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pivotCacheDefinition+xml" PartName="/xl/pivotCache/pivotCacheDefinition1.xml"/>
  <Override ContentType="application/vnd.openxmlformats-officedocument.spreadsheetml.table+xml" PartName="/xl/tables/table4.xml"/>
  <Override ContentType="application/vnd.openxmlformats-officedocument.spreadsheetml.table+xml" PartName="/xl/tables/table32.xml"/>
  <Override ContentType="application/vnd.openxmlformats-officedocument.spreadsheetml.table+xml" PartName="/xl/tables/table41.xml"/>
  <Override ContentType="application/vnd.openxmlformats-officedocument.spreadsheetml.table+xml" PartName="/xl/tables/table15.xml"/>
  <Override ContentType="application/vnd.openxmlformats-officedocument.spreadsheetml.table+xml" PartName="/xl/tables/table24.xml"/>
  <Override ContentType="application/vnd.openxmlformats-officedocument.spreadsheetml.table+xml" PartName="/xl/tables/table50.xml"/>
  <Override ContentType="application/vnd.openxmlformats-officedocument.spreadsheetml.table+xml" PartName="/xl/tables/table31.xml"/>
  <Override ContentType="application/vnd.openxmlformats-officedocument.spreadsheetml.table+xml" PartName="/xl/tables/table5.xml"/>
  <Override ContentType="application/vnd.openxmlformats-officedocument.spreadsheetml.table+xml" PartName="/xl/tables/table49.xml"/>
  <Override ContentType="application/vnd.openxmlformats-officedocument.spreadsheetml.table+xml" PartName="/xl/tables/table40.xml"/>
  <Override ContentType="application/vnd.openxmlformats-officedocument.spreadsheetml.table+xml" PartName="/xl/tables/table14.xml"/>
  <Override ContentType="application/vnd.openxmlformats-officedocument.spreadsheetml.table+xml" PartName="/xl/tables/table23.xml"/>
  <Override ContentType="application/vnd.openxmlformats-officedocument.spreadsheetml.table+xml" PartName="/xl/tables/table18.xml"/>
  <Override ContentType="application/vnd.openxmlformats-officedocument.spreadsheetml.table+xml" PartName="/xl/tables/table48.xml"/>
  <Override ContentType="application/vnd.openxmlformats-officedocument.spreadsheetml.table+xml" PartName="/xl/tables/table22.xml"/>
  <Override ContentType="application/vnd.openxmlformats-officedocument.spreadsheetml.table+xml" PartName="/xl/tables/table35.xml"/>
  <Override ContentType="application/vnd.openxmlformats-officedocument.spreadsheetml.table+xml" PartName="/xl/tables/table6.xml"/>
  <Override ContentType="application/vnd.openxmlformats-officedocument.spreadsheetml.table+xml" PartName="/xl/tables/table20.xml"/>
  <Override ContentType="application/vnd.openxmlformats-officedocument.spreadsheetml.table+xml" PartName="/xl/tables/table17.xml"/>
  <Override ContentType="application/vnd.openxmlformats-officedocument.spreadsheetml.table+xml" PartName="/xl/tables/table33.xml"/>
  <Override ContentType="application/vnd.openxmlformats-officedocument.spreadsheetml.table+xml" PartName="/xl/tables/table47.xml"/>
  <Override ContentType="application/vnd.openxmlformats-officedocument.spreadsheetml.table+xml" PartName="/xl/tables/table34.xml"/>
  <Override ContentType="application/vnd.openxmlformats-officedocument.spreadsheetml.table+xml" PartName="/xl/tables/table7.xml"/>
  <Override ContentType="application/vnd.openxmlformats-officedocument.spreadsheetml.table+xml" PartName="/xl/tables/table16.xml"/>
  <Override ContentType="application/vnd.openxmlformats-officedocument.spreadsheetml.table+xml" PartName="/xl/tables/table21.xml"/>
  <Override ContentType="application/vnd.openxmlformats-officedocument.spreadsheetml.table+xml" PartName="/xl/tables/table51.xml"/>
  <Override ContentType="application/vnd.openxmlformats-officedocument.spreadsheetml.table+xml" PartName="/xl/tables/table37.xml"/>
  <Override ContentType="application/vnd.openxmlformats-officedocument.spreadsheetml.table+xml" PartName="/xl/tables/table29.xml"/>
  <Override ContentType="application/vnd.openxmlformats-officedocument.spreadsheetml.table+xml" PartName="/xl/tables/table45.xml"/>
  <Override ContentType="application/vnd.openxmlformats-officedocument.spreadsheetml.table+xml" PartName="/xl/tables/table46.xml"/>
  <Override ContentType="application/vnd.openxmlformats-officedocument.spreadsheetml.table+xml" PartName="/xl/tables/table28.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36.xml"/>
  <Override ContentType="application/vnd.openxmlformats-officedocument.spreadsheetml.table+xml" PartName="/xl/tables/table19.xml"/>
  <Override ContentType="application/vnd.openxmlformats-officedocument.spreadsheetml.table+xml" PartName="/xl/tables/table44.xml"/>
  <Override ContentType="application/vnd.openxmlformats-officedocument.spreadsheetml.table+xml" PartName="/xl/tables/table10.xml"/>
  <Override ContentType="application/vnd.openxmlformats-officedocument.spreadsheetml.table+xml" PartName="/xl/tables/table27.xml"/>
  <Override ContentType="application/vnd.openxmlformats-officedocument.spreadsheetml.table+xml" PartName="/xl/tables/table9.xml"/>
  <Override ContentType="application/vnd.openxmlformats-officedocument.spreadsheetml.table+xml" PartName="/xl/tables/table43.xml"/>
  <Override ContentType="application/vnd.openxmlformats-officedocument.spreadsheetml.table+xml" PartName="/xl/tables/table13.xml"/>
  <Override ContentType="application/vnd.openxmlformats-officedocument.spreadsheetml.table+xml" PartName="/xl/tables/table1.xml"/>
  <Override ContentType="application/vnd.openxmlformats-officedocument.spreadsheetml.table+xml" PartName="/xl/tables/table30.xml"/>
  <Override ContentType="application/vnd.openxmlformats-officedocument.spreadsheetml.table+xml" PartName="/xl/tables/table2.xml"/>
  <Override ContentType="application/vnd.openxmlformats-officedocument.spreadsheetml.table+xml" PartName="/xl/tables/table26.xml"/>
  <Override ContentType="application/vnd.openxmlformats-officedocument.spreadsheetml.table+xml" PartName="/xl/tables/table39.xml"/>
  <Override ContentType="application/vnd.openxmlformats-officedocument.spreadsheetml.table+xml" PartName="/xl/tables/table3.xml"/>
  <Override ContentType="application/vnd.openxmlformats-officedocument.spreadsheetml.table+xml" PartName="/xl/tables/table42.xml"/>
  <Override ContentType="application/vnd.openxmlformats-officedocument.spreadsheetml.table+xml" PartName="/xl/tables/table38.xml"/>
  <Override ContentType="application/vnd.openxmlformats-officedocument.spreadsheetml.table+xml" PartName="/xl/tables/table12.xml"/>
  <Override ContentType="application/vnd.openxmlformats-officedocument.spreadsheetml.table+xml" PartName="/xl/tables/table25.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ratación 2023" sheetId="1" r:id="rId4"/>
    <sheet state="visible" name="Analisis de Datos" sheetId="2" r:id="rId5"/>
    <sheet state="visible" name="Lista" sheetId="3" r:id="rId6"/>
  </sheets>
  <externalReferences>
    <externalReference r:id="rId7"/>
    <externalReference r:id="rId8"/>
    <externalReference r:id="rId9"/>
    <externalReference r:id="rId10"/>
    <externalReference r:id="rId11"/>
    <externalReference r:id="rId12"/>
  </externalReferences>
  <definedNames>
    <definedName name="millon">#REF!</definedName>
    <definedName localSheetId="0" name="incBuyerDossierDetaillnkRequestName">'Contratación 2023'!$L$61</definedName>
    <definedName localSheetId="0" name="_Hlk125366930">'Contratación 2023'!$L$62</definedName>
    <definedName hidden="1" localSheetId="0" name="Z_35E5E8AF_2EBC_4E6D_BEFC_11E4A582C45C_.wvu.FilterData">'Contratación 2023'!$A$1:$CA$362</definedName>
    <definedName hidden="1" localSheetId="0" name="Z_2BB420F6_1CC9_497D_A2CF_758618617A55_.wvu.FilterData">'Contratación 2023'!$A$1:$CA$320</definedName>
    <definedName hidden="1" localSheetId="0" name="Z_588FFDA9_DA4D_4F1B_8515_BB620109AB6F_.wvu.FilterData">'Contratación 2023'!$A$1:$CA$350</definedName>
    <definedName hidden="1" localSheetId="0" name="Z_A3108CA3_6327_4026_A04C_9E8FCAB3DDE1_.wvu.FilterData">'Contratación 2023'!$A$1:$CA$350</definedName>
    <definedName hidden="1" localSheetId="0" name="Z_AD8B6C1D_62A0_4A0F_8327_3E07C1450463_.wvu.FilterData">'Contratación 2023'!$A$1:$CA$362</definedName>
    <definedName hidden="1" localSheetId="0" name="Z_7E3DBCCC_B26F_4C66_9308_5BD259139D16_.wvu.FilterData">'Contratación 2023'!$A$1:$CA$362</definedName>
    <definedName hidden="1" localSheetId="0" name="Z_56B44340_1C20_488B_A23B_1E371D35F368_.wvu.FilterData">'Contratación 2023'!$A$1:$CA$362</definedName>
  </definedNames>
  <calcPr/>
  <customWorkbookViews>
    <customWorkbookView activeSheetId="0" maximized="1" windowHeight="0" windowWidth="0" guid="{35E5E8AF-2EBC-4E6D-BEFC-11E4A582C45C}" name="Filtro 4"/>
    <customWorkbookView activeSheetId="0" maximized="1" windowHeight="0" windowWidth="0" guid="{56B44340-1C20-488B-A23B-1E371D35F368}" name="Filtro 5"/>
    <customWorkbookView activeSheetId="0" maximized="1" windowHeight="0" windowWidth="0" guid="{7E3DBCCC-B26F-4C66-9308-5BD259139D16}" name="Filtro 6"/>
    <customWorkbookView activeSheetId="0" maximized="1" windowHeight="0" windowWidth="0" guid="{AD8B6C1D-62A0-4A0F-8327-3E07C1450463}" name="Filtro 7"/>
    <customWorkbookView activeSheetId="0" maximized="1" windowHeight="0" windowWidth="0" guid="{2BB420F6-1CC9-497D-A2CF-758618617A55}" name="Filtro 1"/>
    <customWorkbookView activeSheetId="0" maximized="1" windowHeight="0" windowWidth="0" guid="{588FFDA9-DA4D-4F1B-8515-BB620109AB6F}" name="Filtro 2"/>
    <customWorkbookView activeSheetId="0" maximized="1" windowHeight="0" windowWidth="0" guid="{A3108CA3-6327-4026-A04C-9E8FCAB3DDE1}" name="Filtro 3"/>
  </customWorkbookViews>
  <pivotCaches>
    <pivotCache cacheId="0" r:id="rId13"/>
  </pivotCaches>
  <extLst>
    <ext uri="GoogleSheetsCustomDataVersion2">
      <go:sheetsCustomData xmlns:go="http://customooxmlschemas.google.com/" r:id="rId14" roundtripDataChecksum="VSxWOQx0fQy6F3sCOnr07RKoQdKw4jM5NXpQOdOB8AU="/>
    </ext>
  </extLst>
</workbook>
</file>

<file path=xl/comments1.xml><?xml version="1.0" encoding="utf-8"?>
<comments xmlns:r="http://schemas.openxmlformats.org/officeDocument/2006/relationships" xmlns="http://schemas.openxmlformats.org/spreadsheetml/2006/main">
  <authors>
    <author/>
  </authors>
  <commentList>
    <comment authorId="0" ref="BC202">
      <text>
        <t xml:space="preserve">======
ID#AAABBjCvTxk
Shirley Prieto    (2023-11-30 14:19:29)
MAYUSCULA</t>
      </text>
    </comment>
    <comment authorId="0" ref="Q255">
      <text>
        <t xml:space="preserve">======
ID#AAAA8jPXg44
Shirley Prieto    (2023-11-14 20:13:26)
PONER LOS NOMBRES COMPLETOS</t>
      </text>
    </comment>
    <comment authorId="0" ref="Q253">
      <text>
        <t xml:space="preserve">======
ID#AAAA8jPXg40
Shirley Prieto    (2023-11-14 20:12:30)
SERVICIOS DE QUE? COMPLETAR</t>
      </text>
    </comment>
    <comment authorId="0" ref="I338">
      <text>
        <t xml:space="preserve">======
ID#AAAA8jPXg4w
Shirley Prieto    (2023-11-14 20:03:44)
SE DEBE PONER SOLO EL NUMERO</t>
      </text>
    </comment>
    <comment authorId="0" ref="A138">
      <text>
        <t xml:space="preserve">======
ID#AAABARO_Vh8
Shirley Prieto    (2023-11-09 19:54:59)
EN TRAMITE DESDE MARZO? NO SE REPORTO LA DECLARATORIA DESIERTO - BELISA</t>
      </text>
    </comment>
    <comment authorId="0" ref="A302">
      <text>
        <t xml:space="preserve">======
ID#AAABARO_Vh4
Shirley Prieto    (2023-11-09 19:54:34)
EN TRAMITE DESDE AGOSTO?</t>
      </text>
    </comment>
    <comment authorId="0" ref="A301">
      <text>
        <t xml:space="preserve">======
ID#AAABARO_Vhs
Shirley Prieto    (2023-11-09 19:47:23)
EN TRAMITE DESDE AGOSTO?</t>
      </text>
    </comment>
    <comment authorId="0" ref="A285">
      <text>
        <t xml:space="preserve">======
ID#AAABARO_Vho
Shirley Prieto    (2023-11-09 19:45:41)
EN TRAMITE DESDE JULIO?</t>
      </text>
    </comment>
    <comment authorId="0" ref="A310">
      <text>
        <t xml:space="preserve">======
ID#AAABARO_Vhk
Shirley Prieto    (2023-11-09 19:44:19)
EL TRAMITE LO DEBIA CONTINUAR CESAR SEGUN LA DISTRIBUCION POR VACACIONES Y NO SE REPORTO LA DECLARATORIA DE DESIERTO.</t>
      </text>
    </comment>
    <comment authorId="0" ref="A283">
      <text>
        <t xml:space="preserve">======
ID#AAABARO_Vhg
Shirley Prieto    (2023-11-09 19:41:15)
EN TRAMITE DESDE JULIO?</t>
      </text>
    </comment>
    <comment authorId="0" ref="A255">
      <text>
        <t xml:space="preserve">======
ID#AAAA__dn_JQ
Shirley Prieto    (2023-11-09 19:41:06)
EN TRAMITE DESDE JUNIO?</t>
      </text>
    </comment>
    <comment authorId="0" ref="A253">
      <text>
        <t xml:space="preserve">======
ID#AAAA__dn_JM
Shirley Prieto    (2023-11-09 19:40:59)
EN TRAMITE DESDE JUNIO?</t>
      </text>
    </comment>
    <comment authorId="0" ref="A284">
      <text>
        <t xml:space="preserve">======
ID#AAAA__dn_JI
Shirley Prieto    (2023-11-09 19:40:40)
EN TRAMITE? EN EL EXP NO HAY DECLARATORIA DESIERTO NI NINGUN OTRO DOCUMENTO</t>
      </text>
    </comment>
  </commentList>
  <extLst>
    <ext uri="GoogleSheetsCustomDataVersion2">
      <go:sheetsCustomData xmlns:go="http://customooxmlschemas.google.com/" r:id="rId1" roundtripDataSignature="AMtx7mjSAYZNi7fSckHALqBMnIjLjGfUoQ=="/>
    </ext>
  </extLst>
</comments>
</file>

<file path=xl/sharedStrings.xml><?xml version="1.0" encoding="utf-8"?>
<sst xmlns="http://schemas.openxmlformats.org/spreadsheetml/2006/main" count="13288" uniqueCount="2411">
  <si>
    <t>ENTIDAD</t>
  </si>
  <si>
    <t>NIT</t>
  </si>
  <si>
    <t>PLATAFORMA</t>
  </si>
  <si>
    <t xml:space="preserve">CONSECUTIVO PAABS EXCEL Y ESTUDIOS PREVIOS </t>
  </si>
  <si>
    <t>PROFESIONAL ENCARGADO</t>
  </si>
  <si>
    <t>EXPEDIENTE</t>
  </si>
  <si>
    <t>MES</t>
  </si>
  <si>
    <t>FECHA PUBLICACION PROCESO SECOP II-TIENDA VIRTUAL</t>
  </si>
  <si>
    <t>N°PROCESO EN SECOP / No. EVENTO /RFI/RFQ</t>
  </si>
  <si>
    <t>FECHA PUBLICACION RFI</t>
  </si>
  <si>
    <t>NÚMERO RFQ - ACUERDO MARCO</t>
  </si>
  <si>
    <t>OBJETO</t>
  </si>
  <si>
    <t>MODALIDAD</t>
  </si>
  <si>
    <t>CAUSAL</t>
  </si>
  <si>
    <t>AREA DE LA  NECESIDAD</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</si>
  <si>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</si>
  <si>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</si>
  <si>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</si>
  <si>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</si>
  <si>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</si>
  <si>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</si>
  <si>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</si>
  <si>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</si>
  <si>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</si>
  <si>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</si>
  <si>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</si>
  <si>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</si>
  <si>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</si>
  <si>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</si>
  <si>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 xml:space="preserve">
LUGAR DE EJECUCION
</t>
  </si>
  <si>
    <t>CONTRATISTA</t>
  </si>
  <si>
    <t>IDENTIFICACION</t>
  </si>
  <si>
    <t>DV</t>
  </si>
  <si>
    <t>EMPRESAS QUE LO CONFORMAN (CUANDO APLIQUE)</t>
  </si>
  <si>
    <t>PROFESIÓN</t>
  </si>
  <si>
    <t>MYPIME</t>
  </si>
  <si>
    <t>CLASIFICACION</t>
  </si>
  <si>
    <t>TIPO DE ORGANIZACIÓN</t>
  </si>
  <si>
    <t>FECHA DE NACIMIENTO</t>
  </si>
  <si>
    <t>EDAD</t>
  </si>
  <si>
    <t>N° RP</t>
  </si>
  <si>
    <t>FECHA RP</t>
  </si>
  <si>
    <t>VALOR  2023</t>
  </si>
  <si>
    <t>VALOR VF 2024</t>
  </si>
  <si>
    <t>VALOR VF 2025</t>
  </si>
  <si>
    <t>VALOR VF 2026</t>
  </si>
  <si>
    <t>VALOR TOTAL CONTRATO + VF</t>
  </si>
  <si>
    <t>GARANTIA</t>
  </si>
  <si>
    <t>FECHA DE EXPEDICION GARANTIA</t>
  </si>
  <si>
    <t>RIESGOS</t>
  </si>
  <si>
    <t>FECHA DE INICIO DEL CONTRATO</t>
  </si>
  <si>
    <t>MES2</t>
  </si>
  <si>
    <t>FECHA DE TERMINACION DEL CONTRATO</t>
  </si>
  <si>
    <t>DIAS DE EJECUCION DEL CONTRATO</t>
  </si>
  <si>
    <t>NOMBRE SUPERVISOR</t>
  </si>
  <si>
    <t>CEDULA SUPERVISOR</t>
  </si>
  <si>
    <t xml:space="preserve">ADICION 1 </t>
  </si>
  <si>
    <t>FECHA  DE FIRMA</t>
  </si>
  <si>
    <t>ADICION 2</t>
  </si>
  <si>
    <t>FECHA FIRMA</t>
  </si>
  <si>
    <t>ADICION 3</t>
  </si>
  <si>
    <t>FECHADE FIRMA</t>
  </si>
  <si>
    <t>ADICION 4</t>
  </si>
  <si>
    <t>LIBERACION</t>
  </si>
  <si>
    <t xml:space="preserve">FECHA LIBERACION </t>
  </si>
  <si>
    <t>VALOR TOTAL DEL CONTRATO CON MODIFICACIONES (ADICIONES - REDUCCIONES - LIBERACIONES  VIGENCIA)</t>
  </si>
  <si>
    <t>PRORROGA 1  EN DIAS</t>
  </si>
  <si>
    <t>FECHADE TERMINACION DEL CONTRATO</t>
  </si>
  <si>
    <t>FECHA FIRMA DEL DOCUMENTO</t>
  </si>
  <si>
    <t>PRORROGA 2 EN DIAS</t>
  </si>
  <si>
    <t>FECHA DE TERMINACION DEL CONTRATO2</t>
  </si>
  <si>
    <t>FECHA FIRMA DEL DOCUMENTOS</t>
  </si>
  <si>
    <t>PRORROGA 3 EN DIAS</t>
  </si>
  <si>
    <t>FECHA DE TERMINACION DEL CONTRATO3</t>
  </si>
  <si>
    <t>FECHA FIRMA DEL DOCUMENTO2</t>
  </si>
  <si>
    <t>TIEMPO DE EJECUCION DEL CONTRATO CON LAS PRORROGAS</t>
  </si>
  <si>
    <t>FECHA DE LIQUIDACION DEL CONTRATO</t>
  </si>
  <si>
    <t xml:space="preserve">OBSERVACION </t>
  </si>
  <si>
    <t>UNIDAD ADMINISTRATIVA ESPECIAL MIGRACIÓN COLOMBIA</t>
  </si>
  <si>
    <t>900477235-6</t>
  </si>
  <si>
    <t>Secop II</t>
  </si>
  <si>
    <t>Dayanna Prieto Villalba</t>
  </si>
  <si>
    <t>20236231407000005E</t>
  </si>
  <si>
    <t>Febrero</t>
  </si>
  <si>
    <t>MC-001-2023-8CM</t>
  </si>
  <si>
    <t>N/A</t>
  </si>
  <si>
    <t xml:space="preserve">SERVICIO DE MANTENIMIENTO PREVENTIVO Y CORRECTIVO PARA LOS EQUIPOS DE GRAFOLOGÍA ESTÉREO MICROSCOPIOS A NIVEL NACIONAL, CON BOLSA DE REPUESTOS                                                                                                                              </t>
  </si>
  <si>
    <t>Mínima cuantía</t>
  </si>
  <si>
    <t xml:space="preserve">Prestación de Servicios Profesionales </t>
  </si>
  <si>
    <t>Subdirección de Control Migratorio</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</si>
  <si>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</si>
  <si>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</si>
  <si>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C-1199-1002-10-0-1199001-02</t>
  </si>
  <si>
    <t>Celebrado</t>
  </si>
  <si>
    <t>En ejecución</t>
  </si>
  <si>
    <t>AO-005-2023</t>
  </si>
  <si>
    <t>Nivel Central</t>
  </si>
  <si>
    <t>Bogotá D.C.</t>
  </si>
  <si>
    <t>CI GLOBAL SCIENTIFIC S.A.S</t>
  </si>
  <si>
    <t>SI</t>
  </si>
  <si>
    <t>Sociedad por acciones simplificadas</t>
  </si>
  <si>
    <t>Si</t>
  </si>
  <si>
    <t>Cumplimiento</t>
  </si>
  <si>
    <t>Marzo</t>
  </si>
  <si>
    <t>ROBINSON VALENCIA GIRALDO</t>
  </si>
  <si>
    <t>20236231415000011E</t>
  </si>
  <si>
    <t>PCD-089-2023</t>
  </si>
  <si>
    <t>CONTRATAR EL SERVICIO DE MANTENIMIENTO PREVENTIVO DE LA MÁQUINA LÁSER TROTEC SP100R C30 Y DEL SUMINISTRO DEL SISTEMA DE EXTRACCIÓN 8260 ATMOS MONO Y SU RESPECTIVA BOLSA DE REPUESTOS.</t>
  </si>
  <si>
    <t>Contratación Directa</t>
  </si>
  <si>
    <t>Exclusividad</t>
  </si>
  <si>
    <t>Servicios de mantenimiento y reparación de equipo de manufactura</t>
  </si>
  <si>
    <t>CO-105-2023</t>
  </si>
  <si>
    <t>Regional Andina</t>
  </si>
  <si>
    <t>EDALTEC S.A.S</t>
  </si>
  <si>
    <t>NO</t>
  </si>
  <si>
    <t>No es mipyme</t>
  </si>
  <si>
    <t>Alejandra María Arcos Medina</t>
  </si>
  <si>
    <t> 20236231415000017E</t>
  </si>
  <si>
    <t>Mayo</t>
  </si>
  <si>
    <t>PCD-132-2023</t>
  </si>
  <si>
    <t>ADQUISICIÓN DE INSUMOS PARA SELLOS DE CONTROL MIGRATORIO.</t>
  </si>
  <si>
    <t>Suministros para seguridad y protección</t>
  </si>
  <si>
    <t>A-02-02-01-003-005</t>
  </si>
  <si>
    <t>CO-147-2023</t>
  </si>
  <si>
    <t>Compraventa</t>
  </si>
  <si>
    <t>Bogotá</t>
  </si>
  <si>
    <t>DISTRIBUCIONES EDAL SAS</t>
  </si>
  <si>
    <t>si</t>
  </si>
  <si>
    <t>Pequeña</t>
  </si>
  <si>
    <t>No</t>
  </si>
  <si>
    <t>No aplica</t>
  </si>
  <si>
    <t>Julio</t>
  </si>
  <si>
    <t>20236231415000019E</t>
  </si>
  <si>
    <t>Agosto</t>
  </si>
  <si>
    <t>PCD-147-2023</t>
  </si>
  <si>
    <t>ADQUIRIR LECTORAS DE DOCUMENTOS</t>
  </si>
  <si>
    <t>Difusión de Tecnología de Información y Telecomunicaciones</t>
  </si>
  <si>
    <t>CO-183-2023</t>
  </si>
  <si>
    <t>THALES COLOMBIA S.A</t>
  </si>
  <si>
    <t>Septiembre</t>
  </si>
  <si>
    <t>ROBINSON VALENCIA TECLADO</t>
  </si>
  <si>
    <t>TVEC</t>
  </si>
  <si>
    <t>Belisa Amparo Oviedo Diaz</t>
  </si>
  <si>
    <t>20236231409000008E</t>
  </si>
  <si>
    <t>Diciembre</t>
  </si>
  <si>
    <t>CONTRATAR LA ADQUISICIÓN DE ELECTRODOMESTICOS, PARA EL BIENESTAR DE LOS FUNCIONARIOS DE MIGRACION COLOMBIA DE ACUERDO A LAS CONDICIONES DESCRITA EN LOS ESTUDIOS PREVIOS</t>
  </si>
  <si>
    <t>Grandes Superficies</t>
  </si>
  <si>
    <t>Subdirección de Talento Humano</t>
  </si>
  <si>
    <t>52141501-02-52161505-</t>
  </si>
  <si>
    <t>neveras - microondas - televisores</t>
  </si>
  <si>
    <t>A-02-02-01-004-004</t>
  </si>
  <si>
    <t>TECNOPROCESOS S.A.S</t>
  </si>
  <si>
    <t>Sociedad por Acciones Simplificada</t>
  </si>
  <si>
    <t xml:space="preserve">ANGY ACOCHA ARISTIZABAL </t>
  </si>
  <si>
    <t>20236231409000007E</t>
  </si>
  <si>
    <t>FERRICENTRO S.A.S.</t>
  </si>
  <si>
    <t>20236311413000001E</t>
  </si>
  <si>
    <t>Enero</t>
  </si>
  <si>
    <t>PCD-004-2023-1D</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</si>
  <si>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</si>
  <si>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Dirección General</t>
  </si>
  <si>
    <t>Servicios de oficina</t>
  </si>
  <si>
    <t>A-02-02-02-008-003</t>
  </si>
  <si>
    <t>CO-001-2023</t>
  </si>
  <si>
    <t>LESLIE CATALINA ESPARZA NARANJO</t>
  </si>
  <si>
    <t>-</t>
  </si>
  <si>
    <t>COMUNICACIÓN SOCIAL</t>
  </si>
  <si>
    <t>MARIA PAULA AVILA GONZALEZ</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</si>
  <si>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</si>
  <si>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</si>
  <si>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</si>
  <si>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CO-053-2023</t>
  </si>
  <si>
    <t>MARÍA FERNANDA OSPINA CARO</t>
  </si>
  <si>
    <t xml:space="preserve">PROFESIONAL EN RELACIONES INTERNACIONALES </t>
  </si>
  <si>
    <t xml:space="preserve">PERSONA NATURAL </t>
  </si>
  <si>
    <t>VANESSA ORTIZ LOPEZ</t>
  </si>
  <si>
    <t>20236231414000004E</t>
  </si>
  <si>
    <t>PCD-103-2023-35SYF</t>
  </si>
  <si>
    <t>CONTRATAR EL ARRENDAMIENTO DE CUPOS DE PARQUEADERO PARA EL PARQUE AUTOMOTOR DE LA REGIONAL EJE CAFETERO UBICADA EN LA CIUDAD DE PEREIRA</t>
  </si>
  <si>
    <t>Arrendamiento</t>
  </si>
  <si>
    <t>Subdirección Administrativa y Financiera</t>
  </si>
  <si>
    <t>Arrendamiento de Instalaciones comerciales o industriales</t>
  </si>
  <si>
    <t>A-02-02-02-007-002</t>
  </si>
  <si>
    <t>CO-100-2023</t>
  </si>
  <si>
    <t>Regional Eje Cafetero</t>
  </si>
  <si>
    <t>Pereira</t>
  </si>
  <si>
    <t>UNIÒN TEMPORAL CITY PARKING BROKERS /: JUAN CARLOS SALAZAR SANTOS</t>
  </si>
  <si>
    <t>PARKING BROKERS S.A.S / CITY PARKING S.A.S</t>
  </si>
  <si>
    <t>REGIMEN COMUN</t>
  </si>
  <si>
    <t>ELISABETH USECHE</t>
  </si>
  <si>
    <t>20236011413000002E</t>
  </si>
  <si>
    <t>PCD-042-2023-4D</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</si>
  <si>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</si>
  <si>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Terminación anticipada</t>
  </si>
  <si>
    <t>CO-050-2023</t>
  </si>
  <si>
    <t>LUIS FERNANDO MARTÍNEZ VARGAS</t>
  </si>
  <si>
    <t>ECONOMIA</t>
  </si>
  <si>
    <t xml:space="preserve">LIQUIDADO </t>
  </si>
  <si>
    <t>20236231407000042E</t>
  </si>
  <si>
    <t>Junio</t>
  </si>
  <si>
    <t>MC-023-2023</t>
  </si>
  <si>
    <t>CONTRATAR EL SUMINISTRO DE COMBUSTIBLE PARA EL PARQUE AUTOMOTOR Y PLANTAS ELÉCTRICAS DE LA REGIONAL SAN ANDRÉS Y PROVIDENCIA – CFSM SAN ANDRÉS Y PROVIDENCIA.</t>
  </si>
  <si>
    <t>Prestación de Servicios</t>
  </si>
  <si>
    <t>Combustible diésel</t>
  </si>
  <si>
    <t>A-02-02-01-003-003</t>
  </si>
  <si>
    <t>AO-017-2023</t>
  </si>
  <si>
    <t>Suministro</t>
  </si>
  <si>
    <t>Regional San Andres</t>
  </si>
  <si>
    <t>San Andres y providencia</t>
  </si>
  <si>
    <t xml:space="preserve">AUTO ISLAS SAS </t>
  </si>
  <si>
    <t>SOCIEDAD POR ACCIONES SIMPLIFICADA</t>
  </si>
  <si>
    <t>ARLET PATRICIA VILLADIEGO</t>
  </si>
  <si>
    <t>20236231414000013E</t>
  </si>
  <si>
    <t>PCD-137-2023</t>
  </si>
  <si>
    <t>CONTRATAR EL ARRENDAMIENTO DE UN INMUEBLE PARA EL FUNCIONAMIENTO DEL CFSM DE ARMENIA PERTENECIENTE A LA REGIONAL EJE CAFETERO DE MIGRACIÓN COLOMBIA</t>
  </si>
  <si>
    <t>Arrendamiento de Instalaciones comerciales o Industriales</t>
  </si>
  <si>
    <t>CO-152-2023</t>
  </si>
  <si>
    <t>Prestación de Servicios de apoyo a la Gestión</t>
  </si>
  <si>
    <t>QUINDIO</t>
  </si>
  <si>
    <t>INMOBILIARIA ARD ASESORAR COLOMBIA</t>
  </si>
  <si>
    <t>RÉGIMEN COMÚN</t>
  </si>
  <si>
    <t>ELISABETH USECHE MARIN</t>
  </si>
  <si>
    <t>20232121413000001E</t>
  </si>
  <si>
    <t>PCD-001-2023-1P</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</si>
  <si>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</si>
  <si>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Oficina Asesora de Planeación</t>
  </si>
  <si>
    <t>Servicios de personal temporal</t>
  </si>
  <si>
    <t>C-1199-1002-11-0-1199060-02</t>
  </si>
  <si>
    <t>CO-002-2023</t>
  </si>
  <si>
    <t>ANA MARIA OCHOA TABARES</t>
  </si>
  <si>
    <t>INGENIERIA INDUSTRIAL</t>
  </si>
  <si>
    <t>LEONARDO CARVAJAL HERNANDEZ</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</si>
  <si>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</si>
  <si>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</si>
  <si>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</si>
  <si>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</si>
  <si>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</si>
  <si>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</si>
  <si>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</si>
  <si>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MAGDA LILIANA VILLANUEVA</t>
  </si>
  <si>
    <t>20236211410000016E</t>
  </si>
  <si>
    <t>Abril</t>
  </si>
  <si>
    <t>R2 CONTRATAR EL SERVICIO INTEGRAL DE ASEO Y CAFETERÍA REGIÓN 2 (CARIBE)</t>
  </si>
  <si>
    <t>Selección abreviada</t>
  </si>
  <si>
    <t>Acuerdo Marco de Precios</t>
  </si>
  <si>
    <t xml:space="preserve">Servicios de limpieza y mantenimiento de edificios generales y de oficinas </t>
  </si>
  <si>
    <t>A-02-02-02-006-003</t>
  </si>
  <si>
    <t>Regional Atántico</t>
  </si>
  <si>
    <t>Cartagena</t>
  </si>
  <si>
    <t>UT ECOLIMPIEZA 4G</t>
  </si>
  <si>
    <t>ECO SERVIR SAS/ ECO CATERING SAS</t>
  </si>
  <si>
    <t>UT</t>
  </si>
  <si>
    <t>ALABA ATENCIA ANGELA MARLENE</t>
  </si>
  <si>
    <t>20236211410000015E</t>
  </si>
  <si>
    <t>R11 CONTRATAR EL SERVICIO INTEGRAL DE ASEO Y CAFETERIA REGION 11: SEDE 1: CFSM CALLE 100 REGIONAL ANDINA, SEDE 2: PCM AEROPUERTO INTERNACIONAL EL DORADO, SEDE 3: SEDE NIVEL CENTRAL EDIFICIO ARGOS, SEDE 4: CB NORMANDÍA DE LA UAEMC.</t>
  </si>
  <si>
    <t>UT OUTSOURCING GIAF</t>
  </si>
  <si>
    <t>GESTIÓN INTEGRAL DE ACTIVOS FIJOS SAS / la Empresa MCD Y CIA SAS</t>
  </si>
  <si>
    <t>JOHANA OVIEDO MOLANO</t>
  </si>
  <si>
    <t>20236211410000018E</t>
  </si>
  <si>
    <t>R6 CONTRATAR EL SERVICIO INTEGRAL DE ASEO Y CAFETERIA REGION 6 (NARIÑO)</t>
  </si>
  <si>
    <t>Regional Occidente</t>
  </si>
  <si>
    <t>Pasto</t>
  </si>
  <si>
    <t>UNION TEMPORAL R&amp;J 2022</t>
  </si>
  <si>
    <t>REPRESENTACIONES D JESCA S.A.S y la Empresa R&amp;G SOLUTION GROUP S.A.S</t>
  </si>
  <si>
    <t>ANA MERCEDES FIGUEROA</t>
  </si>
  <si>
    <t>20236211410000006E</t>
  </si>
  <si>
    <t>R15 CONTRATAR EL SERVICIO INTEGRAL DE ASEO Y CAFETERIA PARA LAS SEDES DE: SEDE 1: CFSM ARAUCA, SEDE 2: PCM PUENTE INTERNACIONAL JOSÉ ANTONIO PÁEZ, REGION 15 DE LA UNIDAD ADMINISTRATIVA ESPECIAL MIGRACIÓN COLOMBIA.</t>
  </si>
  <si>
    <t>Regional Orinoquía</t>
  </si>
  <si>
    <t>Arauca</t>
  </si>
  <si>
    <t>CONSERJES INMOBILIARIOS</t>
  </si>
  <si>
    <t xml:space="preserve">REGIMEN SIMPLIFICADO </t>
  </si>
  <si>
    <t xml:space="preserve">ANDRES LEONARDO GEROMITO MUAJE </t>
  </si>
  <si>
    <t>20236211410000022E</t>
  </si>
  <si>
    <t>R9 CONTRATAR EL SERVICIO INTEGRAL DE ASEO Y CAFETERÍA REGIÓN 9 (ORIENTE)</t>
  </si>
  <si>
    <t>Servicios de limpieza y mantenimiento de edificios generales y de oficinas</t>
  </si>
  <si>
    <t>Regional Oriente</t>
  </si>
  <si>
    <t>Cucuta</t>
  </si>
  <si>
    <t>UNIÓN TEMPORAL OUTSOURCING GIAF</t>
  </si>
  <si>
    <t>SERGIO ANDRES BLANCO</t>
  </si>
  <si>
    <t>20236211410000013E</t>
  </si>
  <si>
    <t>R7 CONTRATAR EL SERVICIO INTEGRAL DE ASEO Y CAFETERIA PARA LAS SEDES: NEIVA, IBAGUÉ Y PUERTO LEGUIZAMO, REGION 7 DE LA UNIDAD ADMINISTRATIVA ESPECIAL MIGRACIÓN COLOMBIA</t>
  </si>
  <si>
    <t>Neiva</t>
  </si>
  <si>
    <t xml:space="preserve">INTERNEGOCIOS SAS </t>
  </si>
  <si>
    <t xml:space="preserve">CARLOS ALBERTO ARCHILA </t>
  </si>
  <si>
    <t> 20236211410000009E</t>
  </si>
  <si>
    <t>R5 CONTRATAR EL SERVICIO INTEGRAL DE ASEO Y CAFETERIA PARA LAS SEDES DE POPAYÁN, BUENAVENTURA, CALI Y PALMIRA REGION 5 DE LA UNIDAD ADMINISTRATIVA ESPECIAL MIGRACIÓN COLOMBIA</t>
  </si>
  <si>
    <t>107318</t>
  </si>
  <si>
    <t>Cali</t>
  </si>
  <si>
    <t>AIDA LORENA TELLO</t>
  </si>
  <si>
    <t>20236211410000014E</t>
  </si>
  <si>
    <t>R8 CONTRATAR EL SERVICIO INTEGRAL DE ASEO Y CAFETERÍA PARA LAS SEDES TUNJA Y YOPAL REGIÓN 8 DE LA UNIDAD ADMINISTRATIVA ESPECIAL MIGRACIÓN COLOMBIA</t>
  </si>
  <si>
    <t>Tunja</t>
  </si>
  <si>
    <t>UT ASEAMOS 2022 A4</t>
  </si>
  <si>
    <t>PAULO CESAR CARVAJAL LARA Y/O PRODUCTOS INSTITUCIONALES  y la Empresa ASEAMOS INSTITUCIONAL SAS</t>
  </si>
  <si>
    <t>20236211410000003E</t>
  </si>
  <si>
    <t>R10 CONTRATAR EL SERVICIO INTEGRAL DE ASEO Y CAFETERÍA PARA LA SEDE DE VILLAVICENCIO REGIÓN 10 DE LA UNIDAD ADMINISTRATIVA ESPECIAL MIGRACIÓN COLOMBIA</t>
  </si>
  <si>
    <t>107282</t>
  </si>
  <si>
    <t>Villavicencio</t>
  </si>
  <si>
    <t xml:space="preserve">UNION TEMPORAL SERTOP </t>
  </si>
  <si>
    <t>TOP ECO CLEANING SAS y la Empresa COOPERATIVA DE TRABAJO ASOCIADO SERCONAL</t>
  </si>
  <si>
    <t>MIGUEL ANGEL LUNA  CASTRO</t>
  </si>
  <si>
    <t>20232241413000002E</t>
  </si>
  <si>
    <t>PCD-037-2023-1J</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</si>
  <si>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</si>
  <si>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Oficina Asesora Jurídica</t>
  </si>
  <si>
    <t>81101508;80161500;80161504;80121704</t>
  </si>
  <si>
    <t>Ingeniería arquitectónica - Servicios de apoyo gerencial - Servicios de oficina - Servicios legales sobre contratos</t>
  </si>
  <si>
    <t>CO-029-2023</t>
  </si>
  <si>
    <t>ANA CONSTANZA POLANIA</t>
  </si>
  <si>
    <t>ABOGADO</t>
  </si>
  <si>
    <t>CARLOS JULIO AVILA CORONEL</t>
  </si>
  <si>
    <t>20236211410000002E</t>
  </si>
  <si>
    <t>R4 CONTRATAR EL SERVICIO INTEGRAL DE ASEO Y CAFETERIA PARA LA SEDE DE ARMENIA, PEREIRA, EL EDÉN (LA TEBAIDA) Y MANIZALES. REGION 4 DE LA UNIDAD ADMINISTRATIVA ESPECIAL MIGRACIÓN COLOMBIA</t>
  </si>
  <si>
    <t>Armenia</t>
  </si>
  <si>
    <t>20236211410000007E</t>
  </si>
  <si>
    <t>R1 CONTRATAR EL SERVICIO INTEGRAL DE ASEO Y CAFETERIA PARA LAS SEDES DE: SANTA MARTA, RIOHACHA, MAICAO, VALLEDUPAR, Y PCM PARAGUACHON (MAICAO) REGION 1 DE LA UNIDAD ADMINISTRATIVA ESPECIAL MIGRACIÓN COLOMBIA</t>
  </si>
  <si>
    <t>Santa Martha</t>
  </si>
  <si>
    <t>21/04/202</t>
  </si>
  <si>
    <t>HILAIS MILAGRO ARREDONDO</t>
  </si>
  <si>
    <t>Cesar Augusto Mejia Carrillo</t>
  </si>
  <si>
    <t>20232241413000004E</t>
  </si>
  <si>
    <t>PCD-055-2023-4J</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</si>
  <si>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</si>
  <si>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Prestación de Servicios de Apoyo a la Gestión</t>
  </si>
  <si>
    <t>Servicios de Gestión, Servicios Profesionales de Empresa y Servicios Administrativos- Servicios de Administración de Empresas- Servicios de Apoyo Gerencial- Servicios de oficina</t>
  </si>
  <si>
    <t>CO-048-2023</t>
  </si>
  <si>
    <t>NUBIA AMPARO RODRIGUEZ MORENO</t>
  </si>
  <si>
    <t>20236211410000005E</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</si>
  <si>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</si>
  <si>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</si>
  <si>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Regional Amazonas</t>
  </si>
  <si>
    <t xml:space="preserve">Leticia </t>
  </si>
  <si>
    <t>DIANA VICENTA CAMARGO</t>
  </si>
  <si>
    <t>20232261413000001E</t>
  </si>
  <si>
    <t>PCD-007-2023-7J</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</si>
  <si>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</si>
  <si>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CO-036-2023</t>
  </si>
  <si>
    <t>RODRIGO ANDRES GARCIA</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</si>
  <si>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</si>
  <si>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</si>
  <si>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</si>
  <si>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</si>
  <si>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</si>
  <si>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</si>
  <si>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CO-084-2023</t>
  </si>
  <si>
    <t>Suscripción</t>
  </si>
  <si>
    <t xml:space="preserve">AVANCE JURIDICO CASA EDITORIAL LTDA </t>
  </si>
  <si>
    <t>Sociedad de Responsabilidad Limitada</t>
  </si>
  <si>
    <t>20232401413000003E</t>
  </si>
  <si>
    <t>PCD-045-2023-1COM</t>
  </si>
  <si>
    <t>CONTRATAR LA PRESTACIÓN DE LOS SERVICIOS TÉCNICOS Y ADMINISTRATIVOS COMO APOYO A LA GESTIÓN DE LA OFICINA DE COMUNICACIONES Y SERVICIO AL CIUDADANO</t>
  </si>
  <si>
    <t>Oficina de Comunicaciones</t>
  </si>
  <si>
    <t>80-16-15-04</t>
  </si>
  <si>
    <t>CO-043-2023</t>
  </si>
  <si>
    <t>EDGAR AURELIO MATIZ MENJURA</t>
  </si>
  <si>
    <t>TÉCNICO EN ELECTRÓNICA</t>
  </si>
  <si>
    <t>MARITZA ROCÍO SERRANO VILLAMIL</t>
  </si>
  <si>
    <t>20232401413000004E</t>
  </si>
  <si>
    <t>PCD-027-2023-2COM</t>
  </si>
  <si>
    <t>CONTRATAR LA PRESTACIÓN DE LOS SERVICIOS TÉCNICOS Y ADMINISTRATIVOS COMO APOYO A LA GESTIÓN DE LA OFICINA DE COMUNICACIONES PARA EL MANEJO DE LAS REDES SOCIALES DE LA ENTIDAD.</t>
  </si>
  <si>
    <t>Servicios de gestión, servicios profesionales de empresa y servicios administrativos</t>
  </si>
  <si>
    <t>CO-024-2023</t>
  </si>
  <si>
    <t>JAVIER ENRIQUE GONZÁLEZ GONZÁLEZ</t>
  </si>
  <si>
    <t>DISEÑO Y PRODUCCION DE TELEVISION</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</si>
  <si>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</si>
  <si>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</si>
  <si>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</si>
  <si>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</si>
  <si>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</si>
  <si>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</si>
  <si>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20232401413000001E</t>
  </si>
  <si>
    <t>PCD-018-2023-4COM</t>
  </si>
  <si>
    <t>CONTRATAR LA PRESTACIÓN DE LOS SERVICIOS PROFESIONALES PARA LA OFICINA DE COMUNICACIONES, REALIZANDO LA GENERACIÓN DE CONTENIDOS DIGITALES EXTERNOS, PRODUCCIÓN DE EVENTOS CON GOBIERNO, GENERACIÓN DE CONTENIDOS WEB Y DISEÑO DE CAMPAÑAS INSTITUCIONALES</t>
  </si>
  <si>
    <t>CO-016-2023</t>
  </si>
  <si>
    <t>WILLIAM ANDRES TELLEZ CHAVEZ</t>
  </si>
  <si>
    <t>MERCADEO Y PUBLICIDAD</t>
  </si>
  <si>
    <t>20232401413000002E</t>
  </si>
  <si>
    <t>PCD-041-2023-5COM</t>
  </si>
  <si>
    <t>CONTRATAR LA PRESTACIÓN DE LOS SERVICIOS PROFESIONALES PARA LA OFICINA DE COMUNICACIONES COMO APOYO A LA GESTIÓN Y PRODUCCIÓN CON LOS MEDIOS MASIVOS DE COMUNICACIÓN</t>
  </si>
  <si>
    <t>80-16-15-05</t>
  </si>
  <si>
    <t>CO-045-2023</t>
  </si>
  <si>
    <t>MÓNICA VICTORIA MANCERA CARRERO</t>
  </si>
  <si>
    <t>20236231408000004E</t>
  </si>
  <si>
    <t>SAMC-004-2023</t>
  </si>
  <si>
    <t>CONTRATAR EL SERVICIO DE MONITOREO DE MEDIOS MASIVOS DE COMUNICACION</t>
  </si>
  <si>
    <t>Menor Cuantia</t>
  </si>
  <si>
    <t>Servicios de boletines informativos de interés especial</t>
  </si>
  <si>
    <t>Cancelado</t>
  </si>
  <si>
    <t>20236231415000007E</t>
  </si>
  <si>
    <t>PCD-081-2023-9COM</t>
  </si>
  <si>
    <t>CONTRATAR LA PUBLICACIÓN DE DIFERENTES AVISOS DE PRENSA EN EL PERIÓDICO LA REPÚBLICA, DE ACUERDO A LAS NECESIDADES REQUERIDAS POR LA ENTIDAD.</t>
  </si>
  <si>
    <t>Impresión de publicaciones</t>
  </si>
  <si>
    <t>CO-104-2023</t>
  </si>
  <si>
    <t>EDITORIAL LA REPUBLICA SAS</t>
  </si>
  <si>
    <t xml:space="preserve">Juan David Camargo García </t>
  </si>
  <si>
    <t>20236231415000013E</t>
  </si>
  <si>
    <t>PCD-112-2023-13COM</t>
  </si>
  <si>
    <t>CONTRATAR LA SUSCRIPCION A LA REVISTA SEMANA CON DESTINO A LA OFICINA DE COMUNICACIONES DE MIGRACION COLOMBIA</t>
  </si>
  <si>
    <t>Servicios de entrega de periódicos o material publicitario</t>
  </si>
  <si>
    <t>A-02-02-01-003-002</t>
  </si>
  <si>
    <t>CO-111-2023</t>
  </si>
  <si>
    <t>PUBLICACIONES SEMANA S.A.</t>
  </si>
  <si>
    <t>Sociedad Anónima</t>
  </si>
  <si>
    <t>20232401410000001E</t>
  </si>
  <si>
    <t>CONTRATAR EL SERVICIO DE CONTACT CENTER PARA CUBRIR LOS CANALES DE COMUNICACIÓN Y SERVICIO A LA CIUDADANÍA, ESTABLECIDOS POR MIGRACIÓN COLOMBIA.</t>
  </si>
  <si>
    <t>Servicios de soporte técnico o de mesa de ayuda</t>
  </si>
  <si>
    <t>BPM CONSULTING</t>
  </si>
  <si>
    <t>LEIDY ANDREA MARTINEZ GUTIERREZ</t>
  </si>
  <si>
    <t>se reduce el tiempo del contrato - 02-11-2023</t>
  </si>
  <si>
    <t>20232501413000001E</t>
  </si>
  <si>
    <t>PCD-015-2023-1TEC</t>
  </si>
  <si>
    <t>PRESTAR LOS SERVICIOS PROFESIONALES PARA DESARROLLAR ACTIVIDADES RELACIONADAS CON TEMAS CONTRACTUALES  DE LA OFICINA DE TECNOLOGÍA DE LA INFORMACIÓN DE MIGRACIÓN COLOMBIA.</t>
  </si>
  <si>
    <t>Oficina de Tecnología de la Informacion</t>
  </si>
  <si>
    <t>81111800;80111600</t>
  </si>
  <si>
    <t>Servicios de sistemas y administración de componentes de sistemas - Servicios de personal temporal</t>
  </si>
  <si>
    <t>CO-005-2023</t>
  </si>
  <si>
    <t>NORA CONSTANZA PARRA NARANJO</t>
  </si>
  <si>
    <t>DIEGO EMILIO OJEDA MONCAYO</t>
  </si>
  <si>
    <t>20232501413000002E</t>
  </si>
  <si>
    <t>PCD-021-2023-2TEC</t>
  </si>
  <si>
    <t>CONTRATAR LA PRESTACIÓN DE LOS SERVICIOS PROFESIONALES EN LAS ACTIVIDADES PROPIAS DE LEVANTAMIENTO, ESPECIFICACIÓNDE REQUERIMIENTOS, PRUEBAS Y CAPACITACIÓN PARA EL DESARROLLO DE LOS SISTEMAS DE INFORMACIÓN DE MIGRACIÓN COLOMBIA</t>
  </si>
  <si>
    <t>81-11-15</t>
  </si>
  <si>
    <t>Servicios Basados en Ingeniería, Investigación y Tecnología -Servicios informáticos-Ingeniería de software o hardware</t>
  </si>
  <si>
    <t>CO-026-2023</t>
  </si>
  <si>
    <t>DEISSY YOHANA NEITA NUVAN</t>
  </si>
  <si>
    <t>INGENIERO DE SISTEMAS</t>
  </si>
  <si>
    <t>20232501413000003E</t>
  </si>
  <si>
    <t>PCD-022-2023-3TEC</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</si>
  <si>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</si>
  <si>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CO-031-2023</t>
  </si>
  <si>
    <t>JORGE ALBERTO TIBADUIZA RINCON</t>
  </si>
  <si>
    <t>INGENIERO ELECTRONICO</t>
  </si>
  <si>
    <t>20232501413000004E</t>
  </si>
  <si>
    <t>PCD-034-2023-4TEC</t>
  </si>
  <si>
    <t>CONTRATAR LA PRESTACIÓN DE LOS SERVICIOS PROFESIONALES, PARA LAS ACTIVIDADES PROPIAS DEL DESARROLLO DE APLICACIONES JAVA DE LOS REQUERIMIENTOS E INCIDENTES DE LA UNIDAD ADMINISTRATIVA ESPECIAL MIGRACIÓN COLOMBIA</t>
  </si>
  <si>
    <t>CO-033-2023</t>
  </si>
  <si>
    <t>BALDWIN GABRIEL MONTES PEREZ</t>
  </si>
  <si>
    <t>20232501413000005E</t>
  </si>
  <si>
    <t>PCD-035-2023-5TEC</t>
  </si>
  <si>
    <t>CO-034-2023</t>
  </si>
  <si>
    <t>JAIME FERNANDO CANTILLO MONROY</t>
  </si>
  <si>
    <t>20232501413000006E</t>
  </si>
  <si>
    <t>PCD-033-2023-6TEC</t>
  </si>
  <si>
    <t>CO-032-2023</t>
  </si>
  <si>
    <t>VERONICA BEATRIZ BORGES CELIN</t>
  </si>
  <si>
    <t>20232501413000007E</t>
  </si>
  <si>
    <t>PCD-036-2023-7TEC</t>
  </si>
  <si>
    <t>CONTRATAR LA PRESTACIÓN DE SERVICIOS PROFESIONALES PARA LA CONFIGURACIÓN DE AMBIENTES, APLICACIONES Y VERSIONAMIENTO DE CÓDIGO FUENTE DE LOS SISTEMAS DE INFORMACIÓN DE MIGRACIÓN COLOMBIA</t>
  </si>
  <si>
    <t>CO-035-2023</t>
  </si>
  <si>
    <t>ADRIAN AUGUSTO FERNANDEZ ANZOLA</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</si>
  <si>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</si>
  <si>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</si>
  <si>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</si>
  <si>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Servicios Basados en Ingeniería, Investigación y Tecnología</t>
  </si>
  <si>
    <t>CO-041-2023</t>
  </si>
  <si>
    <t>DANIEL MAURICIO AREVALO RAMIEZ</t>
  </si>
  <si>
    <t xml:space="preserve">INGENIERA DE SISTEMAS </t>
  </si>
  <si>
    <t>20232501413000009E</t>
  </si>
  <si>
    <t>PCD-009-2023-9TEC</t>
  </si>
  <si>
    <t>CONTRATAR LA PRESTACIÓN DE LOS SERVICIOS PROFESIONALES PARA ADMINISTRAR Y DESARROLLAR FUNCIONALIDADES EN EL BUS DE DATOS ORACLE</t>
  </si>
  <si>
    <t>CO-039-2023</t>
  </si>
  <si>
    <t>ANA JOHANA CAMELO BARRERA</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</si>
  <si>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</si>
  <si>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</si>
  <si>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</si>
  <si>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</si>
  <si>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SONIA YANETH AREVALO BONILLA</t>
  </si>
  <si>
    <t>20232501413000012E</t>
  </si>
  <si>
    <t>PCD-020-2023-12TEC</t>
  </si>
  <si>
    <t>CONTRATAR LA PRESTACIÓN DE LOS SERVICIOS PROFESIONALES PARA ADMINISTRAR EL CENTRO DE DATOS DE LA UNIDAD
ADMINISTRATIVA ESPECIAL MIGRACIÓN COLOMBIA.</t>
  </si>
  <si>
    <t>CO-027-2023</t>
  </si>
  <si>
    <t>JAIME ALEXANDER MÉNDEZ PULECIO</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</si>
  <si>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</si>
  <si>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</si>
  <si>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</si>
  <si>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</si>
  <si>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</si>
  <si>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CO-060-2023</t>
  </si>
  <si>
    <t>GUSTAVO ADOLFO ECHANDÍA BAUTISTA</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</si>
  <si>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</si>
  <si>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</si>
  <si>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</si>
  <si>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</si>
  <si>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</si>
  <si>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</si>
  <si>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</si>
  <si>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</si>
  <si>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</si>
  <si>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</si>
  <si>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CO-068-2023</t>
  </si>
  <si>
    <t>DARÍO ORLANDO BECERRA ERAZO</t>
  </si>
  <si>
    <t>INGENIERO ELÉCTRICO</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</si>
  <si>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</si>
  <si>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</si>
  <si>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</si>
  <si>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</si>
  <si>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</si>
  <si>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</si>
  <si>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</si>
  <si>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</si>
  <si>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</si>
  <si>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</si>
  <si>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</si>
  <si>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</si>
  <si>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CO-075-2023</t>
  </si>
  <si>
    <t>CANNED HEAD SAS</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</si>
  <si>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</si>
  <si>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</si>
  <si>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</si>
  <si>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</si>
  <si>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</si>
  <si>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CO-081-2023</t>
  </si>
  <si>
    <t xml:space="preserve">THALES COLOMBIA S.A </t>
  </si>
  <si>
    <t>20236231408000001E</t>
  </si>
  <si>
    <t>SIE-001-2023</t>
  </si>
  <si>
    <t>CONTRATAR EL SERVICIO DE SOPORTE ESPECIALIZADO EN BASES DE DATOS, SISTEMAS OPERATIVOS E INFRAESTRUCTURA TECNOLÓGICA DE LA PLATAFORMA MISIONAL DE MIGRACIÓN COLOMBIA.</t>
  </si>
  <si>
    <t>Subasta Inversa Electrónica</t>
  </si>
  <si>
    <t>Difusión de tecnologías de información y telecomunicaciones</t>
  </si>
  <si>
    <t>CO-113-2023</t>
  </si>
  <si>
    <t xml:space="preserve">Bogotá D.C. </t>
  </si>
  <si>
    <t>UT AUTOMATIZACION Y REPLICACION 2023</t>
  </si>
  <si>
    <t xml:space="preserve">DIEGO EMILIO OJEDA MONCAYO </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</si>
  <si>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</si>
  <si>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</si>
  <si>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</si>
  <si>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</si>
  <si>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</si>
  <si>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</si>
  <si>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</si>
  <si>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20232501413000020E</t>
  </si>
  <si>
    <t>PCD-077-2023-23TEC</t>
  </si>
  <si>
    <t>CONTRATAR LA PRESTACIÓN DE SERVICIOS PROFESIONALES PARA REALIZAR LA ADMINISTRACIÓN DE BASES DE DATOS DE MIGRACIÓN COLOMBIA</t>
  </si>
  <si>
    <t>811115-811116-811122</t>
  </si>
  <si>
    <t>Servicios Basados en Ingeniería, Investigación Y Tecnología ,Servicios informaticos Ingeniería de software o hardware -Programadores de computador - Mantenimiento y soporte de software</t>
  </si>
  <si>
    <t>CO-069-2023</t>
  </si>
  <si>
    <t>LUIS ALEXANDER JIMENEZ ALVARADO</t>
  </si>
  <si>
    <t>20232501413000018E</t>
  </si>
  <si>
    <t>PCD-066-2023-24TEC</t>
  </si>
  <si>
    <t>CONTRATAR LA PRESTACIÓN DE SERVICIOS PROFESIONALES PARA REALIZAR ACTIVIDADES EN MANTENIMIENTO, RÉPLICAS EN BASES DE DATOS Y APOYO AL DESARROLLO DE SOFTWARE DE MIGRACIÓN COLOMBIA</t>
  </si>
  <si>
    <t>CO-061-2023</t>
  </si>
  <si>
    <t>CRISTIAN ANDREY SALINAS FORERO</t>
  </si>
  <si>
    <t>20232501413000023E</t>
  </si>
  <si>
    <t>PCD-078-2023-25TEC</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</si>
  <si>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</si>
  <si>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</si>
  <si>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</si>
  <si>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</si>
  <si>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</si>
  <si>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</si>
  <si>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</si>
  <si>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</si>
  <si>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CO-119-2023</t>
  </si>
  <si>
    <t>VOXCOM SAS</t>
  </si>
  <si>
    <t>20236231407000001E</t>
  </si>
  <si>
    <t>MC-005-2023-29TEC</t>
  </si>
  <si>
    <t xml:space="preserve">SERVICIO DE MANTENIMIENTO PREVENTIVO Y CORRECTIVO CON SUMINISTRO DE REPUESTOS Y BATERÍAS, DE LAS UPS MARCAS POWERSUN, TRIPP LITE Y SAT. </t>
  </si>
  <si>
    <t>Mantenimiento o soporte de equipo de telecomunicaciones</t>
  </si>
  <si>
    <t>AO-007-2023</t>
  </si>
  <si>
    <t>POWERSUN SAS</t>
  </si>
  <si>
    <t>20236231415000002E</t>
  </si>
  <si>
    <t>PCD-079-2023-30TEC</t>
  </si>
  <si>
    <t>CONTRATAR LA ACTUALIZACIÓN DE LAS LICENCIAS PARA LOS SISTEMAS KACTUS Y SEVEN Y SERVICIO DE SOPORTE TÉCNICO ESPECIALIZADO PRESENCIAL, DE CONFORMIDAD CON LAS ESPECIFICACIONES DE LA UNIDAD ADMINISTRATIVA ESPECIAL MIGRACIÓN COLOMBIA INDICADAS EN EL ESTUDIO PREVIO</t>
  </si>
  <si>
    <t xml:space="preserve">Componentes y Equipos para Distribución y Sistemas de Acondicionamiento </t>
  </si>
  <si>
    <t>CO-098-2023</t>
  </si>
  <si>
    <t>DIGITAL WARE S.A.S</t>
  </si>
  <si>
    <t xml:space="preserve">Diana Esperanza Durán Garcia </t>
  </si>
  <si>
    <t>20236231408000016E</t>
  </si>
  <si>
    <t>SIE-008-2023</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</si>
  <si>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</si>
  <si>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</si>
  <si>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</si>
  <si>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 xml:space="preserve">C-1199-1002-10-0-1199001-02 </t>
  </si>
  <si>
    <t>CO-138-2023</t>
  </si>
  <si>
    <t>MCO GLOBAL S A S</t>
  </si>
  <si>
    <t>OJEDA MONCAYO DIEGO EMILIO</t>
  </si>
  <si>
    <t>20236231408000023E</t>
  </si>
  <si>
    <t>SIE-010-2023</t>
  </si>
  <si>
    <t>EXTENSIÓN DE GARANTÍA PARA LOS SERVIDORES MARCA DEL</t>
  </si>
  <si>
    <t>Ingeniería de software o hardware</t>
  </si>
  <si>
    <t>CO-142-2023</t>
  </si>
  <si>
    <t>ORIGIN IT S.A.S</t>
  </si>
  <si>
    <t xml:space="preserve">Mediana </t>
  </si>
  <si>
    <t>20236231407000026E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</si>
  <si>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</si>
  <si>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</si>
  <si>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</si>
  <si>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</si>
  <si>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AO-009-2023</t>
  </si>
  <si>
    <t>T&amp;S COMP TECNOLOGIA Y SERVICIOS S.A.S</t>
  </si>
  <si>
    <t>20232501410000001E</t>
  </si>
  <si>
    <t>SUSCRIPCIÓN Y HORAS DE SERVICIO DE PRODUCTOS GOOGLE PARA LA ENTIDAD.</t>
  </si>
  <si>
    <t>XERTICA COLOMBIA SAS</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</si>
  <si>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</si>
  <si>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</si>
  <si>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</si>
  <si>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</si>
  <si>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SERGIO ALEJANDRO ROMERO SARMIENTO</t>
  </si>
  <si>
    <t>DERECHO</t>
  </si>
  <si>
    <t>20233001413000017E</t>
  </si>
  <si>
    <t>PCD-087-2023-61TEC</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</si>
  <si>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</si>
  <si>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</si>
  <si>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CO-076-2023</t>
  </si>
  <si>
    <t>Cúcuta</t>
  </si>
  <si>
    <t>ANDRÉS FELIPE REMOLINA OROSTEGUI</t>
  </si>
  <si>
    <t>RAFAEL DARIO EUGENIO PARADA</t>
  </si>
  <si>
    <t>20233001413000018E</t>
  </si>
  <si>
    <t>PCD-090-2023-62TEC</t>
  </si>
  <si>
    <t>CO-077-2023</t>
  </si>
  <si>
    <t>VIVIANA PAOLA SÁNCHEZ CAMARGO</t>
  </si>
  <si>
    <t>ADMINISTRADORA DE NEGOCIOS INTERNACIONALES</t>
  </si>
  <si>
    <t>20233001413000019E</t>
  </si>
  <si>
    <t>PCD-091-2023-63TEC</t>
  </si>
  <si>
    <t>SHARON LIZBEHT ANAYA BAUTISTA</t>
  </si>
  <si>
    <t>ADMINISTRADOR DE EMPRESAS</t>
  </si>
  <si>
    <t>20233001413000004E</t>
  </si>
  <si>
    <t>PCD-093-2023-64TEC</t>
  </si>
  <si>
    <t>CO-080-2023</t>
  </si>
  <si>
    <t>DIANA CAROLINA ORTIZ BELTRAN</t>
  </si>
  <si>
    <t>TÉCNICO LABORAL EN SISTEMAS</t>
  </si>
  <si>
    <t>20233001413000005E</t>
  </si>
  <si>
    <t>PCD-092-2023-65TEC</t>
  </si>
  <si>
    <t>CO-079-2023</t>
  </si>
  <si>
    <t>FRANCISCO JAVIER CASTELLANOS CARDENAS</t>
  </si>
  <si>
    <t>TÉCNICO EN SISTEMAS</t>
  </si>
  <si>
    <t>20233001413000006E</t>
  </si>
  <si>
    <t>PCD-095-2023-66TEC</t>
  </si>
  <si>
    <t>CONTRATAR LA PRESTACIÓN DE SERVICIOS DE APOYO A LA GESTIÓN, PARA LA ATENCIÓN AL CIUDADANO Y LAS DEMAS ACTIVIDADES MISIONALES Y ADMINISTRATIVAS INHERENTES A LA REGIONAL ORIENTE.</t>
  </si>
  <si>
    <t>Servicios Secretariales o de administración de Oficinas</t>
  </si>
  <si>
    <t>CO-092-2023</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</si>
  <si>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</si>
  <si>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</si>
  <si>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</si>
  <si>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</si>
  <si>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</si>
  <si>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</si>
  <si>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</si>
  <si>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</si>
  <si>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</si>
  <si>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</si>
  <si>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</si>
  <si>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</si>
  <si>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</si>
  <si>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</si>
  <si>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</si>
  <si>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</si>
  <si>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</si>
  <si>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20233001413000010E</t>
  </si>
  <si>
    <t>PCD-099-2023-70TEC</t>
  </si>
  <si>
    <t>CO-088-2023</t>
  </si>
  <si>
    <t>JESUS DAVID GUERRERO CONTRERAS</t>
  </si>
  <si>
    <t>ASISTENTE ADMINISTRATIVO</t>
  </si>
  <si>
    <t>20233001413000011E</t>
  </si>
  <si>
    <t>PCD-100-2023-71TEC</t>
  </si>
  <si>
    <t>CO-089-2023</t>
  </si>
  <si>
    <t>MARIA CAMILA BLANCO AYALA</t>
  </si>
  <si>
    <t>TÉCNICO LABORAL EN CUIDADO ESTÉTICO</t>
  </si>
  <si>
    <t>20233001413000012E</t>
  </si>
  <si>
    <t>PCD-101-2023-72TEC</t>
  </si>
  <si>
    <t>CO-090-2023</t>
  </si>
  <si>
    <t>JAVIER HERNANDO CASTELLANOS CONTRERAS</t>
  </si>
  <si>
    <t>TECNICO LABORAL EN DISEÑO GRAFICO</t>
  </si>
  <si>
    <t>20233001413000013E</t>
  </si>
  <si>
    <t>PCD-088-2023</t>
  </si>
  <si>
    <t>Servicios de apoyo gerencial</t>
  </si>
  <si>
    <t>CO-086-2023</t>
  </si>
  <si>
    <t>VIANEY RIVERA BOTELLO</t>
  </si>
  <si>
    <t>TÉCNICO EN SECRETARIADO Y CONTABILIDAD SISTEMATIZADA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</si>
  <si>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</si>
  <si>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</si>
  <si>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</si>
  <si>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</si>
  <si>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</si>
  <si>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</si>
  <si>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</si>
  <si>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</si>
  <si>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</si>
  <si>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</si>
  <si>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20236001413000002E</t>
  </si>
  <si>
    <t>PCD-012-2023-1SG</t>
  </si>
  <si>
    <t>PRESTAR LOS SERVICIOS PROFESIONALES ESPECIALIZADOS CON AUTONOMÍA TÉCNICA Y ADMINISTRATIVA PARA EL APOYO Y ACOMPAÑAMIENTO A LA SECRETARIA GENERAL EN TEMAS RELACIONADOS CON LAS COMUNICACIONES DE LA UNIDAD ADMINISTRATIVA ESPECIAL MIGRACIÓN COLOMBIA</t>
  </si>
  <si>
    <t>Secretaria General</t>
  </si>
  <si>
    <t>CO-025-2023</t>
  </si>
  <si>
    <t>HÉCTOR PINILLA</t>
  </si>
  <si>
    <t>LICENCIADO EN LENGUAS MODERNAS</t>
  </si>
  <si>
    <t>20236001413000003E</t>
  </si>
  <si>
    <t>PCD-019-2023-2SG</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</si>
  <si>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</si>
  <si>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</si>
  <si>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</si>
  <si>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</si>
  <si>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</si>
  <si>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</si>
  <si>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</si>
  <si>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</si>
  <si>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</si>
  <si>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</si>
  <si>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20236121415000001E</t>
  </si>
  <si>
    <t>PCD-105-2023</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</si>
  <si>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</si>
  <si>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80161504 - 80161500</t>
  </si>
  <si>
    <t>Servicios de oficina - Servicios de apoyo gerencial</t>
  </si>
  <si>
    <t>CO-096-2023</t>
  </si>
  <si>
    <t>AZUCENA PINZON RODRIGUEZ</t>
  </si>
  <si>
    <t>BACHILLER ACADÉMICO</t>
  </si>
  <si>
    <t>ROSA MARÍA MARTÍNEZ GONZÁLEZ</t>
  </si>
  <si>
    <t>20236231408000013E</t>
  </si>
  <si>
    <t>SIE-005-2023</t>
  </si>
  <si>
    <t>CONTRATAR EL SUMINISTRO DE MATERIALES FERROELÉCTRICOS PARA ATENDER LOS REQUERIMIENTOS QUE EN MATERIAL DE MANTENIMIENTO LOCATIVO PRESENTE LAS SEDES DE MIGRACIÓN COLOMBIA A NIVEL NACIONAL.</t>
  </si>
  <si>
    <t>Material de Ferretería y accesorios</t>
  </si>
  <si>
    <t>A-02-02-01-001-005</t>
  </si>
  <si>
    <t>CO-130-2023</t>
  </si>
  <si>
    <t>UT MIGRACION 2023</t>
  </si>
  <si>
    <t> ACOSTA ALVAREZ JUAN CARLOS</t>
  </si>
  <si>
    <t>20236231410000005E</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</si>
  <si>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</si>
  <si>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</si>
  <si>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</si>
  <si>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</si>
  <si>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</si>
  <si>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CENCOSUD COLOMBIA S.A.</t>
  </si>
  <si>
    <t>No es mypime</t>
  </si>
  <si>
    <t>SOCIEDAD ANONIMA</t>
  </si>
  <si>
    <t>LUZ ELENA MORALES ALFONSO</t>
  </si>
  <si>
    <t>20236231410000006E</t>
  </si>
  <si>
    <t>OC -106488-2023</t>
  </si>
  <si>
    <t>FERRICENTROS</t>
  </si>
  <si>
    <t>20236231410000007E</t>
  </si>
  <si>
    <t>OC-106652-2023</t>
  </si>
  <si>
    <t>PANAMERICANA LIBRERÍA Y PAPELERÍA S.A.</t>
  </si>
  <si>
    <t>20236231410000009E</t>
  </si>
  <si>
    <t>OC-106654-2023</t>
  </si>
  <si>
    <t>VENEPLAST LTDA</t>
  </si>
  <si>
    <t>LIMITADA</t>
  </si>
  <si>
    <t>JAVIER FERNANDO TORRES BARÓN</t>
  </si>
  <si>
    <t>20236231410000008E</t>
  </si>
  <si>
    <t>OC-106651-2023</t>
  </si>
  <si>
    <t xml:space="preserve"> JAIME BELTRAN URIBE - Polyflex</t>
  </si>
  <si>
    <t>PERSONA NATURAL COLOMBIANA</t>
  </si>
  <si>
    <t>20236231410000004E</t>
  </si>
  <si>
    <t>SUMINISTRO DE ELEMENTOS DE PAPELERÍA Y ÚTILES DE ESCRITORIO PARA LAS SEDES A NIVEL NACIONAL DE LA UNIDAD ADMINISTRATIVA ESPECIAL MIGRACIÓN COLOMBIA.</t>
  </si>
  <si>
    <t>Papel para Impresora o fotocopiadora</t>
  </si>
  <si>
    <t>CAJA COLOMBIANA DE SUBSIDIO FAMILIAR COLSUBSIDIO</t>
  </si>
  <si>
    <t>CORPORACION</t>
  </si>
  <si>
    <t>20236231408000009E</t>
  </si>
  <si>
    <t>SIE-007-2023-8SYF</t>
  </si>
  <si>
    <t>SUMINISTRO DE LLANTAS A NIVEL NACIONAL PARA EL PARQUE AUTOMOTOR DE LA UNIDAD ADMINISTRATIVA ESPECIAL MIGRACIÓN COLOMBIA</t>
  </si>
  <si>
    <t>25172504;25172512</t>
  </si>
  <si>
    <t>Llantas para automóviles o camionetas - Llanta de motocicleta</t>
  </si>
  <si>
    <t>A-02-02-01-003-006</t>
  </si>
  <si>
    <t>CO-140-2023</t>
  </si>
  <si>
    <t>LLANTAS E IMPORTACIONES SAGU S.A.S</t>
  </si>
  <si>
    <t>EDWIN MATEO PATIÑO HERRERA</t>
  </si>
  <si>
    <t>20236211410000017E</t>
  </si>
  <si>
    <t>R16 CONTRATAR EL SERVICIO INTEGRAL DE ASEO Y CAFETERIA PARA LA SEDE 1: CFSM PUERTO CARREÑO. REGION 16 DE LA UNIDAD ADMINISTRATIVA ESPECIAL MIGRACIÓN COLOMBIA</t>
  </si>
  <si>
    <t>Puerto Carreño</t>
  </si>
  <si>
    <t xml:space="preserve">ASECOLBAS LTDA </t>
  </si>
  <si>
    <t>GUANARE GARCIA PAMELA ANDREA</t>
  </si>
  <si>
    <t>20236211410000020E</t>
  </si>
  <si>
    <t>CONTRATAR EL SUMINISTRO DE COMBUSTIBLE (GASOLINA Y DIESEL) PARA VEHÍCULOS Y PLANTAS ELÉCTRICAS A NIVEL NACIONAL INCLUYENDO BOGOTÁ (CATEGORÍA A)</t>
  </si>
  <si>
    <t xml:space="preserve">Diesel </t>
  </si>
  <si>
    <t>ORGANIZACIÓN TERPEL SA</t>
  </si>
  <si>
    <t>SOCIEDAD ANÓNIMA ABIERTA COLOMBIANA</t>
  </si>
  <si>
    <t>20236211410000021E</t>
  </si>
  <si>
    <t>CONTRATAR EL SUMINISTRO DE COMBUSTIBLE (GASOLINA Y DIESEL) PARA VEHÍCULOS Y PLANTAS ELÉCTRICAS A NIVEL NACIONAL INCLUYENDO BOGOTÁ (CATEGORÍA B)</t>
  </si>
  <si>
    <t>A-02-02-01-003-004</t>
  </si>
  <si>
    <t>20236231410000039E</t>
  </si>
  <si>
    <t>ADQUIRIR WORKSTATIONS DE ACUERDO CON LAS ESPECIFICACIONES TÉCNICAS REQUERIDAS POR LA UNIDAD ADMINISTRATIVA ESPECIAL DE MIGRACIÓN COLOMBIA</t>
  </si>
  <si>
    <t>Computadores</t>
  </si>
  <si>
    <t>GREEN SERVICES AND SOLUTIONS SAS</t>
  </si>
  <si>
    <t>Octubre</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</si>
  <si>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</si>
  <si>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</si>
  <si>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</si>
  <si>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</si>
  <si>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</si>
  <si>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</si>
  <si>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AO-001-2023</t>
  </si>
  <si>
    <t>LIMPIEZA INSTITUCIONAL LASU S.A.S</t>
  </si>
  <si>
    <t xml:space="preserve">SERGIO ANDRES BLANCO </t>
  </si>
  <si>
    <t>20233001413000016E</t>
  </si>
  <si>
    <t>PCD-102-2023-76TEC</t>
  </si>
  <si>
    <t>servicios secretariales o de administracion de oficina</t>
  </si>
  <si>
    <t>CO-091-2023</t>
  </si>
  <si>
    <t xml:space="preserve">RICARDO HERNANDEZ CACUA </t>
  </si>
  <si>
    <t xml:space="preserve">TECNICO </t>
  </si>
  <si>
    <t>REVISAR ESTE CONTRATO SI ESTA REPORTADO</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</si>
  <si>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</si>
  <si>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</si>
  <si>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</si>
  <si>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</si>
  <si>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</si>
  <si>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 xml:space="preserve">ADRIANA MARCELA ROSAS SUAREZ </t>
  </si>
  <si>
    <t>GOBIERNO Y RELACIONES INTERNACIONALES</t>
  </si>
  <si>
    <t>RAMOS OSPINA MARTHA EUGENIA</t>
  </si>
  <si>
    <t xml:space="preserve">LIQUIDADO  pendiente cierre expediente </t>
  </si>
  <si>
    <t>20236301413000001E</t>
  </si>
  <si>
    <t>PCD-071-2023-5D</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</si>
  <si>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</si>
  <si>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Subdireccion de Control Disciplinario Interno</t>
  </si>
  <si>
    <t> Necesidades de dotación de personal jurídico temporal</t>
  </si>
  <si>
    <t>CO-065-2023</t>
  </si>
  <si>
    <t>YULENY FERNANDA FARFÁN LÓPEZ</t>
  </si>
  <si>
    <t xml:space="preserve">MARTHA EUGENIA RAMOS </t>
  </si>
  <si>
    <t>20236311413000002E</t>
  </si>
  <si>
    <t>PCD-058-2023-6D</t>
  </si>
  <si>
    <t>PRESTACIÖN DE SERVICIOS DE APOYO A LA GESTIÓN DE LA SUBDIRECCIÓN DE CONTROL DISCIPLINARIO INTERNO, EN LAS LABORES SECRETARIALES, DE ACUERDO CON LAS CONDICIONES SEÑALADAS Y ESPECIFICACIONES TÉCNICAS DESCRITAS EN LOS ESTUDIOS PREVIOS.</t>
  </si>
  <si>
    <t> Servicios de apoyo gerencial</t>
  </si>
  <si>
    <t>CO-052-2023</t>
  </si>
  <si>
    <t>DIANA MARCELA RUBIO ACOSTA</t>
  </si>
  <si>
    <t>BACHILLER</t>
  </si>
  <si>
    <t xml:space="preserve">MARTHA EUGENIA RAMOS OSPINA </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</si>
  <si>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</si>
  <si>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</si>
  <si>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</si>
  <si>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80161500;80121704;80101605;81112006;81112007;811315</t>
  </si>
  <si>
    <t>C-1199-1002-11-0-1199054-02</t>
  </si>
  <si>
    <t>CO-012-2023</t>
  </si>
  <si>
    <t>ANDRES ALEJANDRO ORJUELA TRUJILLO</t>
  </si>
  <si>
    <t>MATEMÁTICO CON ÉNFASIS EN ESTADÍSTICA</t>
  </si>
  <si>
    <t>JORGE ENRIQUE GARCIA LONDOÑO</t>
  </si>
  <si>
    <t>20232121413000011E</t>
  </si>
  <si>
    <t>PCD-083-2023-4D</t>
  </si>
  <si>
    <t>PRESTACIÓN DE SERVICIOS PROFESIONALES CON AUTONOMÍA TÉCNICA Y ADMINISTRATIVA A LA OFICINA ASESORA DE PLANEACIÓN EN ASUNTOS DE EXTRACCIÓN Y CONSOLIDACIÓN DE INFORMACIÓN CUANTITATIVA Y CUALITATIVA.</t>
  </si>
  <si>
    <t>CO-073-2023</t>
  </si>
  <si>
    <t>BENKOS TRIANA OCAMPO</t>
  </si>
  <si>
    <t xml:space="preserve">ECONOMISTA </t>
  </si>
  <si>
    <t xml:space="preserve">DANIEL EMILIO CABALLERO BERNAL </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</si>
  <si>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</si>
  <si>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</si>
  <si>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</si>
  <si>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</si>
  <si>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</si>
  <si>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</si>
  <si>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</si>
  <si>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</si>
  <si>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</si>
  <si>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80161500;801015;80121704;80101605;93141509;93141510</t>
  </si>
  <si>
    <t>CO-010-2023</t>
  </si>
  <si>
    <t>MARÍA EUGENIA RESTREPO LONDOÑO</t>
  </si>
  <si>
    <t>SOCIOLOGÍA</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</si>
  <si>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</si>
  <si>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</si>
  <si>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</si>
  <si>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</si>
  <si>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CO-049-2023</t>
  </si>
  <si>
    <t>GLADYS GUTIERREZ UPEGUI</t>
  </si>
  <si>
    <t> 38249742</t>
  </si>
  <si>
    <t>INGENIERÍA DE SISTEMAS</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</si>
  <si>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</si>
  <si>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</si>
  <si>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</si>
  <si>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</si>
  <si>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</si>
  <si>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DEICY YOHANA PARADA PARDO</t>
  </si>
  <si>
    <t>TRABAJADORA SOCIAL</t>
  </si>
  <si>
    <t>20232121413000010E</t>
  </si>
  <si>
    <t>PCD-049-2023-9P</t>
  </si>
  <si>
    <t>PRESTACIÓN DE SERVICIOS PROFESIONALES CON AUTONOMÍA TÉCNICA Y ADMINISTRATIVA EN LA OFICINA ASESORA DE PLANEACIÓN, PARA LA ADMINISTRACIÓN, GESTIONAMIENTO, PROCESAMIENTO Y ORGANIZACIÓN DE DATOS PARA EL GEME.</t>
  </si>
  <si>
    <t>80161500;80121704;80101605;81112006;81112007;81102702</t>
  </si>
  <si>
    <t>CO-057-2023</t>
  </si>
  <si>
    <t>MARIA LUISA ORTIZ</t>
  </si>
  <si>
    <t>20236231416000004E</t>
  </si>
  <si>
    <t>PCD-108-2023-27SYF</t>
  </si>
  <si>
    <t>CONTRATAR LA PRESTACIÓN DE SERVICIO DE RECOLECCIÓN, CURSO Y ENTREGA DE CORREO EN SUS DIFERENTES MODALIDADES A NIVEL NACIONAL E INTERNACIONAL Y EL SUMINISTRO DE PERSONAL PARA LA GESTIÓN DOCUMENTAL.</t>
  </si>
  <si>
    <t>Interadministrativo</t>
  </si>
  <si>
    <t>Servicios postales de paqueteo y Courier.</t>
  </si>
  <si>
    <t xml:space="preserve">A-02-02-02-006-008 </t>
  </si>
  <si>
    <t>CO-107-2023</t>
  </si>
  <si>
    <t>SERVICIOS POSTALES NACIONALES S.A.S</t>
  </si>
  <si>
    <t>Grande</t>
  </si>
  <si>
    <t>GUSTAVO ALBERTO PADILLA</t>
  </si>
  <si>
    <t>20236231414000002E</t>
  </si>
  <si>
    <t>PCD-061-2023-33SYF</t>
  </si>
  <si>
    <t>CONTRATAR EL ARRIENDO DEL PARQUEADERO PARA EL CFSM EN LA CIUDAD DE VALLEDUPAR</t>
  </si>
  <si>
    <t>Alquiler y arrendamiento de propiedades o edificaciones.</t>
  </si>
  <si>
    <t>Desierto</t>
  </si>
  <si>
    <t>O341</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</si>
  <si>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</si>
  <si>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</si>
  <si>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</si>
  <si>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 xml:space="preserve">A-02-02-02-007-002 </t>
  </si>
  <si>
    <t>CO-099-2023</t>
  </si>
  <si>
    <t>Regional Nariño</t>
  </si>
  <si>
    <t xml:space="preserve">Corregimiento de Chiles – Municipio de Cumbal </t>
  </si>
  <si>
    <t>PARMÉNIDES IBARRA CÓRDOBA</t>
  </si>
  <si>
    <t> FIGUEROA RAMIREZ ANA MERCEDES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</si>
  <si>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</si>
  <si>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</si>
  <si>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</si>
  <si>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CO-056-2023</t>
  </si>
  <si>
    <t>MARIA ALEJANDRA GRACIA MONTERO</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</si>
  <si>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</si>
  <si>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</si>
  <si>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</si>
  <si>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</si>
  <si>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</si>
  <si>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</si>
  <si>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RELACIONES INTERNACIONALES Y ESTUDIOS POLÍTICOS</t>
  </si>
  <si>
    <t>20236231414000001E</t>
  </si>
  <si>
    <t>PCD-060-2023-37SYF</t>
  </si>
  <si>
    <t>CONTRATAR EL ARRENDAMIENTO DE CUPOS DE PARQUEADERO PARA EL PARQUE AUTOMOTOR DEL CENTRO FACILITADOR DE SERV ICIOS MIGRATORIOS EN LA CIUDAD DE RIOHACHA</t>
  </si>
  <si>
    <t>Arrendamien to de Instalaciones comerciales o Industriales</t>
  </si>
  <si>
    <t xml:space="preserve"> A-02-02-02-007-002</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</si>
  <si>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</si>
  <si>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</si>
  <si>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</si>
  <si>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</si>
  <si>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</si>
  <si>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CONTADURIA PÚBLICA</t>
  </si>
  <si>
    <t>CLAUDIA PATRICIA APONTE BELEÑO</t>
  </si>
  <si>
    <t>LIQUIDADO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</si>
  <si>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</si>
  <si>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</si>
  <si>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</si>
  <si>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</si>
  <si>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</si>
  <si>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</si>
  <si>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</si>
  <si>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YANA CRISTINA GONZALEZ</t>
  </si>
  <si>
    <t>20236211413000002E</t>
  </si>
  <si>
    <t>PCD-003-2023-48SYF</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</si>
  <si>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</si>
  <si>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CO-007-2023</t>
  </si>
  <si>
    <t>CESAR DAVID CAPACHO PINEDA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</si>
  <si>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</si>
  <si>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</si>
  <si>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</si>
  <si>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</si>
  <si>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</si>
  <si>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</si>
  <si>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20236231407000003E</t>
  </si>
  <si>
    <t>SABP-001-2023</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</si>
  <si>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</si>
  <si>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Bolsa de Productos</t>
  </si>
  <si>
    <t>Servicio de Guardias</t>
  </si>
  <si>
    <t>19223 - VF 3423</t>
  </si>
  <si>
    <t>A-02-02-02-008-005</t>
  </si>
  <si>
    <t>CO-110-2023</t>
  </si>
  <si>
    <t xml:space="preserve">CORREAGRO S.A. </t>
  </si>
  <si>
    <t>78823/78723</t>
  </si>
  <si>
    <t>ANDREA PEREZ ARISMENDI</t>
  </si>
  <si>
    <t>20236231412000001E</t>
  </si>
  <si>
    <t>LP-001-2023</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</si>
  <si>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</si>
  <si>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Licitación Pública</t>
  </si>
  <si>
    <t>Servicios Financieros y de Seguros</t>
  </si>
  <si>
    <t>19023    - VF 1323</t>
  </si>
  <si>
    <t>A-02-02-02-007-001</t>
  </si>
  <si>
    <t>CO-121-2023</t>
  </si>
  <si>
    <t>Seguros</t>
  </si>
  <si>
    <t>ASEGURADORA SOLIDARIA DE COLOMBIA ENTIDAD COOPERATIVA</t>
  </si>
  <si>
    <t>85223 VF 223</t>
  </si>
  <si>
    <t>CAMARGO SEGURA ELIANA CRISTINA</t>
  </si>
  <si>
    <t>20236221410000001E</t>
  </si>
  <si>
    <t>ADQUIRIR CERTIFICADOS DE FIRMA DIGITAL DE CONFORMIDAD CON LAS ESPECIFICACIONES DE LA UNIDAD ADMINISTRATIVA ESPECIAL MIGRACIÓN COLOMBIA</t>
  </si>
  <si>
    <t>Software de seguridad y protección</t>
  </si>
  <si>
    <t>C-1199-1002-8-0-1199018-02</t>
  </si>
  <si>
    <t>SOCIEDAD CAMERAL DE CERTIFICACION DIGITAL CERTICAMARA S.A.</t>
  </si>
  <si>
    <t>GILMER AMEZQUITA  MONROY</t>
  </si>
  <si>
    <t>CO-122-2023</t>
  </si>
  <si>
    <t>MAPFRE SEGUROS GENERALES DE COLOMBIA S.A</t>
  </si>
  <si>
    <t>Sociedad Anonima</t>
  </si>
  <si>
    <t>85323 VF 323</t>
  </si>
  <si>
    <t>20236231407000012E</t>
  </si>
  <si>
    <t>MC-010-2023</t>
  </si>
  <si>
    <t xml:space="preserve">SERVICIO DE MANTENIMIENTO PREVENTIVO Y CORRECTIVO INCLUIDO REPUESTOS PARA EL PARQUE AUTOMOTOR  REGIONAL ORIENTE EN LA CIUDAD DE CÚCUTA </t>
  </si>
  <si>
    <t>Reparación y mantenimiento automotor y de camiones ligeros</t>
  </si>
  <si>
    <t>A-02-02-02-008-007</t>
  </si>
  <si>
    <t>AO-010-2023</t>
  </si>
  <si>
    <t>ANDREA JULIANA GARZON - SERVITECA CENTRAL VG CUCUTA</t>
  </si>
  <si>
    <t>Cumplimiento y Responsabilidad Civil Extracontractual</t>
  </si>
  <si>
    <t>SERGIO ANDRÉS BLANCO SUÁREZ</t>
  </si>
  <si>
    <t>20236231407000024E</t>
  </si>
  <si>
    <t>MC-011-2023</t>
  </si>
  <si>
    <t>SERVICIO DE MANTENIMIENTO PREVENTIVO Y CORRECTIVO INCLUIDO REPUESTOS PARA EL PARQUE AUTOMOTOR DE LA  REGIONAL ATLÁNTICO</t>
  </si>
  <si>
    <t>20236231408000006E</t>
  </si>
  <si>
    <t>SIE-002-2023</t>
  </si>
  <si>
    <t>CONTRATAR LA PRESTACIÓN DEL SERVICIO DE MANTENIMIENTO PREVENTIVO Y CORRECTIVO DE AIRES ACONDICIONADOS A NIVEL NACIONAL</t>
  </si>
  <si>
    <t>Componentes y equipos para distribución y sistemas de acondicionamiento</t>
  </si>
  <si>
    <t>CO-118-2023</t>
  </si>
  <si>
    <t>COMERCIALIZADORA ELECTROMERO SAS</t>
  </si>
  <si>
    <t>MARTINEZ FIGUEROA LUIS FERNANDO</t>
  </si>
  <si>
    <t>20236231408000010E</t>
  </si>
  <si>
    <t>SIE-006-2023-73SYF</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</si>
  <si>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</si>
  <si>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</si>
  <si>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</si>
  <si>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</si>
  <si>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CO-125-2023</t>
  </si>
  <si>
    <t>SOLUTION COPY LTDA</t>
  </si>
  <si>
    <t>LUIS FERNANDO MARTINEZ FIGUEROA</t>
  </si>
  <si>
    <t>20236231407000015E</t>
  </si>
  <si>
    <t>MC-009-2023</t>
  </si>
  <si>
    <t>CONTRATAR EL SUMINISTRO DE COMBUSTIBLE PARQUE AUTOMOTOR Y PLANTAS ELÉCTRICAS REGIONAL AMAZONAS.</t>
  </si>
  <si>
    <t>15101505; 15101506</t>
  </si>
  <si>
    <t xml:space="preserve"> Combustible diésel - Gasolina corriente</t>
  </si>
  <si>
    <t xml:space="preserve">A-02-02-01-003-003 </t>
  </si>
  <si>
    <t>AO-008-2023</t>
  </si>
  <si>
    <t>Leticia</t>
  </si>
  <si>
    <t>ALBERTO LÓPEZ JIMÉNEZ</t>
  </si>
  <si>
    <t>CAMARGO GUZMAN DIANA VICENTA</t>
  </si>
  <si>
    <t xml:space="preserve">20236231407000019E </t>
  </si>
  <si>
    <t>MC-013-2023</t>
  </si>
  <si>
    <t xml:space="preserve">CONTRATAR EL SUMINISTRO DE COMBUSTIBLE PARQUE AUTOMOTOR Y PLANTAS ELÉCTRICAS REGIONAL SAN ANDRES Y PROVIDENCIA </t>
  </si>
  <si>
    <t>Mínima Cuantía</t>
  </si>
  <si>
    <t xml:space="preserve">Combustible diésel </t>
  </si>
  <si>
    <t>20236231407000002E</t>
  </si>
  <si>
    <t>MC-004-2023-80SYF</t>
  </si>
  <si>
    <t>SERVICIO DE LIMPIEZA, MANTENIMIENTO Y VACIADO DE POZOS Y TANQUES DE ALMACENAMIENTO DE AGUAS RESIDUALES A NIVEL NACIONAL</t>
  </si>
  <si>
    <t>Bombas de agua</t>
  </si>
  <si>
    <t>AO-006-2023</t>
  </si>
  <si>
    <t>INDULTEC SOLUCIONES INTEGRALES SAS</t>
  </si>
  <si>
    <t>JUAN CARLOS ACOSTA ALVAREZ</t>
  </si>
  <si>
    <t>20236231420000001E</t>
  </si>
  <si>
    <t>MC-002-2023-81SYF</t>
  </si>
  <si>
    <t>CONTRATAR LA PRESTACIÓN DEL SERVICIO DE LAVADO DEL PARQUE AUTOMOTOR DE MIGRACIÓN COLOMBIA EN LA CIUDAD DE BOGOTÁ D.C.</t>
  </si>
  <si>
    <t>Limpieza de carros o barcos</t>
  </si>
  <si>
    <t>AO-004-2023</t>
  </si>
  <si>
    <t>CENTRO CAR 19 LTDA</t>
  </si>
  <si>
    <t>LUIS FERNANDO MARTINEZ</t>
  </si>
  <si>
    <t>521</t>
  </si>
  <si>
    <t>20236221413000003E</t>
  </si>
  <si>
    <t>PCD-044-2023-82SYF</t>
  </si>
  <si>
    <t>APOY AR A MIGRACIÓN COLOMBIA EN EL DESARROLLO DE NUEVAS FUNCIONALIDADES Y EL MANTENIMIENTO, OPTIMIZACIÓN E INTEGRACIÓN DEL SISTEMA DE GESTIÓN DOCUMENTAL ORFEO.</t>
  </si>
  <si>
    <t>Serv icios de program ación de aplicacio nes</t>
  </si>
  <si>
    <t>CO-047-2023</t>
  </si>
  <si>
    <t>FABIAN MAURICIO LOSADA FLÓREZ</t>
  </si>
  <si>
    <t>INGENIERO EN MECATRONICA</t>
  </si>
  <si>
    <t> OJEDA MONCAYO DIEGO EMILIO</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</si>
  <si>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</si>
  <si>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</si>
  <si>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</si>
  <si>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</si>
  <si>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</si>
  <si>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</si>
  <si>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 xml:space="preserve">20236231410000022E </t>
  </si>
  <si>
    <t>ADQUIRIR CERTIFICADOS DE FIRMA DIGITAL DE CONFORMIDAD
 CON LAS ESPECIFICACIONES DE LA UNIDAD ADMINISTRATIVA ESPECIAL MIGRACIÓN COLOMBIA</t>
  </si>
  <si>
    <t>Difusión de tecnologías de información y telecomunicaciones Software ,Software de seguridad y protección</t>
  </si>
  <si>
    <t>20236231410000018E</t>
  </si>
  <si>
    <t>GESTION DE SEGURIDAD ELECTRONICA SA</t>
  </si>
  <si>
    <t> 72923</t>
  </si>
  <si>
    <t>SHIRLEY HERAZ DE LA OZ</t>
  </si>
  <si>
    <t>20236231410000024E</t>
  </si>
  <si>
    <t>20236231410000023E</t>
  </si>
  <si>
    <t xml:space="preserve">YANA CRISTINA GONZALEZ </t>
  </si>
  <si>
    <t xml:space="preserve">20236231415000015E </t>
  </si>
  <si>
    <t>PCD-116-2023</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</si>
  <si>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</si>
  <si>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</si>
  <si>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</si>
  <si>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CO-120-2023</t>
  </si>
  <si>
    <t xml:space="preserve">ARCHIVOS DEL ESTADO Y TECNOLOGIAS DE LA INFORMACION SAS </t>
  </si>
  <si>
    <t xml:space="preserve">GUSTAVO ALBERTO PADILLA </t>
  </si>
  <si>
    <t>20236221413000001E</t>
  </si>
  <si>
    <t>PCD-014-2023-86SYF</t>
  </si>
  <si>
    <t>PRESTACIÓN DE SERV ICIOS PROFESIONALES CON AUTONOMÍA TÉCNICA Y ADMINISTRATIV A EN EL PROCESO DE GESTIÓN DOCUMENTAL DANDO CUMPLIMIENTO A LO ESTABLECIDO POR EL ARCHIVO GENERAL DE LA NACIÓN Y LAS NECESIDADES DE LA UAEMC.</t>
  </si>
  <si>
    <t>Serv icios de Apoyo Gerencial.</t>
  </si>
  <si>
    <t>CO-004-2023</t>
  </si>
  <si>
    <t>MARIA FERNANDA AGUIRRE GARZÓN</t>
  </si>
  <si>
    <t>PROFESIONAL EN CIENCIA DE LA INFORMACIÓN</t>
  </si>
  <si>
    <t>PEREZ ARISMENDI ANDREA</t>
  </si>
  <si>
    <t>20236221413000002E</t>
  </si>
  <si>
    <t>PCD-011-2023-87SYF</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</si>
  <si>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</si>
  <si>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CO-003-2023</t>
  </si>
  <si>
    <t>FREDDY STEVE CAMARGO BARRETO</t>
  </si>
  <si>
    <t>INGENIERO INDUSTRIAL</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</si>
  <si>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</si>
  <si>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</si>
  <si>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</si>
  <si>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C-1103-1002-2-0-1103002-02</t>
  </si>
  <si>
    <t>CO-059-2023</t>
  </si>
  <si>
    <t>EDUARDO ALFONSO ARANGUREN</t>
  </si>
  <si>
    <t>ARQUITECTURA</t>
  </si>
  <si>
    <t>ELIANA CRISTINA CAMARGO SEGURA</t>
  </si>
  <si>
    <t>20236211413000004E</t>
  </si>
  <si>
    <t>PCD-032-2023-89SYF</t>
  </si>
  <si>
    <t>PRESTAR LOS SERVICIOS PROFESIONALES CON AUTONOMÍA TÉCNICA Y ADMINISTRATIVA DENTRO DEL GRUPO DE GESTIÓN ADMINISTRATIVA, EN LO RELACIONADO CON LA ETAPA PRECONTRACTUAL, ASÍ COMO LA EVALUACIÓN DE PROCESOS DE INFRAESTRUCTURA</t>
  </si>
  <si>
    <t>CO-017-2023</t>
  </si>
  <si>
    <t>HERNANDO ERNESTO GONZÁLEZ ATUESTA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</si>
  <si>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</si>
  <si>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</si>
  <si>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</si>
  <si>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</si>
  <si>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</si>
  <si>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</si>
  <si>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</si>
  <si>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</si>
  <si>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</si>
  <si>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SUSPENDIDO</t>
  </si>
  <si>
    <t>20236211413000003E</t>
  </si>
  <si>
    <t>PCD-023-2023-91SYF</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</si>
  <si>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</si>
  <si>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</si>
  <si>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CO-015-2023</t>
  </si>
  <si>
    <t>SANDRA MILENA MORENO ACEVEDO</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</si>
  <si>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</si>
  <si>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</si>
  <si>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</si>
  <si>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</si>
  <si>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</si>
  <si>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</si>
  <si>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20236231410000001E</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</si>
  <si>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</si>
  <si>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</si>
  <si>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</si>
  <si>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</si>
  <si>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RUBI VILLARAGA</t>
  </si>
  <si>
    <t>20233001413000003E</t>
  </si>
  <si>
    <t>PCD-040-2023-3CM</t>
  </si>
  <si>
    <t>PRESTAR LOS SERVICIOS PROFESIONALES CON AUTONOMÍA TÉCNICA Y ADMINISTRATIVA PARA APOYAR L A GESTIÓN DE LA SUBDIRECCIÓN DE CONTROL MIGRATORIO DE ACUERDO CON LAS CONDICIONES SEÑALA DAS Y ESPECIFICACIONES TÉCNICAS DESCRITAS EN LOS ESTUDIOS PREVIOS</t>
  </si>
  <si>
    <t>Servicios de Oficina</t>
  </si>
  <si>
    <t>CO-037-2023</t>
  </si>
  <si>
    <t>DANIEL RODRÍGUEZ RAMÍREZ</t>
  </si>
  <si>
    <t>PROFESIONAL EN GESTIÓN Y DESARROLLO URBANO</t>
  </si>
  <si>
    <t xml:space="preserve">MARTHA HERNANDEZ ARANGO </t>
  </si>
  <si>
    <t>20233001413000001E</t>
  </si>
  <si>
    <t>PCD-039-2023-4CM</t>
  </si>
  <si>
    <t>PRESTAR LOS SERVICIOS PROFESIONALES CON AUTONOMÍA TÉCNICA Y ADMINISTRATIVA PARA APOYAR LA GESTIÓN DE LA SUBDIRECCIÓN DE CONTROL MIGRATORIO DE ACUERDO CON LAS CONDICIONES SEÑALADAS Y ESPECIFICACIONES TÉCNICAS DESCRITAS EN LOS ESTUDIOS PREVIOS</t>
  </si>
  <si>
    <t xml:space="preserve">A-02-02-02-008-003 </t>
  </si>
  <si>
    <t>CO-030-2023</t>
  </si>
  <si>
    <t>JOSÉ LEONARDO BECERRA APÍSCOPE</t>
  </si>
  <si>
    <t>USECHE OVALLES CARLOS EDUARDO</t>
  </si>
  <si>
    <t>20236231415000010E</t>
  </si>
  <si>
    <t>PCD-086-202-54TEC</t>
  </si>
  <si>
    <t>CONTRATAR LA EXTENSIÓN DE GARANTÍA INCLUIDO MANTENIMIENTOS PREVENTIVOS Y CORRECTIVOS CON REPUESTOS, PARA LA SOLUCIÓN DE PASILLOS MIGRATORIOS BIOMIG.</t>
  </si>
  <si>
    <t>Puertas automáticas</t>
  </si>
  <si>
    <t>CO-097-2023</t>
  </si>
  <si>
    <t>INCOMELEC S.A.S EN REORGANIZACIÓN</t>
  </si>
  <si>
    <t>20236231415000012E</t>
  </si>
  <si>
    <t>PCD-119-2023</t>
  </si>
  <si>
    <t>SERVICIO DE MANTENIMIENTO PREVENTIVO Y CORRECTIVO PARA LOS EQUIPOS DE GRAFOLOGÍA VIDEO COMPARADORES, CON BOLSA DE REPUESTOS.</t>
  </si>
  <si>
    <t>Servicio de instalación y mantenimiento de sistemas instrumentados de seguridad</t>
  </si>
  <si>
    <t>20233001413000002E</t>
  </si>
  <si>
    <t>PCD-008-2023-5CM</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</si>
  <si>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</si>
  <si>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</si>
  <si>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LINA MARIA RAMIREZ</t>
  </si>
  <si>
    <t>MARTHA HERNANDEZ ARANGO</t>
  </si>
  <si>
    <t>CEDIDO A LINA RAMIREZ</t>
  </si>
  <si>
    <t>20236231412000005E</t>
  </si>
  <si>
    <t>LP-002-202</t>
  </si>
  <si>
    <t>ADQUISICIÓN Y AMPLIACIÓN DE PASILLOS AUTOMÁTICOS BIOMIG PARA LOS PUESTOS DE CONTROL MIGRATORIO A NIVEL NACIONAL.</t>
  </si>
  <si>
    <t>Dispositivos de control de seguridad</t>
  </si>
  <si>
    <t>CO-143-2023</t>
  </si>
  <si>
    <t>Nivel Nacional</t>
  </si>
  <si>
    <t> VALENCIA GIRALDO ROBINSON</t>
  </si>
  <si>
    <t>$ 3.400.305.200</t>
  </si>
  <si>
    <t>20236231415000001E</t>
  </si>
  <si>
    <t>PCD-047-2023-7CM</t>
  </si>
  <si>
    <t>Servicios de mantenimien to y reparación de equipo de manufactura</t>
  </si>
  <si>
    <t>20233021408000001E</t>
  </si>
  <si>
    <t>11/042023</t>
  </si>
  <si>
    <t>SIE-011-2023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</si>
  <si>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</si>
  <si>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</si>
  <si>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C-1199-1002-12-0-1199065-02</t>
  </si>
  <si>
    <t>20236231413000002E</t>
  </si>
  <si>
    <t>PCD-080-2023-2E</t>
  </si>
  <si>
    <t>CONTRATAR LA PRESTACIÓN DE SERVICIOS PROFESIONALES ESPECIALIZADOS PARA LA VALIDACIÓN O AUTENTICACIÓN DE IDENTIDAD, RELACIONADA CON USUARIOS QUE REQUIEREN CERTIFICADOS DE MOVIMIENTOS MIGRATORIOS.</t>
  </si>
  <si>
    <t>Subdirección de Extranjeria</t>
  </si>
  <si>
    <t>43232300;81111800;81112000;81112200</t>
  </si>
  <si>
    <t>Software de consultas y gestión de datos - Servicios de sistemas y administración de componentes de sistemas - Servicios de datos - Mantenimiento y soporte de software</t>
  </si>
  <si>
    <t>CO-074-2023</t>
  </si>
  <si>
    <t>EXPERIAN COLOMBIA S.A.</t>
  </si>
  <si>
    <t>HENRY ALBERTO PEREIRA VERA</t>
  </si>
  <si>
    <t>20234021413000001E</t>
  </si>
  <si>
    <t>PCD-059-2023-4E</t>
  </si>
  <si>
    <t>PRESTAR LOS SERVICIOS PROFESIONALES EN LA SUBDIRECCIÓN DE EXTRANJERÍA CON AUTONOMÍA TÉCNICA Y ADMINISTRATIVA, DE ACUERDO CON LAS CONDICIONES SEÑALADAS Y ESPECIFICACIONES TÉCNICAS DESCRITAS EN LOS ESTUDIOS PREVIOS</t>
  </si>
  <si>
    <t>Serv icios de Personal temporal</t>
  </si>
  <si>
    <t>CO-054-2023</t>
  </si>
  <si>
    <t>OSCAR FERNANDO FAJARDO</t>
  </si>
  <si>
    <t>MARGARITA MARIA BAUTISTA MARTINEZ</t>
  </si>
  <si>
    <t>20234021413000003E</t>
  </si>
  <si>
    <t>PCD-064-2023-5E</t>
  </si>
  <si>
    <t>43232300;81111800;81112000;81112200;</t>
  </si>
  <si>
    <t>CO-067-2023</t>
  </si>
  <si>
    <t>LEONOR PATRICIA JIMENEZ SANTANA</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</si>
  <si>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</si>
  <si>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</si>
  <si>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</si>
  <si>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</si>
  <si>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NESTOR DAVID MEDINA HERRERA</t>
  </si>
  <si>
    <t>RELACIONES Y NEGOCIOS INTERNACIONALES</t>
  </si>
  <si>
    <t>20236231408000025E</t>
  </si>
  <si>
    <t>SAMC-006-2023</t>
  </si>
  <si>
    <t>CONTRATAR LOS SERVICIOS PROFESIONALES PARA LA CREACIÓN DE CONTENIDOS VIRTUALES PARA LA PLATAFORMA DE MIGRACIÓN COLOMBIA.</t>
  </si>
  <si>
    <t>Servicios de formación de recursos humanos para el sector publico</t>
  </si>
  <si>
    <t>C-1199-1002-9-0-1199005-02</t>
  </si>
  <si>
    <t>CO-163-2023</t>
  </si>
  <si>
    <t>ALGOAP INC SAS</t>
  </si>
  <si>
    <t>MICROEMPRESA</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</si>
  <si>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</si>
  <si>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</si>
  <si>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</si>
  <si>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</si>
  <si>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</si>
  <si>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CO-117-2023</t>
  </si>
  <si>
    <t>UNIVERSIDAD MILITAR NUEVA GRANADA</t>
  </si>
  <si>
    <t xml:space="preserve">CRISTHY LEIDY GRANADOS </t>
  </si>
  <si>
    <t>20236111413000001E</t>
  </si>
  <si>
    <t>PCD-043-2023-12TH</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</si>
  <si>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</si>
  <si>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</si>
  <si>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</si>
  <si>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</si>
  <si>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</si>
  <si>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20232241413000001E</t>
  </si>
  <si>
    <t>PCD-030-2023-2J</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</si>
  <si>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</si>
  <si>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</si>
  <si>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Servicios legales sobre contratos</t>
  </si>
  <si>
    <t>CO-020-2023</t>
  </si>
  <si>
    <t>MYRIAM BUITRAGO ESPITIA</t>
  </si>
  <si>
    <t>20236231408000012E</t>
  </si>
  <si>
    <t>SIE-004-2023</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</si>
  <si>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</si>
  <si>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</si>
  <si>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</si>
  <si>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CO-137-2023</t>
  </si>
  <si>
    <t xml:space="preserve">C.I. MORASU S.A.S. </t>
  </si>
  <si>
    <t>TOCANCIPA PARDO ORLANDO</t>
  </si>
  <si>
    <t>20236231420000002E</t>
  </si>
  <si>
    <t>SABP-002-2023</t>
  </si>
  <si>
    <t>SUMINISTRAR A NIVEL NACIONAL LOS UNIFORMES A LOS FUNCIONARIOS DE LA UNIDAD ADMINISTRATIVA ESPECIAL MIGRACIÓN COLOMBIA QUE LLEVAN A CABO LABORES MISIONALES, CORRESPONDIENTE A LA VIGENCIA.”</t>
  </si>
  <si>
    <t>Pantalones largos o cortos o pantalonetas para hombre</t>
  </si>
  <si>
    <t>CO-128-2023</t>
  </si>
  <si>
    <t>Comision</t>
  </si>
  <si>
    <t>AGROBOLSA S.A</t>
  </si>
  <si>
    <t>119123-120323-120323</t>
  </si>
  <si>
    <t>30/06/2023  -  04/07/2023</t>
  </si>
  <si>
    <t> LEGARDA GONZALEZ DEILY SOFIA</t>
  </si>
  <si>
    <t>20236231408000024E</t>
  </si>
  <si>
    <t>SIE-009-2023-19TH</t>
  </si>
  <si>
    <t xml:space="preserve">CONTRATAR LA ADQUISICIÓN DE SILLAS PARA LOS FUNCIONARIOS DE MIGRACIÓN COLOMBIA </t>
  </si>
  <si>
    <t>56101522;56112104</t>
  </si>
  <si>
    <t>Sillas de brazos - Sillas para ejecutivos</t>
  </si>
  <si>
    <t>A-02-01-01-003-008</t>
  </si>
  <si>
    <t>CO-148-2023</t>
  </si>
  <si>
    <t>RODOS GROUP S.A.S</t>
  </si>
  <si>
    <t>CARLOS ALBERTO ARCHILA</t>
  </si>
  <si>
    <t>20236231407000004E</t>
  </si>
  <si>
    <t>MC-008-2023</t>
  </si>
  <si>
    <t>CONTRATAR EL MANTENIMIENTO CORRECTIVO PARA LA SILLAS ERGONÓMICAS DE LOS
 FUNCIONARIOS DE BOGOTÁ DE MIGRACIÓN COLOMBIA</t>
  </si>
  <si>
    <t>56112107 - 72153613</t>
  </si>
  <si>
    <t>Servicios de mantenimiento, reparación e instalación (excepto servicios de construcción</t>
  </si>
  <si>
    <t>NUMERO DE RESOLUCION?</t>
  </si>
  <si>
    <t>20232241413000003E</t>
  </si>
  <si>
    <t>PCD-028-2023-3J</t>
  </si>
  <si>
    <t> Ingeniería civil y arquitectura</t>
  </si>
  <si>
    <t>CO-019-2023</t>
  </si>
  <si>
    <t>ADRIANA CAROLINA MAESTRE SOLANO</t>
  </si>
  <si>
    <t>20236231416000001E</t>
  </si>
  <si>
    <t>PCD-057-2023-6J</t>
  </si>
  <si>
    <t>CONTRATAR LA PUBLICACIÓN EN EL DIARIO OFICIAL DE LOS ACTOS ADMINISTRATIVOS QUE DEMANDE LA UAEMC</t>
  </si>
  <si>
    <t>82121506</t>
  </si>
  <si>
    <t> Impresión de publicaciones</t>
  </si>
  <si>
    <t>CO-070-2023</t>
  </si>
  <si>
    <t>IMPRENTA NACIONAL DE COLOMBIA</t>
  </si>
  <si>
    <t xml:space="preserve">ENTIDAD ESTATAL </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</si>
  <si>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</si>
  <si>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</si>
  <si>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</si>
  <si>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</si>
  <si>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</si>
  <si>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</si>
  <si>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</si>
  <si>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20236231416000003E</t>
  </si>
  <si>
    <t>PCD-068-2023-15TH</t>
  </si>
  <si>
    <t>CONTRATAR LA PRESTACIÓN DEL SERVICIO DE ALOJAMIENTO, ALIMENTACIÓN Y APOYO LOGÍSTICO PARA ACTIVIDADES DE CAPACITACIÓN A NIVEL NACIONAL</t>
  </si>
  <si>
    <t>80131504</t>
  </si>
  <si>
    <t>Servicio de alojamiento temporal offshore</t>
  </si>
  <si>
    <t>CO-083-2023</t>
  </si>
  <si>
    <t>SOCIEDAD HOTELERA TEQUENDAMA S.A.</t>
  </si>
  <si>
    <t> 860006543</t>
  </si>
  <si>
    <t xml:space="preserve">CRISTHY LEIDY GRNADOS </t>
  </si>
  <si>
    <t>20236231414000006E</t>
  </si>
  <si>
    <t>PCD-131-2023-30SYF</t>
  </si>
  <si>
    <t>CONTRATAR EL ARRIENDO DEL PARQUEADERO YOPAL</t>
  </si>
  <si>
    <t>Arrendami ento de Instalacion es comerciale s o Industriale s</t>
  </si>
  <si>
    <t>0</t>
  </si>
  <si>
    <t>TERMINADO ANORMALMENTE</t>
  </si>
  <si>
    <t>20236231407000041E</t>
  </si>
  <si>
    <t>MC-031-2023</t>
  </si>
  <si>
    <t>ADQUISICIÓN E INSTALACIÓN DE DISPENSADORES DE AGUA PARA LAS DIFERENTES SEDES DE MIGRACIÓN COLOMBIA A NIVEL NACIONAL</t>
  </si>
  <si>
    <t>Dispensadores de agua embotellada o accesorios</t>
  </si>
  <si>
    <t>C-1103-1002-2-0-1103002</t>
  </si>
  <si>
    <t>20236231414000019E</t>
  </si>
  <si>
    <t>PCD-172-2023-42SYF</t>
  </si>
  <si>
    <t>CONTRATAR EL ARRENDAMIENTO DE LAS OFICINAS 207 Y 212 DE LA TORRE ARGOS CON SUS CORRESPONDIENTES PARQUEADEROS , LOS CUALES SE ENCUENTRAN UBICADOS EN LA CALLE 26 NO 59-51 TORRE 3 PISO 2 DEL EDIFICIO ARG</t>
  </si>
  <si>
    <t>Alquiler de instalaciones comerciales, industriales o salones</t>
  </si>
  <si>
    <t>CO-192-2023</t>
  </si>
  <si>
    <t>EUROAMERICAN S.A.S</t>
  </si>
  <si>
    <t>173323 - 723</t>
  </si>
  <si>
    <t xml:space="preserve">NELSON FERLEY REYES CRUZ </t>
  </si>
  <si>
    <t>20236231414000018E</t>
  </si>
  <si>
    <t>PCD-173-2023-43SYF</t>
  </si>
  <si>
    <t>CONTRATAR EL ARRENDAMIENTO DE LAS OFICINAS 401, 402 Y 404 CON SUS RESPECTIVOS PARQUEADEROS, LOS CUALES SE ENCUENTRAN UBICADOS EN LA CALLE 26 NO. 59-51, TORRE 3, PISO 4 DEL EDIFICIO ARGOS, EN LA CIUDAD</t>
  </si>
  <si>
    <t>CO-193-2023</t>
  </si>
  <si>
    <t>MART INVERSIONES S.A.S.</t>
  </si>
  <si>
    <t>173123 - 623</t>
  </si>
  <si>
    <t>PCD-166-2023</t>
  </si>
  <si>
    <t>PRESTAR LOS SERVICIOS DE APOYO A LA GESTIÓN EN EL GRUPO ADMINISTRATIVO, CON AUTONOMÍA TÉCNICA Y ADMINISTRATIVA Y DE ACUERDO CON LAS CONDICIONES Y ESPECIFICACIONES TÉCNICAS SEÑALADAS EN LOS ESTUDIOS PR</t>
  </si>
  <si>
    <t>CO-195-2023</t>
  </si>
  <si>
    <t>MARIA CAMILA CHAVES</t>
  </si>
  <si>
    <t>20236231408000008E</t>
  </si>
  <si>
    <t>SAMC-002-2023</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</si>
  <si>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</si>
  <si>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</si>
  <si>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</si>
  <si>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</si>
  <si>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</si>
  <si>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EVALUA SALUD IPS S.A.S</t>
  </si>
  <si>
    <t>Mediana</t>
  </si>
  <si>
    <t>ROJAS BALLEN DIANA MARCELA</t>
  </si>
  <si>
    <t>20235051413000001E</t>
  </si>
  <si>
    <t>PCD-016-2023-1V</t>
  </si>
  <si>
    <t>PRESTACIÓN DE SERVICIOS PROFESIONALES CON AUTONOMÍA TÉCNICA Y ADMINISTRATIVA DE APOYO A LA SUBDIRECCIÓN DE VERIFICACIONES EN ASUNTOS DE ESTADÍSTICA Y VISUALIZACIÓN DE DATOS</t>
  </si>
  <si>
    <t>Subdirección de Verificación Migratoria</t>
  </si>
  <si>
    <t>81101508;80161504;80121704;81112002;</t>
  </si>
  <si>
    <t>Ingeniería arquitectónica - Servicios de oficina - Servicios legales sobre contratos - Servicios de procesamiento o preparación de dato</t>
  </si>
  <si>
    <t>CO-008-2023</t>
  </si>
  <si>
    <t>JOAQUÍN ANTONIO RODRÍGUEZ VILLEGAS</t>
  </si>
  <si>
    <t>ESTADISTICA</t>
  </si>
  <si>
    <t>LAURA MILENA SILVA PUERTO</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</si>
  <si>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</si>
  <si>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</si>
  <si>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</si>
  <si>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</si>
  <si>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</si>
  <si>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</si>
  <si>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</si>
  <si>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20236231415000003E</t>
  </si>
  <si>
    <t>PCD-106-2023</t>
  </si>
  <si>
    <t>CONTRATAR EL SERVICIO DE MANTENIMIENTO PREVENTIVO Y CORRECTIVO CON SUMINISTRO DE REPUESTOS ORIGINALES PARA EL ASCENSOR MARCA ORONA, UBICADO EN LA REGIONAL ANDINA CALLE 100 NO 11B - 27 DE LA CIUDAD DE BOGOTÁ.</t>
  </si>
  <si>
    <t>Servicios de mantenimiento de ascensores</t>
  </si>
  <si>
    <t>CO-108-2023</t>
  </si>
  <si>
    <t>SCALA ASCENSORES SAS</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</si>
  <si>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</si>
  <si>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</si>
  <si>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</si>
  <si>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</si>
  <si>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</si>
  <si>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</si>
  <si>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</si>
  <si>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</si>
  <si>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</si>
  <si>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</si>
  <si>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</si>
  <si>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</si>
  <si>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C-1103-1002-2-0-1103001-02</t>
  </si>
  <si>
    <t>CO-146-2023</t>
  </si>
  <si>
    <t>Obra</t>
  </si>
  <si>
    <t>San Miguel</t>
  </si>
  <si>
    <t>UNIÓN TEMPORAL MANTENIMIENTOS SAN MIGUEL</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</si>
  <si>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</si>
  <si>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</si>
  <si>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</si>
  <si>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</si>
  <si>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</si>
  <si>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CO-112-2023</t>
  </si>
  <si>
    <t>EMC2 INGENIERIA S.A.S.</t>
  </si>
  <si>
    <t>MICRO EMPRESA</t>
  </si>
  <si>
    <t>ZUNIGA MORA RAFAEL RICARDO</t>
  </si>
  <si>
    <t>20236231407000010E</t>
  </si>
  <si>
    <t>MC-006-2023</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</si>
  <si>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</si>
  <si>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</si>
  <si>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</si>
  <si>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AO-002-2023</t>
  </si>
  <si>
    <t>PRESTACION DE SERVICIOS</t>
  </si>
  <si>
    <t>LIMPIEZA INSTITUCIONAL LASU S.A.S.</t>
  </si>
  <si>
    <t>OVIEDO MOLANO JOHANA PATRICIA</t>
  </si>
  <si>
    <t>20236231407000009E</t>
  </si>
  <si>
    <t>MC-007-2023</t>
  </si>
  <si>
    <t>CONTRATAR EL SERVICIO INTEGRAL DE ASEO Y CAFETERÍA REGIÓN 06: SEDE 1: PCM RUMICHACA;
 SEDE 2: PASTO; SEDE 3: PCM TUMACO; SEDE 4: PCM
 CHILES; SEDE 5: PCM SAN MIGUEL; SEDE 6: PCM MATAJE</t>
  </si>
  <si>
    <t>AO-003-2023</t>
  </si>
  <si>
    <t>KIOS S.A.S.</t>
  </si>
  <si>
    <t>20236231414000027E</t>
  </si>
  <si>
    <t>PCD-174-2023-44SYF</t>
  </si>
  <si>
    <t>CONTRATAR EL ARRENDAMIENTO DE LA OFICINA 403, DE LA TORRE ARGOS CON SUS CORRESPONDIENTES PARQUEADEROS, LOS CUALES SE ENCUENTRAN UBICADOS EN LA CALLE 26 NO. 59-51, TORRE 3, PISO 4 DEL EDIFICIO ARGOS, E</t>
  </si>
  <si>
    <t>CO-194-2023</t>
  </si>
  <si>
    <t>FT CRECER INVERSIONES S.A.S</t>
  </si>
  <si>
    <t>173423 - 823</t>
  </si>
  <si>
    <t>20232401413000006E</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</si>
  <si>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</si>
  <si>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</si>
  <si>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</si>
  <si>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</si>
  <si>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</si>
  <si>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 xml:space="preserve">20236141413000001E </t>
  </si>
  <si>
    <t>PCD-115-2023</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</si>
  <si>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</si>
  <si>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</si>
  <si>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</si>
  <si>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</si>
  <si>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 xml:space="preserve">MARCELA LARA TORO </t>
  </si>
  <si>
    <t>20236231408000027E</t>
  </si>
  <si>
    <t>SAMC-007-2023</t>
  </si>
  <si>
    <t>CONTRATAR A TODO COSTO INCLUYENDO MATERIALES Y MANO DE OBRA, LA ADECUACIÓN DEL CFSM MAICAO DE LA REGIONAL GUAJIRA.</t>
  </si>
  <si>
    <t>Servicios de apoyo para la construcción</t>
  </si>
  <si>
    <t>CO-159-2023</t>
  </si>
  <si>
    <t>Regional Guajira</t>
  </si>
  <si>
    <t>Guajira - Maicao</t>
  </si>
  <si>
    <t>CONSORCIO OBRAS MAICAO</t>
  </si>
  <si>
    <t>2023/08/04
2023/08/22</t>
  </si>
  <si>
    <t xml:space="preserve">20232501413000025E </t>
  </si>
  <si>
    <t>PCD-117-2023</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</si>
  <si>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</si>
  <si>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</si>
  <si>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</si>
  <si>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</si>
  <si>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</si>
  <si>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</si>
  <si>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</si>
  <si>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</si>
  <si>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CO-123-2023</t>
  </si>
  <si>
    <t>UNIVERSIDAD DISTRITAL FRANCISCO JOSE DE CALDAS</t>
  </si>
  <si>
    <t>ROSA MARIA MARTINEZ GONZALEZ</t>
  </si>
  <si>
    <t>252 </t>
  </si>
  <si>
    <t>20236231416000005E</t>
  </si>
  <si>
    <t>PCD-113-2023-13TH</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</si>
  <si>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</si>
  <si>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</si>
  <si>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</si>
  <si>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CO-109-2023</t>
  </si>
  <si>
    <t>SERVICIO AEREO A TERRITORIOS NACIONALES S.A. SATENA</t>
  </si>
  <si>
    <t>FERNANDEZ BAQUERO JUDY MELINDA</t>
  </si>
  <si>
    <t>Otrosí aclaratorio 1 Rubros presupuestales</t>
  </si>
  <si>
    <t>20236231407000016E</t>
  </si>
  <si>
    <t>SAMC-005-2023</t>
  </si>
  <si>
    <t xml:space="preserve">CONTRATAR EL SERVICIO DE MANTENIMIENTO PREVENTIVO Y CORRECTIVO INCLUIDO REPUESTO PARA EL PARQUE AUTOMOTOR UBICADO EN BOGOTÁ Y REGIONAL ANDINA SEDES TUNJA, IBAGUÉ Y NEIVA.  </t>
  </si>
  <si>
    <t>CO-156-2023</t>
  </si>
  <si>
    <t>Bta y Andina</t>
  </si>
  <si>
    <t>HYUNDAUTOS SAS</t>
  </si>
  <si>
    <t>$ 190.000.000</t>
  </si>
  <si>
    <t>20236231408000015E</t>
  </si>
  <si>
    <t>SIE-012-2023</t>
  </si>
  <si>
    <t>ADQUIRIR RENOVACIÓN, ACTUALIZACIÓN Y SOPORTE DEL LICENCIAMIENTO ARANDA Y SERVICIOS ASOCIADOS SAAS.</t>
  </si>
  <si>
    <t>43231500 - 43231501 - 81111800 - 81112200 - 43232300 - 43232600</t>
  </si>
  <si>
    <t>Software de Mesa de ayuda</t>
  </si>
  <si>
    <t>CO-141-2023</t>
  </si>
  <si>
    <t>BUSINESS ALLIANCE GROUP S.A.S.</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</si>
  <si>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</si>
  <si>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</si>
  <si>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</si>
  <si>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</si>
  <si>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CO-144-2023</t>
  </si>
  <si>
    <t>NÉMESIS ASOCIADOS S.A.</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</si>
  <si>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</si>
  <si>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</si>
  <si>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</si>
  <si>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</si>
  <si>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</si>
  <si>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</si>
  <si>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CO-158-2023</t>
  </si>
  <si>
    <t xml:space="preserve">Regional Antioquia </t>
  </si>
  <si>
    <t>Medellìn</t>
  </si>
  <si>
    <t>CONSORCIO EPICG</t>
  </si>
  <si>
    <t>EPICO INGENIERIA S.A.S. Nit 900.105.134-5
PCG INGENIEROS ASOCIADOS SAS Nit 901.369.014-6</t>
  </si>
  <si>
    <t>Pequeña y Micro</t>
  </si>
  <si>
    <t xml:space="preserve"> MORALES TANIA DEL CARMEN</t>
  </si>
  <si>
    <t>Otrosí mod. 1 (28/12/23)</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</si>
  <si>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</si>
  <si>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</si>
  <si>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</si>
  <si>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</si>
  <si>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</si>
  <si>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CO-155-2023</t>
  </si>
  <si>
    <t>MULTIPLES TECNOLOGIAS APLICADAS DE COLOMBIA S A S</t>
  </si>
  <si>
    <t>$ 531.764.000</t>
  </si>
  <si>
    <t>20236231410000021E</t>
  </si>
  <si>
    <t xml:space="preserve">CONTRATAR LA ADQUISICIÓN DE SOAT PARA EL PARQUE AUTOMOTOR DE MIGRACIÓN COLOMBIA </t>
  </si>
  <si>
    <t>Seguro de daños personales por accidente</t>
  </si>
  <si>
    <t>20236231408000032E</t>
  </si>
  <si>
    <t>SIE-016-2023</t>
  </si>
  <si>
    <t>ADQUISICIÓN DE AIRES ACONDICIONADOS PARA LAS DIFERENTES SEDES DE MIGRACIÓN COLOMBIA A NIVEL NACIONAL.</t>
  </si>
  <si>
    <t>Aires Acondicionados</t>
  </si>
  <si>
    <t>A-02-01-01-004-003</t>
  </si>
  <si>
    <t>CO-168-2023</t>
  </si>
  <si>
    <t>Nivela Nacional</t>
  </si>
  <si>
    <t>REFRICESAR SAS</t>
  </si>
  <si>
    <t>Microempresa</t>
  </si>
  <si>
    <t>20236231408000030E</t>
  </si>
  <si>
    <t>SIE-015-2023</t>
  </si>
  <si>
    <t>SERVICIO DE MANTENIMIENTO PREVENTIVO Y CORRECTIVO DE PLANTAS ELÉCTRICAS A NIVEL NACIONAL.</t>
  </si>
  <si>
    <t>Servicios de mantenimiento y reparación de equipo motivo y generación de energía eléctrica</t>
  </si>
  <si>
    <t>CO-160-2023</t>
  </si>
  <si>
    <t>UNINGECOL SA</t>
  </si>
  <si>
    <t>20236231408000028E</t>
  </si>
  <si>
    <t>SAMC-011-2023</t>
  </si>
  <si>
    <t>CONTRATAR A TODO COSTO, INCLUYENDO MATERIALES Y MANO DE OBRA, LA ADECUACIÓN DEL CFSM SAN ANDRÉS DE LA REGIONAL SAN ANDRÉS.</t>
  </si>
  <si>
    <t>Servicios de edificación, Construcción de instalaciones, y mantenimiento</t>
  </si>
  <si>
    <t>CO-171-2023</t>
  </si>
  <si>
    <t>san andres</t>
  </si>
  <si>
    <t>CONSORCIO EPSA</t>
  </si>
  <si>
    <t xml:space="preserve">PCG INGENIEROS ASOCIADOS SAS 901.369.014-6 
EPICO INGENIERIA S.A.S. 900.105.134-5 </t>
  </si>
  <si>
    <t>NO RADICADA</t>
  </si>
  <si>
    <t>CUMPLIMIENTO</t>
  </si>
  <si>
    <t>TAMARA CABEZA PACHECO</t>
  </si>
  <si>
    <t>20236301413000003E</t>
  </si>
  <si>
    <t>PCD-125-2023</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</si>
  <si>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</si>
  <si>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</si>
  <si>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CO-129-2023</t>
  </si>
  <si>
    <t>ANDRES FELIPE DE LOS RIOS SALAZAR</t>
  </si>
  <si>
    <t>20232501413000026E</t>
  </si>
  <si>
    <t>PCD-120-2023</t>
  </si>
  <si>
    <t>CONTRATAR LA PRESTACIÓN DE LOS SERVICIOS PROFESIONALES PARA REALIZAR ACTIVIDADES DE DESARROLLO DE WEB SERVICE A LOS AMBIENTES DE PRUEBAS Y PRODUCCIÓN.</t>
  </si>
  <si>
    <t>CO-124-2023</t>
  </si>
  <si>
    <t>JORGE ANDRÉS ESPINOSA PINEDA</t>
  </si>
  <si>
    <t>20236231415000014E</t>
  </si>
  <si>
    <t>PCD-122-2023</t>
  </si>
  <si>
    <t>SERVICIO DE MANTENIMIENTO PREVENTIVO Y CORRECTIVO INCLUIDO REPUESTOS PARA VEHÍCULOS MARCA NISSAN A NIVEL NACIONAL</t>
  </si>
  <si>
    <t xml:space="preserve">Reparación y mantenimiento automotor y de camiones ligeros </t>
  </si>
  <si>
    <t>CO-134-2023</t>
  </si>
  <si>
    <t>TALLERES AUTORIZADOS S.A</t>
  </si>
  <si>
    <t>399</t>
  </si>
  <si>
    <t>20236231407000018E</t>
  </si>
  <si>
    <t>MC-018-2023</t>
  </si>
  <si>
    <t>SERVICIO DE MANTENIMIENTO PREVENTIVO Y CORRECTIVO INCLUIDO REPUESTOS PARA EL PARQUE AUTOMOTOR DE LA REGIONAL OCCIDENTE</t>
  </si>
  <si>
    <t>AO-014-2023</t>
  </si>
  <si>
    <t>Otros</t>
  </si>
  <si>
    <t xml:space="preserve">ARAUTOS S.A.S. </t>
  </si>
  <si>
    <t>AIDA LORENO TELLO LOPEZ</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</si>
  <si>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</si>
  <si>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</si>
  <si>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</si>
  <si>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</si>
  <si>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</si>
  <si>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</si>
  <si>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</si>
  <si>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</si>
  <si>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</si>
  <si>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CO-154-2023</t>
  </si>
  <si>
    <t>DIEPO</t>
  </si>
  <si>
    <t>ORLANDO REYES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</si>
  <si>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</si>
  <si>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</si>
  <si>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</si>
  <si>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</si>
  <si>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</si>
  <si>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KAREN ELIANA CAÑON DUARTE</t>
  </si>
  <si>
    <t>ADMINISTRADOR AMBIENTAL</t>
  </si>
  <si>
    <t xml:space="preserve">ANDREA PEREZ ARISMENDI </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</si>
  <si>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</si>
  <si>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</si>
  <si>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</si>
  <si>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</si>
  <si>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</si>
  <si>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CO-139-2023</t>
  </si>
  <si>
    <t>MONOLEGAL S.A.S</t>
  </si>
  <si>
    <t>20236231407000011E</t>
  </si>
  <si>
    <t>MC-019-2023</t>
  </si>
  <si>
    <t>SERVICIO DE SOPORTE TÉCNICO PARA LAS HERRAMIENTAS MICROSOFT.</t>
  </si>
  <si>
    <t>81112500;81112200</t>
  </si>
  <si>
    <t>Servicios de alquiler o arrendamiento de licencias de software de computador-Mantenimiento y soporte de software</t>
  </si>
  <si>
    <t>AO-015-2023</t>
  </si>
  <si>
    <t>SOFTGIC S.A.S</t>
  </si>
  <si>
    <t>20236231407000025E</t>
  </si>
  <si>
    <t>MC-015-2023</t>
  </si>
  <si>
    <t>SERVICIO DE MANTENIMIENTO PREVENTIVO Y CORRECTIVO INCLUIDO REPUESTOS PARA EL PARQUE AUTOMOTOR DE LA REGIONAL ORIENTE EN LA CIUDAD DE BUCARAMANGA</t>
  </si>
  <si>
    <t>AO-011-2023</t>
  </si>
  <si>
    <t>Bucaramanga</t>
  </si>
  <si>
    <t>ELECTRO BOOSTER S.A.S</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</si>
  <si>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</si>
  <si>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</si>
  <si>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</si>
  <si>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</si>
  <si>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</si>
  <si>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</si>
  <si>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AO-012-2023</t>
  </si>
  <si>
    <t>SERVIAUTOS DOSQUEBRADAS S.A.S</t>
  </si>
  <si>
    <t>ELISABET USECHE MARIN</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</si>
  <si>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</si>
  <si>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</si>
  <si>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</si>
  <si>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</si>
  <si>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</si>
  <si>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</si>
  <si>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TECNICO</t>
  </si>
  <si>
    <t>20236231408000021E</t>
  </si>
  <si>
    <t>SAMC-010-2023</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</si>
  <si>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</si>
  <si>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</si>
  <si>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CO-169-2023</t>
  </si>
  <si>
    <t>UNIÓN TEMPORAL OBRA 2023</t>
  </si>
  <si>
    <t>TORORIENTE SAS NIT 900.381.900-2
ORION CONIC SAS NIT 900.201.461-1</t>
  </si>
  <si>
    <t>EDINSON GOMEZ BOLAÑOS</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</si>
  <si>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</si>
  <si>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</si>
  <si>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</si>
  <si>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</si>
  <si>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</si>
  <si>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CO-174-2023</t>
  </si>
  <si>
    <t>UNION TEMPORAL CAPACITACIONES MIGRACIÓN</t>
  </si>
  <si>
    <t xml:space="preserve">CORPORACION AVENTURA POR LA NATURALEZA DE  LOS ANDES  NIT. 900220836-9
PROFESIONALES EN LOGISTICA  DEPORTES Y EVENTOS LTDA NIT 830083016-4
</t>
  </si>
  <si>
    <t>20236231414000010E</t>
  </si>
  <si>
    <t>PCD-129-2023</t>
  </si>
  <si>
    <t>CONTRATAR EL ARRENDAMIENTO DE CUPOS DE PARQUEADERO PARA EL PARQUE AUTOMOTOR DEL CENTRO FACILITADOR DE SERVICIOS MIGRATORIOS EN LA CIUDAD DE RIOHACHA</t>
  </si>
  <si>
    <t>CO-135-2023</t>
  </si>
  <si>
    <t>Riohacha</t>
  </si>
  <si>
    <t>ZULEIMA BRITO CAMPO</t>
  </si>
  <si>
    <t>HILAIS MILAGRO ARREDONDO GUTIERREZ</t>
  </si>
  <si>
    <t>199</t>
  </si>
  <si>
    <t>20236231414000009E</t>
  </si>
  <si>
    <t>PCD-127-2023</t>
  </si>
  <si>
    <t>CONTRATAR EL ARRIENDO DEL PARQUEADERO – ARAUCA – REGIONAL ORINOQUÍA.</t>
  </si>
  <si>
    <t>CO-132-2023</t>
  </si>
  <si>
    <t>LEONOR RUIZ DE RIVEROS</t>
  </si>
  <si>
    <t> LUNA CASTRO MIGUEL ANGEL</t>
  </si>
  <si>
    <t>20236231414000008E</t>
  </si>
  <si>
    <t>PCD-130-2023</t>
  </si>
  <si>
    <t>CONTRATAR EL ARRIENDO DEL PARQUEADERO - AEROPUERTO EL DORADO.</t>
  </si>
  <si>
    <t>CO-133-2023</t>
  </si>
  <si>
    <t>Regional Aeropuerto el Dorado</t>
  </si>
  <si>
    <t>CENTRAL PARKING SYSTEM COLOMBIA S.A.S</t>
  </si>
  <si>
    <t>CARRENO HELMAN HUMBERTO</t>
  </si>
  <si>
    <t>20232201413000001E</t>
  </si>
  <si>
    <t>PCD-178-2023</t>
  </si>
  <si>
    <t>CONTRATAR LA 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</si>
  <si>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CO-203-2023</t>
  </si>
  <si>
    <t>CRISTIAN DAVID PÉREZ ÁLVAREZ</t>
  </si>
  <si>
    <t xml:space="preserve">ABOGADO </t>
  </si>
  <si>
    <t> 20236211410000001E</t>
  </si>
  <si>
    <t>147038a</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</si>
  <si>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</si>
  <si>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</si>
  <si>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Medellin</t>
  </si>
  <si>
    <t>TANIA DE CARMEN MORALES</t>
  </si>
  <si>
    <t>20236211410000008E</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</si>
  <si>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</si>
  <si>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</si>
  <si>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Regional Caribe</t>
  </si>
  <si>
    <t>San Andrés</t>
  </si>
  <si>
    <t>CABEZA PACHECO TAMARA</t>
  </si>
  <si>
    <t>20236231409000005E</t>
  </si>
  <si>
    <t>Noviembre</t>
  </si>
  <si>
    <t>ADQUIRIR DISCOS DUROS EXTERNOS</t>
  </si>
  <si>
    <t>Dispositivos de Almacenamiento</t>
  </si>
  <si>
    <t>TECNOPROCESOS S.A.S,</t>
  </si>
  <si>
    <t>20236211410000010E</t>
  </si>
  <si>
    <t>20236211410000012E</t>
  </si>
  <si>
    <t>R14 CONTRATAR EL SERVICIO INTEGRAL DE ASEO Y CAFETERIA PARA LA SEDE 1: PCM BAHÍA SOLANO, SEDE 2: CFSM QUIBDÓ, REGION 14 DE LA UNIDAD ADMINISTRATIVA ESPECIAL MIGRACIÓN COLOMBIA</t>
  </si>
  <si>
    <t>107476</t>
  </si>
  <si>
    <t>Quibdo</t>
  </si>
  <si>
    <t>20236211410000011E</t>
  </si>
  <si>
    <t>R18 CONTRATAR EL SERVICIO INTEGRAL DE ASEO Y CAFETERIA PARA LA SEDE 1: PCM PUERTO INÍRIDA, REGION 18 DE LA UNIDAD ADMINISTRATIVA ESPECIAL MIGRACIÓN COLOMBIA</t>
  </si>
  <si>
    <t>107466</t>
  </si>
  <si>
    <t>Puerto Inírida</t>
  </si>
  <si>
    <t xml:space="preserve">PAMELA ANDREA GUANARE </t>
  </si>
  <si>
    <t>20236231410000025E</t>
  </si>
  <si>
    <t>CONTRATAR LA ADQUISICIÓN DE ELEMENTOS PARA PREVENCIÓN DE RIESGO ERGONÓMICO</t>
  </si>
  <si>
    <t>Descansapies</t>
  </si>
  <si>
    <t>A-02-02-01-003-008</t>
  </si>
  <si>
    <t>JAIME BELTRAN URIBE</t>
  </si>
  <si>
    <t>PEQUEÑA</t>
  </si>
  <si>
    <t>20236231409000001E</t>
  </si>
  <si>
    <t>20236231414000007E</t>
  </si>
  <si>
    <t>PCD-128-2023</t>
  </si>
  <si>
    <t xml:space="preserve">CONTRATAR EL ARRENDAMIENTO DE UN INMUEBLE EN EL MUNICIPIO DE PUERTO SANTANDER (NORTE DE SANTANDER), UBICADO EN EL LOTE DE VIVIENDA CRA.4 #4-87 BARRIO CENTRO. SEDE DEL PUESTO DE CONTROL MIGRATORIO EN EL MUNICIPIO DE PUERTO SANTANDER </t>
  </si>
  <si>
    <t>CO-136-2023</t>
  </si>
  <si>
    <t>Puerto Santander</t>
  </si>
  <si>
    <t>MARANYELY VEGA MENDOZA</t>
  </si>
  <si>
    <t>SERGIO ANDRES BLANCO SUAREZ</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</si>
  <si>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</si>
  <si>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</si>
  <si>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Estuches o bolsas o accesorios de primeros auxilios para servicios médicos de emergencia</t>
  </si>
  <si>
    <t>RUBY VILLARRAGA BELLO</t>
  </si>
  <si>
    <t>20236231410000003E</t>
  </si>
  <si>
    <t>CONTRATAR LA ADQUISICIÓN DE BOTIQUINES REQUERIDOS PARA PREVENCIÓN DE EMERGENCIAS</t>
  </si>
  <si>
    <t>INVERSION Y HOGAR SAS</t>
  </si>
  <si>
    <t>MILADIS PADILLA</t>
  </si>
  <si>
    <t>20236231407000029E</t>
  </si>
  <si>
    <t>MC-017-2023</t>
  </si>
  <si>
    <t>CONTRATAR EL SERVICIO DE MONITOREO DE MEDIOS MASIVOS DE COMUNICACIÓN</t>
  </si>
  <si>
    <t>82111902-83121701-83121702-83121703</t>
  </si>
  <si>
    <t>Servicios relacionados con la televisión</t>
  </si>
  <si>
    <t>AO-013-2023</t>
  </si>
  <si>
    <t>GLOBALNEWS GROUP</t>
  </si>
  <si>
    <t xml:space="preserve">MARITZA ROCIO SERRANO VILLAMIL
</t>
  </si>
  <si>
    <t>20236231408000036E</t>
  </si>
  <si>
    <t>SIE-017-2023</t>
  </si>
  <si>
    <t>CONTRATAR LA EXTENSIÓN DE GARANTÍA PARA LOS SERVIDORES MARCA HP DE ACUERDO A LAS ESPECIFICACIONES TÉCNICAS REQUERIDAS POR LA UNIDAD ADMINISTRATIVA ESPECIAL MIGRACIÓN COLOMBIA.</t>
  </si>
  <si>
    <t>Servicios basados en ingeniería, investigación y tecnología.</t>
  </si>
  <si>
    <t>CO-181-2023</t>
  </si>
  <si>
    <t>LATTITUDE CORP S.A.S</t>
  </si>
  <si>
    <t xml:space="preserve">mediana </t>
  </si>
  <si>
    <t>sociedad por acciones simplificadas</t>
  </si>
  <si>
    <t>20232501410000002E</t>
  </si>
  <si>
    <t>ACTUALIZACIÓN DE LOS PRODUCTOS ORACLE, DENOMINADA SOFTWARE UPDATE LICENCE &amp; SUPPORT</t>
  </si>
  <si>
    <t>Difusion de Tecnologias de Informacion y telecomunicaciones</t>
  </si>
  <si>
    <t>Oracle Colombia Ltda</t>
  </si>
  <si>
    <t>Sociedad Limitada</t>
  </si>
  <si>
    <t>20236231407000036E</t>
  </si>
  <si>
    <t>MC-028-2023</t>
  </si>
  <si>
    <t xml:space="preserve">CONTRATAR EL SERVICIO DE MANTENIMIENTO PREVENTIVO Y CORRECTIVO INCLUIDO REPUESTOS PARA VEHÍCULOS MARCA TOYOTA A NIVEL NACIONAL. </t>
  </si>
  <si>
    <t>Servicios de Transporte, Almacenaje y Correo</t>
  </si>
  <si>
    <t>AO-018-2023</t>
  </si>
  <si>
    <t>Bogota</t>
  </si>
  <si>
    <t>CARCO SA</t>
  </si>
  <si>
    <t>JOHANA PATRICIA OVIEDO MOLANO</t>
  </si>
  <si>
    <t>302</t>
  </si>
  <si>
    <t>20236231415000018E</t>
  </si>
  <si>
    <t>PCD-135-2023</t>
  </si>
  <si>
    <t>Servicios de Edificación, Construcción de Instalaciones y Mantenimiento</t>
  </si>
  <si>
    <t>CO-167-2023</t>
  </si>
  <si>
    <t>SANITAS SAS</t>
  </si>
  <si>
    <t>CARLOS EDUARDO USECHE</t>
  </si>
  <si>
    <t>20236231407000037E</t>
  </si>
  <si>
    <t>MC-032-2023</t>
  </si>
  <si>
    <t xml:space="preserve">ADQUIRIR SUSCRIPCIÓN AL LICENCIAMIENTO DEL SOFTWARE AUTODESK AUTOCAD LT POR TRES (03) AÑOS, INCLUIDO SOPORTE Y ACTUALIZACIONES, DE CONFORMIDAD CON LAS ESPECIFICACIONES TÉCNICAS ESTABLECIDAS POR LA UNIDAD ADMINISTRATIVA MIGRACIÓN COLOMBIA. </t>
  </si>
  <si>
    <t>AO-022-2023</t>
  </si>
  <si>
    <t>MCAD TRAINING &amp; CONSULTING S.A.S</t>
  </si>
  <si>
    <t>no</t>
  </si>
  <si>
    <t>20236231412000004E</t>
  </si>
  <si>
    <t>LP-003-2023</t>
  </si>
  <si>
    <t>CONTRATAR LOS SERVICIOS PROFESIONALES PARA LA REALIZACIÓN DE CURSOS DE INMERSIÓN EN INGLÉS EN UN PAÍS EXTRANJERO CUYO IDIOMA DE ORIGEN SEA EL INGLÉS.</t>
  </si>
  <si>
    <t xml:space="preserve">Enseñanza de idiomas extranjeros por inmersión </t>
  </si>
  <si>
    <t xml:space="preserve">C-1199-1002-9–0-1199005-02 </t>
  </si>
  <si>
    <t>CO-180-2023</t>
  </si>
  <si>
    <t>SERVICIOS LINGÜÍSTICOS IH COLOMBIA S.A.S</t>
  </si>
  <si>
    <t>GRANADOS CRUZ CRISTHY LEIDI</t>
  </si>
  <si>
    <t>20236231407000031E</t>
  </si>
  <si>
    <t>MC-020-2023</t>
  </si>
  <si>
    <t>SERVICIO DE MANTENIMIENTO DE MOTOBOMBAS Y SISTEMAS HIDRÁULICOS EN LAS REGIONALES A NIVEL NACIONAL.</t>
  </si>
  <si>
    <t>Servicio de mantenimiento de motobombas y sistemas hidráulicos en las regionales a nivel nacional</t>
  </si>
  <si>
    <t>AO-019-2023</t>
  </si>
  <si>
    <t>CONSTRUCCIONES, MANTENIMIENTOS E INTERVENTORIAS COMAIN B&amp;C S.A.S.</t>
  </si>
  <si>
    <t>130023</t>
  </si>
  <si>
    <t>$ 30.000.000</t>
  </si>
  <si>
    <t>julio</t>
  </si>
  <si>
    <t>ACOSTA ALVAREZ JUAN CARLOS</t>
  </si>
  <si>
    <t>272</t>
  </si>
  <si>
    <t>20236231407000030E</t>
  </si>
  <si>
    <t>MC-022-2023</t>
  </si>
  <si>
    <t>ADQUISICIÓN DE BONOS REDIMIBLES POR SERVICIOS TURÍSTICOS, PARA RECONOCER A LOS FUNCIONARIOS DE LA UNIDAD ADMINISTRATIVA ESPECIAL MIGRACIÓN COLOMBIA A NIVEL NACIONAL, DE ACUERDO AL PLAN DE ESTÍMULOS E INCENTIVOS DE LA VIGENCIA.</t>
  </si>
  <si>
    <t>Bonos emitidos por el sector privado.</t>
  </si>
  <si>
    <t xml:space="preserve">A-02-02-02-008-005 </t>
  </si>
  <si>
    <t>AO-023-2023</t>
  </si>
  <si>
    <t>SODEXO SERVICIOS DE BENEFICIOS E INCENTIVOS COLOMBIA S.A.S</t>
  </si>
  <si>
    <t>ALFONSO CUELLAR MAIRA ZENERY</t>
  </si>
  <si>
    <t>20236231407000040E</t>
  </si>
  <si>
    <t>MC-025-2023</t>
  </si>
  <si>
    <t xml:space="preserve">CONTRATAR EL SERVICIO DE MANTENIMIENTO PREVENTIVO Y CORRECTIVO INCLUIDO REPUESTOS PARA EL PARQUE AUTOMOTOR DE LA REGIONAL ATLÁNTICO. </t>
  </si>
  <si>
    <t>Reparación y mantenimiento automotor y de camiones ligeros.</t>
  </si>
  <si>
    <t xml:space="preserve">A-02-02-02-008-007 </t>
  </si>
  <si>
    <t>AO-020-2023</t>
  </si>
  <si>
    <t>Mantenimiento</t>
  </si>
  <si>
    <t>Barranquilla y Santa Marta</t>
  </si>
  <si>
    <t>MORARCI GROUP SAS</t>
  </si>
  <si>
    <t>JIMENEZ QUIROZ LILIANA ROCIO</t>
  </si>
  <si>
    <t>20236231407000032E</t>
  </si>
  <si>
    <t>MC-030-2023</t>
  </si>
  <si>
    <t>CONTRATAR EL SERVICIO DE MANTENIMIENTO PREVENTIVO Y CORRECTIVO INCLUIDO REPUESTOS PARA EL PARQUE AUTOMOTOR DE LA REGIONAL ANTIOQUIA.</t>
  </si>
  <si>
    <t>20236231410000035E</t>
  </si>
  <si>
    <t>ADQUIRIR EQUIPOS DE COMPUTO, WORKSTATION, IMPRESORAS MULTIFUNCIONALES DE ACUERDO CON LAS ESPECIFICACIONES TÉCNICAS REQUERIDAS POR LA UNIDAD ADMINISTRATIVA ESPECIAL DE MIGRACIÓN COLOMBIA.</t>
  </si>
  <si>
    <t>43211500, 43212100</t>
  </si>
  <si>
    <t>20236231408000035E</t>
  </si>
  <si>
    <t>SAMC-013-2023</t>
  </si>
  <si>
    <t>CONTRATAR LA PRESTACIÓN DE SERVICIOS PARA LA REALIZACIÓN DE ACTIVIDADES CULTURALES, LÚDICAS DEPORTIVAS Y RECREATIVAS A NIVEL NACIONAL</t>
  </si>
  <si>
    <t>Gestión de eventos</t>
  </si>
  <si>
    <t>A-02-02-02-009-006</t>
  </si>
  <si>
    <t>CO-172-2023</t>
  </si>
  <si>
    <t>INDUHOTEL S.A.S</t>
  </si>
  <si>
    <t>20236231416000007E</t>
  </si>
  <si>
    <t>PCD-136-2023</t>
  </si>
  <si>
    <t>CONTRATAR LOS SERVICIOS PROFESIONALES PARA LA REALIZACIÓN DE UN SEMINARIO EN NEGOCIACIÓN COLECTIVA PARA LOS FUNCIONARIOS DE MIGRACIÓN COLOMBIA A NIVEL NACIONAL</t>
  </si>
  <si>
    <t>Educación de adultos-Servicios de aprendizaje a distancia</t>
  </si>
  <si>
    <t>CO-149-2023</t>
  </si>
  <si>
    <t>PONTIFICIA UNIVERSIDAD JAVERIANA</t>
  </si>
  <si>
    <t xml:space="preserve">DICIEMBRE </t>
  </si>
  <si>
    <t>20236231407000035E</t>
  </si>
  <si>
    <t>MC-026-2023</t>
  </si>
  <si>
    <t>CONTRATAR EL SUMINISTRO DE CONBUSTIBLE PARQUE AUTOMOTOR Y PLANTAS ELECTRICAS MAICAO</t>
  </si>
  <si>
    <t>15101505- 10101506</t>
  </si>
  <si>
    <t>Materiales Combustibles aditivos para cobustibles lubricantes y autocorrosivos,petroleo y destilados,combustibles diesel y gadolina corriente</t>
  </si>
  <si>
    <t>20236231407000034E</t>
  </si>
  <si>
    <t>MC-033-2023</t>
  </si>
  <si>
    <t>CONTRATAR EL MANTENIMIENTO CORRECTIVO PARA LA SILLAS ERGONÓMICAS DE LOS FUNCIONARIOS DE BOGOTÁ DE MIGRACIÓN COLOMBIA</t>
  </si>
  <si>
    <t>56112107-72153613</t>
  </si>
  <si>
    <t>MUEBLES MOBILIARIO Y DECORACION ,MUEBLES COMERCIALES E INDUSTRIALES, ASIENTOS, PARTES O ACCESORIOS PARA SILLAS - SERVICIO DE EDIFICACION, CONSTRUCCION, DE INSTALACIONES Y MANTENIMIENTO, SERVICIOS DE MANTENIMIENTO Y CONSTRUCCIÓN DE COMERCIO ESPECIALIZADO, SERVICIO DE TERMINADO INTERIOR, DOTACIÓN Y REMODELACIÓN, SERVICIO DE ALQUILER Y MANTENIMIENTO DE MOBILIARIO PARA OFICINA</t>
  </si>
  <si>
    <t>AO-024-2023</t>
  </si>
  <si>
    <t>Bogota D.C.</t>
  </si>
  <si>
    <t>GAMA COMPAÑIA.S.A.S</t>
  </si>
  <si>
    <t>EMPRESARIAL</t>
  </si>
  <si>
    <t xml:space="preserve">ACONCHA DE LA ROSA ANGY LIZETH </t>
  </si>
  <si>
    <t>71</t>
  </si>
  <si>
    <t>20236231407000033E</t>
  </si>
  <si>
    <t>MC-024-2023</t>
  </si>
  <si>
    <t>SERVICIO DE MANTENIMIENTO PREVENTIVO Y CORRECTIVO INCLUIDO REPUESTOS PARA EL PARQUE AUTOMOTOR DE LA REGIONAL AMAZONAS</t>
  </si>
  <si>
    <t>Mantenimiento, reparación e instalación</t>
  </si>
  <si>
    <t>20236231407000021E</t>
  </si>
  <si>
    <t>MC-029-2023</t>
  </si>
  <si>
    <t>SERVICIO DE MANTENIMIENTO PREVENTIVO Y CORRECTIVO INCLUIDO REPUESTOS PARA EL PARQUE AUTOMOTOR DE LA REGIONAL GUAJIRA</t>
  </si>
  <si>
    <t xml:space="preserve">Servicios de Transporte, Almacenaje y Correo, Servicios de mantenimiento o reparaciones de transportes, 
Servicios de mantenimiento y reparación de vehículos, Reparación y mantenimiento automotor y de
camiones ligeros
</t>
  </si>
  <si>
    <t>AO-021-2023</t>
  </si>
  <si>
    <t>REGIONAL GUAJIRA</t>
  </si>
  <si>
    <t>ELECTROMECANICOS DE LA GUAJIRA - RAFAEL DYKHOFF</t>
  </si>
  <si>
    <t>ARREDONDO GUTIERREZ HILAIS MILAGRO</t>
  </si>
  <si>
    <t>287</t>
  </si>
  <si>
    <t>Diana Carolina Acevedo</t>
  </si>
  <si>
    <t xml:space="preserve">20232121413000012E </t>
  </si>
  <si>
    <t>PCD 138- 2023</t>
  </si>
  <si>
    <t>PRESTACIÓN DE SERVICIOS PROFESIONALES CON AUTONOMÍA TÉCNICA Y ADMINISTRATIVA A LA OFICINA ASESORA DE PLANEACIÓN, PARA LA IMPLEMENTACIÓN DE LA POLÍTICA DE GESTIÓN DE LA INFORMACIÓN ESTADÍSTICA DE LA ENTIDAD</t>
  </si>
  <si>
    <t>Servicio de apoyo Gerencial</t>
  </si>
  <si>
    <t xml:space="preserve"> </t>
  </si>
  <si>
    <t>CO-150-2023</t>
  </si>
  <si>
    <t>ANDRES CAMILO ORJUELA TRUJILLO</t>
  </si>
  <si>
    <t>MATEMATICO CON ENFASIS EN ESTADISTICA</t>
  </si>
  <si>
    <t>2023/18/06</t>
  </si>
  <si>
    <t>DANIEL CABALLERO</t>
  </si>
  <si>
    <t>20236231414000011E</t>
  </si>
  <si>
    <t>PCD 139-2023</t>
  </si>
  <si>
    <t>CONTRATAR EL ARRENDAMIENTO DE UN INMUEBLE IDENTIFICADO CON MATRÍCULA INMOBILIARIA NO 450-21069, UBICADO EN LA ISLA 
DE PROVIDENCIA, PERTENECIENTE AL DEPARTAMENTO ARCHIPIÉLAGO DE SAN ANDRÉS ISLAS EN EL SECTOR R EL VALLE, PARA EL 
FUNCIONAMIENTO DEL PCM PERTENECIENTE A LA REGIONAL SAN ANDRÉS.</t>
  </si>
  <si>
    <t>Arrendamiento de instalaciones comerciales o indistriales</t>
  </si>
  <si>
    <t xml:space="preserve"> CO-151-2023</t>
  </si>
  <si>
    <t>LAURA MARIA ROBINSON DE BRETT</t>
  </si>
  <si>
    <t>2023/30/06</t>
  </si>
  <si>
    <t>274</t>
  </si>
  <si>
    <t>20236231407000027E</t>
  </si>
  <si>
    <t>MC-027-2023</t>
  </si>
  <si>
    <t>SERVICIO DE MANTENIMIENTO PREVENTIVO Y CORRECTIVO INCLUIDO REPUESTOS PARA EL PARQUE AUTOMOTOR DE LA REGIONAL CARIBE</t>
  </si>
  <si>
    <t>20236231407000017E</t>
  </si>
  <si>
    <t>MC-021-2023</t>
  </si>
  <si>
    <t>ADQUISICIÓN DE ARMAS MENOS LETALES</t>
  </si>
  <si>
    <t>Equipos de armas y tácticas especiales swat o equipos antidisturbios</t>
  </si>
  <si>
    <t>A-02-01-01-002-007</t>
  </si>
  <si>
    <t>AO-016-2023</t>
  </si>
  <si>
    <t>EAGLE COMMERCIAL S.A.</t>
  </si>
  <si>
    <t xml:space="preserve">NO </t>
  </si>
  <si>
    <t>CARLOS EDUARDO USECHE OVALLE</t>
  </si>
  <si>
    <t>20236231409000003E</t>
  </si>
  <si>
    <t>CONTRATAR LA ADQUISICIÓN DE KIT DE BRIGADISTA PARA PREVENCIÓN DE EMERGENCIAS</t>
  </si>
  <si>
    <t>orden de compra</t>
  </si>
  <si>
    <t>42171917/42172001</t>
  </si>
  <si>
    <t>PROVEER INSTITUCIONAL S.A.S.</t>
  </si>
  <si>
    <t>MILADYS PADILLA BOLAÑOS</t>
  </si>
  <si>
    <t>20236231416000010E</t>
  </si>
  <si>
    <t>PCD-134-2023</t>
  </si>
  <si>
    <t>CONTRATAR LA REALIZACIÓN DE ACCIONES DE FORMACIÓN ATENDIENDO EL DIAGNOSTICO DE NECESIDADES DE CAPACITACION DE LAS DISTINTAS AREAS DIRIGIDO A FUNCIONARIOS DE MIGRACIÓN COLOMBIA</t>
  </si>
  <si>
    <t>86111600/86111500</t>
  </si>
  <si>
    <t>CO-153-2023</t>
  </si>
  <si>
    <t>ESCUELA SUPERIOR DE ADMINISTRACIÓN PÚBLICA</t>
  </si>
  <si>
    <t>20236231416000016E</t>
  </si>
  <si>
    <t>PCD-133-2023</t>
  </si>
  <si>
    <t xml:space="preserve">ESTABLECER LOS LINEAMIENTOS GENERALES PARA LA COMERCIALIZACIÓN DE INMUEBLES, ASESORÍA, ESTRUCTURACIÓN Y GESTIÓN DE PROYECTOS ESTRATÉGICOS DE INMUEBLES Y LA COMPRAVENTA Y/O PERMUTA DE INMUEBLES DE MIGRACIÓN COLOMBIA. </t>
  </si>
  <si>
    <t>80101500/80141600/80141700/80131800</t>
  </si>
  <si>
    <t>Servicios de consultoría de negocios y administración corporativa</t>
  </si>
  <si>
    <t>No tiene resolución</t>
  </si>
  <si>
    <t>20236231410000010E</t>
  </si>
  <si>
    <t>CONTRATAR LA ADQUISICIÓN DE ELEMENTOS PARA LOS ALOJAMIENTOS DE LA ENTIDAD</t>
  </si>
  <si>
    <t>Colchones o sets para dormir</t>
  </si>
  <si>
    <t>GRAN CONTRIBUYENTE AUTORETENEDOR</t>
  </si>
  <si>
    <t>CORPORACIONES</t>
  </si>
  <si>
    <t>20236231410000014E</t>
  </si>
  <si>
    <t>20236231410000016E</t>
  </si>
  <si>
    <t>FERRICENTROS SAS</t>
  </si>
  <si>
    <t>20236231410000017E</t>
  </si>
  <si>
    <t>PROVEER INSTITUCIONAL SAS</t>
  </si>
  <si>
    <t>20236231407000039E</t>
  </si>
  <si>
    <t>MC-036-2023</t>
  </si>
  <si>
    <t>SERVICIO DE MANTENIMIENTO PREVENTIVO Y CORRECTIVO INCLUIDO REPUESTOS PARA EL PARQUE AUTOMOTOR DE LA REGIONAL SAN ANDRES</t>
  </si>
  <si>
    <t>20236221413000006E</t>
  </si>
  <si>
    <t>PCD-145-2023</t>
  </si>
  <si>
    <t>PRESTACIÓN DE SERVICIOS PROFESIONALES CON AUTONOMÍA TÉCNICA Y ADMINISTRATIVA PARA APOYAR LA GESTIÓN DOCUMENTAL Y ARCHIVÍSTICA DE ACUERDO A LAS NECESIDADES DE LA UAEMC Y EN CUMPLIMIENTO DE LO ESTABLECIDO POR EL ARCHIVO GENERAL DE LA NACIÓN.</t>
  </si>
  <si>
    <t>CO-166-2023</t>
  </si>
  <si>
    <t>YENNI MARCELA VARGAS BONILLA</t>
  </si>
  <si>
    <t>PROFESIONAL EN CIENCIAS DE LA INFORMACION: BIBLIOTECOLOGIA, DOCUMENTACION Y ARCHIVISTICA</t>
  </si>
  <si>
    <t>20236231414000016E</t>
  </si>
  <si>
    <t>PCD-146-2023</t>
  </si>
  <si>
    <t>CONTRATAR EL ARRIENDO DEL PARQUEADERO - YOPAL</t>
  </si>
  <si>
    <t>CO-170-2023</t>
  </si>
  <si>
    <t>Yopal</t>
  </si>
  <si>
    <t>LUZ MIRIAM GARZON RIOS</t>
  </si>
  <si>
    <t>RAFAEL RICARDO ZUÑIGA</t>
  </si>
  <si>
    <t xml:space="preserve"> 20232501413000027E</t>
  </si>
  <si>
    <t>PCD 140-2023</t>
  </si>
  <si>
    <t>DESARROLLO DE ACTIVIDADES JAVA DE REQUERIMIENTOS E INCIDENTES DE LA UNIDAD ADMINISTRATIVA ESPECIAL MIGRACION COLOMBIA</t>
  </si>
  <si>
    <t>CO-157-2023</t>
  </si>
  <si>
    <t>ARTURO GOMEZ TELLO</t>
  </si>
  <si>
    <t xml:space="preserve">INGENIERO DE SISTEMAS </t>
  </si>
  <si>
    <t>DIEGO EMILIO QUEJADA</t>
  </si>
  <si>
    <t>20232501413000029E</t>
  </si>
  <si>
    <t>PCD 141-2023</t>
  </si>
  <si>
    <t xml:space="preserve">CONTRATAR LA PRESTACION DE SERVICIOS PROFESIONALES PARA APOYAR LA GESTION DE LA OFICINA DE TECNOLOGIA DE LA INFORMACION DE MIGRACION COLOMBIA EN LAS ACTIVIDADES PROPIAS DEL DESARROLLO DE LAS APLICACIONES EN LENGUAJE NET </t>
  </si>
  <si>
    <t>CO-161-2023</t>
  </si>
  <si>
    <t>GERMAN CAMILO CABRERA PINEDA</t>
  </si>
  <si>
    <t xml:space="preserve">INGENIERO ELECTRONICO </t>
  </si>
  <si>
    <t>20232501413000028E</t>
  </si>
  <si>
    <t>PCD 142-2023</t>
  </si>
  <si>
    <t>PRESTACION DE SERVICIOS PROFESIONALES PARA REALIZAR ACTIVIDADES DE APOYO DE REDES DE COMUNICACION LAN Y WAN  , SERVICIOS DE DIRECTORIO ACTIVO, DHCP EN SISTEMA OPERATIVO WINDOWS SERVER</t>
  </si>
  <si>
    <t>CO-162-2023</t>
  </si>
  <si>
    <t>YEISON MORENO GOMEZ</t>
  </si>
  <si>
    <t xml:space="preserve">20236211413000010E </t>
  </si>
  <si>
    <t>PCD 143-2023</t>
  </si>
  <si>
    <t>PRESTAR LOS SERVICIOS PROFESIONALES CON AUTONOMIA TECNICA Y ADMINISTRATIVA EN TEMAS RELACIONADOS CON LA GESTION DEL GRUPO ADMINISTRATIVO DE LA SUBDIRECCION ADMINISTRATIVA Y FINANCIERA , DE ACUERDO CON LAS CONDICIONES  Y ESPECIFICACIONES TECNICAS DESCRITAS EN LOS ESTUDIOS PREVIOS</t>
  </si>
  <si>
    <t xml:space="preserve">Servicios de oficna </t>
  </si>
  <si>
    <t>CO-164-2023</t>
  </si>
  <si>
    <t>JESUS AGUSTO SANTOS FERREIRA</t>
  </si>
  <si>
    <t>CIENCIAS POLITICAS</t>
  </si>
  <si>
    <t>ELIANA CRISTINA CARMAGO SEGURA</t>
  </si>
  <si>
    <t>20236231410000028E</t>
  </si>
  <si>
    <t>SUMINISTRO DE TINTAS, TONER Y CONSUMIBLES DE IMPRESION</t>
  </si>
  <si>
    <t>Suministros para impresora, fax y fotocopiadora</t>
  </si>
  <si>
    <t>HARDWARE ASESORIAS SOFTWARE LTDA.</t>
  </si>
  <si>
    <t xml:space="preserve">MEDIANA </t>
  </si>
  <si>
    <t xml:space="preserve">LUZ ELENA MORALEZ ALFONSO </t>
  </si>
  <si>
    <t>77</t>
  </si>
  <si>
    <t>20236211413000012E</t>
  </si>
  <si>
    <t>PCD-144-2023</t>
  </si>
  <si>
    <t>Ingeniería Civil y arquitectura</t>
  </si>
  <si>
    <t>CO-165-2023</t>
  </si>
  <si>
    <t>Prestación de Servicios Profesionales</t>
  </si>
  <si>
    <t>MAURICIO ENRIQUE PINZON OLIVARES</t>
  </si>
  <si>
    <t>ARQUITECTO</t>
  </si>
  <si>
    <t>20236231410000037E - 20236231420000006E</t>
  </si>
  <si>
    <t>ADQUIRIR EQUIPOS DE COMPUTO, IMPRESORAS MULTIFUNCIONALES DE ACUERDO CON LAS ESPECIFICACIONES TÉCNICAS REQUERIDAS POR LA UNIDAD ADMINISTRATIVA ESPECIAL DE MIGRACIÓN COLOMBIA.</t>
  </si>
  <si>
    <t>Computadores, Impresoras de computador</t>
  </si>
  <si>
    <t>UNIPLES S.A.S.</t>
  </si>
  <si>
    <t>20236231410000037E - 20236231420000003E</t>
  </si>
  <si>
    <t>PORTATIL S.A.S.</t>
  </si>
  <si>
    <t>20236231410000037E - 20236231420000004E</t>
  </si>
  <si>
    <t>NEX COMPUTER S.A.S</t>
  </si>
  <si>
    <t>20236231410000037E - 20236231420000005E</t>
  </si>
  <si>
    <t>HARDWARE ASESORIAS SOFTWARE LTDA</t>
  </si>
  <si>
    <t xml:space="preserve">Sociedad de responsabilidad limitada </t>
  </si>
  <si>
    <t>20236231407000028E</t>
  </si>
  <si>
    <t>MC-034-2023</t>
  </si>
  <si>
    <t>SERVICIO DE MANTENIMIENTO PREVENTIVO Y CORRECTIVO INCLUIDO REPUESTOS PARA EL PARQUE AUTOMOTOR DE LA REGIONAL NARIÑO</t>
  </si>
  <si>
    <t>20236231408000037E</t>
  </si>
  <si>
    <t>SAMC-014-2023</t>
  </si>
  <si>
    <t>CONTRATAR A TODO COSTO INCLUYENDO MATERIALES Y MANO DE OBRA, EL MANTENIMIENTO DE LAS INSTALACIONES FÍSICAS, ASÍ COMO DE LOS EQUIPOS MECÁNICOS E HIDRÁULICOS, Y LA INSTALACIÓN DE MEDIDORES PARA EL PCMF DE PUERTO CARREÑO REGIONAL ORINOQUIA</t>
  </si>
  <si>
    <t>Servicio de mantenimiento de edificios</t>
  </si>
  <si>
    <t>CO-186-2023</t>
  </si>
  <si>
    <t xml:space="preserve">Puerto Carreño </t>
  </si>
  <si>
    <t xml:space="preserve">TORORIENTE S.A.S. </t>
  </si>
  <si>
    <t>LORENA MARITZA ALVARADO BELLO</t>
  </si>
  <si>
    <t>MC-035-2023</t>
  </si>
  <si>
    <t>Maquinaria, Equipo y Suministros para la Industria de Servicios  Equipos de servicios de alimentación para instituciones ,Distribuidores automáticos de comida y bebida, Dispensadores de agua embotellada o accesorios, Dispensadores de agua caliente, Purificador de agua</t>
  </si>
  <si>
    <t>AO-026-2023</t>
  </si>
  <si>
    <t>comercializadora cms</t>
  </si>
  <si>
    <t>Sociedad por acciones simplificada</t>
  </si>
  <si>
    <t>REYES CRUZ NELSON FERLEY - JAIME LUIS PENA TORRES</t>
  </si>
  <si>
    <t>79744612 - 75066578</t>
  </si>
  <si>
    <t>20236231407000048E</t>
  </si>
  <si>
    <t>MC-037-2023</t>
  </si>
  <si>
    <t>CONTRATAR EL SUMINISTRO DE COMBUSTIBLE PARQUE AUTOMOTOR Y PLANTAS ELÉCTRICAS MAICAO – REGIONAL GUAJIRA</t>
  </si>
  <si>
    <t>15101505 - 15101506</t>
  </si>
  <si>
    <t>Materiales Combustibles, Aditivos para Combustibles, Lubricantes y Anticorrosivos , Combustibles , Petróleo y
Destilados, Combustible diésel, Gasolina corriente</t>
  </si>
  <si>
    <t>2815 DE 2023</t>
  </si>
  <si>
    <t>20236231407000047E</t>
  </si>
  <si>
    <t>MC-038-2023</t>
  </si>
  <si>
    <t>CONTRATAR EL SERVICIO DE MANTENIMIENTO PREVENTIVO Y CORRECTIVO INCLUIDO REPUESTOS PARA EL PARQUE AUTOMOTOR DE LA REGIONAL ORINOQUÍA</t>
  </si>
  <si>
    <t>AO-025-2023</t>
  </si>
  <si>
    <t>REGIONAL ORINOQUIA</t>
  </si>
  <si>
    <t>SERVICIOS AUTOLLANOS S.A.S.</t>
  </si>
  <si>
    <t>MEDIANA</t>
  </si>
  <si>
    <t>20236231412000007E</t>
  </si>
  <si>
    <t>LP-004-2023</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</si>
  <si>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</si>
  <si>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Servicios de seguros para estructuras y propiedades y posesiones</t>
  </si>
  <si>
    <t>44223 - 1323</t>
  </si>
  <si>
    <t>CO-185-2023</t>
  </si>
  <si>
    <t xml:space="preserve">ASEGURADORA SOLIDARIA DE COLOMBIA ENTIDAD COORPORATIVA </t>
  </si>
  <si>
    <t>160923 - 523</t>
  </si>
  <si>
    <t>20236231408000038E</t>
  </si>
  <si>
    <t>SIE-018-2023</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</si>
  <si>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</si>
  <si>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35823 - 11923</t>
  </si>
  <si>
    <t>CO-173-2023</t>
  </si>
  <si>
    <t>ARINC INCORPORATED</t>
  </si>
  <si>
    <t>20236231407000051E</t>
  </si>
  <si>
    <t>MC-042-2023</t>
  </si>
  <si>
    <t xml:space="preserve">Reparación y mantenimiento automotor y de camiones ligeros
</t>
  </si>
  <si>
    <t>AO-027-2023</t>
  </si>
  <si>
    <t>JORGE IVÁN VILLADA GÓMEZ</t>
  </si>
  <si>
    <t>DIANA VICENTA CAMARGO GUZMAN</t>
  </si>
  <si>
    <t>20232001413000001E</t>
  </si>
  <si>
    <t>PCD-148-2023</t>
  </si>
  <si>
    <t>PRESTACIÓN DE SERVICIOS DE APOYO A LA GESTIÓN DE LA DIRECCIÓN GENERAL, EN LAS LABORES ASISTENCIALES DE OFICINA Y ADMINISTRATIVAS, DE ACUERDO CON LAS CONDICIONES SEÑALADAS Y ESPECIFICACIONES TÉCNICAS DESCRITAS EN LOS ESTUDIOS PREVIOS.</t>
  </si>
  <si>
    <t>Servicios temporales de recursos humanos</t>
  </si>
  <si>
    <t>CO-176-2023</t>
  </si>
  <si>
    <t>CRISTIAN CAMILO PULIDO CRUZ</t>
  </si>
  <si>
    <t>20236231415000020E</t>
  </si>
  <si>
    <t>PCD-152-2023</t>
  </si>
  <si>
    <t>ADQUIRIR Y ACTUALIZAR LICENCIAS DE LOS PRODUCTOS IBM SPSS</t>
  </si>
  <si>
    <t>43233000;81112202</t>
  </si>
  <si>
    <t xml:space="preserve">Software de entorno operativo-Actualizaciones o parches de software
</t>
  </si>
  <si>
    <t>20236231416000020E</t>
  </si>
  <si>
    <t>PCD-153-2023</t>
  </si>
  <si>
    <t>CONTRATAR LOS SERVICIOS PROFESIONALES PARA LA REALIZACIÓN DE ACCIONES DE FORMACIÓN EN ACCESIBILIDAD Y ATENCION PREFERENTE E INCLUYENTE DE LA CIUDADANIA PARA FUNCIONARIOS DE MIGRACIÓN COLOMBIA A NIVEL NACIONAL</t>
  </si>
  <si>
    <t>Entrenamiento en servicio y desarrollo de mano de obra</t>
  </si>
  <si>
    <t>20232501413000030E</t>
  </si>
  <si>
    <t>PCD-150-2023</t>
  </si>
  <si>
    <t>PRESTAR LOS SERVICIOS PROFESIONALES DE ADMINISTRADOR DE BASES DE DATOS PARA ACTIVIDADES DE DISEÑO, CONFIGURACIÓN Y ADMINISTRACIÓN EN MOTORES COMO ORACLE, POTSGRES, MYSQL Y MARIA DB.</t>
  </si>
  <si>
    <t xml:space="preserve">Servicios Personal temporal </t>
  </si>
  <si>
    <t>CO-175-2023</t>
  </si>
  <si>
    <t>MAURICIO ALEJANDRO ANGEL CRUZ</t>
  </si>
  <si>
    <t>20236231414000022E</t>
  </si>
  <si>
    <t>PCD-151-2023</t>
  </si>
  <si>
    <t>CONTRATAR EL ARRENDAMIENTO DE UN ÁREA DENTRO DEL PREDIO UBICADO EN LA CALLE 22 N # 8N – 47 DE LA CIUDAD DE CÚCUTA PARA EL FUNCIONAMIENTO DEL CENTRO FACILITADOR DE SERVICIOS MIGRATORIOS DE LA UAEMC, REGIONAL ORIENTE, EN LA CIUDAD DE CÚCUTA.</t>
  </si>
  <si>
    <t xml:space="preserve">Arrendamiento de instalaciones comerciales o indrustriales </t>
  </si>
  <si>
    <t>CO-179-2023</t>
  </si>
  <si>
    <t xml:space="preserve">Cucuta </t>
  </si>
  <si>
    <t>CENTRO DE DIAGNOSTICO AUTOMOR DE CUCUTA LTDA - CEDAC</t>
  </si>
  <si>
    <t>SERGIO ANDRES BLANCO SUARES</t>
  </si>
  <si>
    <t>20236231408000041E</t>
  </si>
  <si>
    <t>SIE-020-2023</t>
  </si>
  <si>
    <t>CONTRATAR LA RENOVACIÓN Y ACTUALIZACIÓN DEL LICENCIAMIENTO CON SOPORTE TÉCNICO DE LA SOLUCIÓN DE SEGURIDAD DE RED DE DATOS
(FIREWALL), DE CONFORMIDAD CON LAS ESPECIFICACIONES DE LA UNIDAD ADMINISTRATIVA MIGRACIÓN COLOMBIA.</t>
  </si>
  <si>
    <t>Difusión de Tecnologías de Información y Telecomunicaciones</t>
  </si>
  <si>
    <t>CO-200-2023</t>
  </si>
  <si>
    <t>SAFETY IN DEEP SAS</t>
  </si>
  <si>
    <t>184223</t>
  </si>
  <si>
    <t>20236301413000004E</t>
  </si>
  <si>
    <t>PCD-154-2023</t>
  </si>
  <si>
    <t>PRESTACIÓN DE SERVICIOS DE APOYO A LA GESTIÓN DE LA SUBDIRECCIÓN DE CONTROL DISCIPLINARIO INTERNO, EN LAS LABORES ASISTENCIALES, ADMINISTRATIVAS DE LA OFICINA, EN TEMAS DE GESTIÓN DOCUMENTAL Y ARCHIVÍSTICA, DE ACUERDO CON LAS CONDICIONES SEÑALADAS Y ESPECIFICACIONES TÉCNICAS DESCRITAS EN LOS ESTUDIOS PREVIOS.</t>
  </si>
  <si>
    <t>CO-184-2023</t>
  </si>
  <si>
    <t>MONICA ALEJANDRA ARIZA CASSO</t>
  </si>
  <si>
    <t>CONTADORA</t>
  </si>
  <si>
    <t>Muebles mobiliario y decoracion, muebles comerciales e industriales, asientos, partes o accesorios para sillas, servicio de edificacion, construccion, de instalaciones y mantenimiento, servicios de mantenimiento y construcción de comercio especializado, servicio de terminado interior, dotación y remodelación, servicio de alquiler y mantenimiento de mobiliario para oficina</t>
  </si>
  <si>
    <t>GAMA COMPAÑÍA S.A.S</t>
  </si>
  <si>
    <t>ACONCHA DE LA ROSA ANGY LIZETH</t>
  </si>
  <si>
    <t>20236231407000054E</t>
  </si>
  <si>
    <t>MC-040-2023</t>
  </si>
  <si>
    <t>SERVICIO DE MANTENIMIENTO PREVENTIVO Y CORRECTIVO INCLUIDO REPUESTOS PARA EL PARQUE AUTOMOTOR DE LA REGIONAL CARIBE.</t>
  </si>
  <si>
    <t>AO-028-2023</t>
  </si>
  <si>
    <t>MARQUEZ COMPANY S.A.S</t>
  </si>
  <si>
    <t>15/19/2023</t>
  </si>
  <si>
    <t>20232501413000031E</t>
  </si>
  <si>
    <t>PCD-149-2023</t>
  </si>
  <si>
    <t>Servicios de personal Temporal</t>
  </si>
  <si>
    <t>CO-178-2023</t>
  </si>
  <si>
    <t>ANTONIO FREDY CANTILLO FONTALVO</t>
  </si>
  <si>
    <t>20234001412000001E</t>
  </si>
  <si>
    <t>LP-005-2023</t>
  </si>
  <si>
    <t>CONTRATAR LA PRESTACIÓN DE SERVICIOS PARA LA IMPRESIÓN DE LAS CEDULAS DE EXTRANJERÍA, INCLUYENDO LOS INSUMOS, ELABORACIÓN DE LA TARJETA, PERSONALIZACIÓN Y ENTREGA DEL DOCUMENTO FINAL A UNIDAD ADMINISTRATIVA ESPECIAL MIGRACIÓN COLOMBIA</t>
  </si>
  <si>
    <t>55121800-14111800-821215</t>
  </si>
  <si>
    <t>Papeles de Uso Comercial</t>
  </si>
  <si>
    <t xml:space="preserve">No tiene resolución </t>
  </si>
  <si>
    <t>20234001413000001E</t>
  </si>
  <si>
    <t>PCD-155-2023</t>
  </si>
  <si>
    <t>PRESTACIÓN DE SERVICIOS DE APOYO A LA GESTIÓN DE LA SUBDIRECCIÓN DE EXTRANJERÍA, EN LAS LABORES ASISTENCIALES DE OFICINA Y ADMINISTRATIVAS, DE ACUERDO CON LAS CONDICIONES SEÑALADAS Y ESPECIFICACIONES TÉCNICAS DESCRITAS EN LOS ESTUDIOS PREVIOS</t>
  </si>
  <si>
    <t>CO-182-2023</t>
  </si>
  <si>
    <t>MARIA MARGARITA ACOSTA BARRETO</t>
  </si>
  <si>
    <t>BACHILLER ACADEMICO</t>
  </si>
  <si>
    <t>20236231407000050E</t>
  </si>
  <si>
    <t>MC-041-2023</t>
  </si>
  <si>
    <t>Contratar el servicio de mantenimiento preventivo y correctivo incluido repuestos para el parque automotor
de la REGIONAL ANTIOQUIA</t>
  </si>
  <si>
    <t>AO-029-2023</t>
  </si>
  <si>
    <t>REGIONAL ANTIOQUIA</t>
  </si>
  <si>
    <t>SERVIAUTOMOTRIZ MECAIRES JF, S.A.S.</t>
  </si>
  <si>
    <t>MICRO</t>
  </si>
  <si>
    <t>MORALES TANIA DEL CARMEN</t>
  </si>
  <si>
    <t>20236231407000046E</t>
  </si>
  <si>
    <t>MC-039-2023</t>
  </si>
  <si>
    <t>CONTRATAR LA ELABORACIÓN DE CINTAS PORTACARNET Y PORTA CARNET PARA FUNCIONARIOS DE LA UNIDAD ADMINISTRATIVA ESPECIAL MIGRACIÓN COLOMBIA</t>
  </si>
  <si>
    <t>Compra venta</t>
  </si>
  <si>
    <t>55121807- 55121806</t>
  </si>
  <si>
    <t>Publicaciones Impresas, publicaciones Electronicas y Accesorios Etiquetado y Accesorios Documentos de Identificacion Porta Productos de Identificacion o Accesorios - Kits de Bandas de Identificacion personal o accesorios</t>
  </si>
  <si>
    <t>AO-030-2023</t>
  </si>
  <si>
    <t>IDENTICO SAS</t>
  </si>
  <si>
    <t>EDWARD GIOVANNI VARGAS CABALLERO</t>
  </si>
  <si>
    <t>20236231408000039E</t>
  </si>
  <si>
    <t>SIE-019-2023</t>
  </si>
  <si>
    <t>RENOVAR LAS LICENCIAS Y REALIZAR EL MANTENIMIENTO DE LOS MÓDULOS DEL CENTRO DE CONSULTA CIUDADANA - C3.</t>
  </si>
  <si>
    <t>Software de fabricación asistida por computador cam</t>
  </si>
  <si>
    <t>CO-208-2023</t>
  </si>
  <si>
    <t>NEEDZAIO S.A.S</t>
  </si>
  <si>
    <t>MARTINEZ GUTIERREZ LEIDY ANDREA</t>
  </si>
  <si>
    <t>20236231410000029E</t>
  </si>
  <si>
    <t>JAVIER FERNANDO TORRES</t>
  </si>
  <si>
    <t>78</t>
  </si>
  <si>
    <t>20236231410000040E</t>
  </si>
  <si>
    <t>ADQUISICIÓN DE EQUIPOS, ELEMENTOS Y ACCESORIOS DE FOTOGRAFÍA Y VIDEO PROFESIONAL A NIVEL NACIONAL</t>
  </si>
  <si>
    <t>45111829 - 45121515 - 45121516</t>
  </si>
  <si>
    <t>Equipos y Suministros para Impresión, Fotografía y Audiovisuales ,Equipo de presentación de vídeo y de
mezcla de vídeo y sonido, hardware ycontroladores Cámara de proceso - Cámaras grabadoras o video cámaras
manuales - Cámaras grabadoras o video cámaras digitales</t>
  </si>
  <si>
    <t>A-02-01-01-004-007</t>
  </si>
  <si>
    <t>OC-115966-2023</t>
  </si>
  <si>
    <t>20236231410000042E</t>
  </si>
  <si>
    <t>OC-115967-2023</t>
  </si>
  <si>
    <t>20236231410000043E</t>
  </si>
  <si>
    <t>OC-116041-2023</t>
  </si>
  <si>
    <t>20236231410000041E</t>
  </si>
  <si>
    <t>OC-115968-2023</t>
  </si>
  <si>
    <t>HAS LTDA</t>
  </si>
  <si>
    <t>20236101413000001E</t>
  </si>
  <si>
    <t>PCD-158-2023</t>
  </si>
  <si>
    <t>CONTRATAR LA PRESTACIÓN DE SERVICIOS PROFESIONALES ESPECIALIZADOS PARA ESTABLECER LOS LINEAMIENTOS DEL REDISEÑO INSTITUCIONAL Y FORTALECIMIENTO DE LA UNIDAD ADMINISTRATIVA ESPECIAL MIGRACION COLOMBIA., CONFORME LO ESTABLECE LA NORMATIVA VIGENTE.</t>
  </si>
  <si>
    <t>CO-189-2023</t>
  </si>
  <si>
    <t>ALBERTO FREDY SUAREZ CASTAÑEDA</t>
  </si>
  <si>
    <t>ADMINISTRADOR PÚBLICO</t>
  </si>
  <si>
    <t>20236231407000060E</t>
  </si>
  <si>
    <t>MC-045-2023</t>
  </si>
  <si>
    <t>CONTRATAR LA PRESTACIÓN DE LOS SERVICIOS DE RECOLECCIÓN, PESAJE, TRANSPORTE, APROVECHAMIENTO, TRATAMIENTO Y//O DISPOSICIÓN FINAL ADECUADA DE LOS RESIDUOS DE APARATOS ELÉCTRICOS Y ELECTRÓNICOS-RAEE Y LOS DEMÁS RESIDUOS DE CARÁCTER PELIGROSO, RESIDUOS DE CARÁCTER ESPECIAL Y AQUELLOS RESIDUOS APROVECHABLES GENERADOS EN LA ENTIDAD A NIVEL NACIONAL</t>
  </si>
  <si>
    <t>76121900 - 76122002 - 76122300 - 76122305</t>
  </si>
  <si>
    <t>Disposición de desechos peligrosos, Relleno sanitario para residuos especiales no peligrosos, Servicios de reciclables, Reciclaje de productos basados en computadores</t>
  </si>
  <si>
    <t>20236231407000061E</t>
  </si>
  <si>
    <t>MC-044-2023</t>
  </si>
  <si>
    <t>Reparacion y mantenimiento automotr y de camiones ligeros</t>
  </si>
  <si>
    <t>$ 30.000.000,00</t>
  </si>
  <si>
    <t>AO-031-2023</t>
  </si>
  <si>
    <t xml:space="preserve">Pasto, Ipiales, Tumaco , Puerto Leguizamo y San Miguel </t>
  </si>
  <si>
    <t>SERVICARS DEL SUR S.A.S</t>
  </si>
  <si>
    <t>ANA MERCEDES FIGUEROA RAMIREZ</t>
  </si>
  <si>
    <t>20236231414000024E</t>
  </si>
  <si>
    <t>PCD-157-2023</t>
  </si>
  <si>
    <t>CONTRATAR EL ARRENDAMIENTO DE LA NUEVA SEDE ( Carrera 21 No. 18 -35) DEL CENTRO FACILITADOR DE SERVICIOS MIGRATORIOS DE LA CIUDAD DE SANTA MARTA EN EL DEPARTAMENTO DE MAGDALENA.</t>
  </si>
  <si>
    <t>$ 11.120.550,00</t>
  </si>
  <si>
    <t>CO-188-2023</t>
  </si>
  <si>
    <t>Santa Marta</t>
  </si>
  <si>
    <t>SOCIEDAD DE ACTIVOS ESPECIALES S.A.S</t>
  </si>
  <si>
    <t>SANDRO EDUARDO MURCIA ALFONSO</t>
  </si>
  <si>
    <t xml:space="preserve">Se presento un inconveniente con el contratista y no aprobo en secop la terminacion .  Mediante correo electronico de 20 noviembre el supervisor del contrato  informa de la novedad.  Estamos a la espera de nuevos reportes </t>
  </si>
  <si>
    <t>20232401413000007E</t>
  </si>
  <si>
    <t>PCD-156-2023</t>
  </si>
  <si>
    <t>PRESTACIÓN DE SERVICIOS DE APOYO A LA GESTIÓN PARA LA PRODUCCIÓN DE CONTENIDOS DIGITALES MULTIMEDIA PARA PÁGINA WEB E INTRANET Y DISEÑO DE PIEZAS GRÁFICAS SEGÚN NECESIDADES DE LA OFICINA DE COMUNICACIONES.</t>
  </si>
  <si>
    <t>$ 10.800.000,00</t>
  </si>
  <si>
    <t>CO-187-2023</t>
  </si>
  <si>
    <t>PAULA ALEXANDRA ZARAMA RINCON</t>
  </si>
  <si>
    <t>DISEÑO DIGITAL Y MULTIMEDIA</t>
  </si>
  <si>
    <t>MARITZA  ROCIO SERRANO VILLAMIL</t>
  </si>
  <si>
    <t xml:space="preserve">20232121413000013E </t>
  </si>
  <si>
    <t>PCD-161-2023</t>
  </si>
  <si>
    <t>CONTRATAR EL SERVICIO DE AUDITORÍA DE RENOVACIÓN A LA CERTIFICACIÓN EN LA NORMA TÉCNICA ISO 9001 2015 GESTIÓN DE CALIDAD</t>
  </si>
  <si>
    <t xml:space="preserve">Auditorias internas </t>
  </si>
  <si>
    <t>CO-190-2023</t>
  </si>
  <si>
    <t>INSTITUTO COLOMBIANO DE NORMAS TECNICAS Y CERTIFICACION ICONTEC</t>
  </si>
  <si>
    <t>20236231408000042E</t>
  </si>
  <si>
    <t>SIE-022-2023</t>
  </si>
  <si>
    <t>ADQUIRIR RENOVACIÓN DE LA SUSCRIPCIÓN DEL LICENCIAMIENTO DEL SOFTWARE ADOBE CREATIVE CLOUD INCLUIDO SOPORTE.</t>
  </si>
  <si>
    <t>CO-213-2023</t>
  </si>
  <si>
    <r>
      <rPr>
        <rFont val="Calibri"/>
        <color rgb="FF000000"/>
        <sz val="11.0"/>
      </rPr>
      <t xml:space="preserve">COMERCIALIZADORA </t>
    </r>
    <r>
      <rPr>
        <rFont val="Calibri"/>
        <color rgb="FF000000"/>
        <sz val="11.0"/>
        <u/>
      </rPr>
      <t>SERLE.COM</t>
    </r>
    <r>
      <rPr>
        <rFont val="Calibri"/>
        <color rgb="FF000000"/>
        <sz val="11.0"/>
      </rPr>
      <t xml:space="preserve"> SAS</t>
    </r>
  </si>
  <si>
    <t>20236231408000046E</t>
  </si>
  <si>
    <t>SIE-023-2023</t>
  </si>
  <si>
    <t>ADQUIRIR EL SERVICIO DE SUSCRIPCIÓN PARA SERVIDOR DE APLICACIONES JBOSS EAP CON SOPORTE</t>
  </si>
  <si>
    <t>Servicios basados en Ingeniería, Investigación y Tecnología</t>
  </si>
  <si>
    <t>CO-212-2022</t>
  </si>
  <si>
    <t>DB SYSTEM S.A.S</t>
  </si>
  <si>
    <t>20236231408000026E</t>
  </si>
  <si>
    <t>SAMC-016-2023</t>
  </si>
  <si>
    <t>CONTRATAR LA ADQUISICIÓN E INSTALACIÓN DE SEÑALIZACIÓN INSTITUCIONAL PARA LAS DIFERENTES SEDES A NIVEL NACIONAL, DE LA UNIDAD ADMINISTRATIVA ESPECIAL MIGRACIÓN COLOMBIA.</t>
  </si>
  <si>
    <t>Publicaciones Impresas, Publicaciones Electrónicas y Accesorios</t>
  </si>
  <si>
    <t>20236231407000058E</t>
  </si>
  <si>
    <t>MC-043-2023</t>
  </si>
  <si>
    <t>CONTRATAR EL SERVICIO DE MANTENIMIENTO PREVENTIVO Y CORRECTIVO INCLUIDO REPUESTOS PARA EL PARQUE AUTOMOTOR DE LA REGIONAL SAN ANDRÉS</t>
  </si>
  <si>
    <t>AO-032-2023</t>
  </si>
  <si>
    <t>San Andres</t>
  </si>
  <si>
    <t>AREIZA PRIMOS SAS</t>
  </si>
  <si>
    <t>20236231410000030E</t>
  </si>
  <si>
    <t>KEY MARKET SAS EN REORGANIZACION</t>
  </si>
  <si>
    <t>20236231410000031E</t>
  </si>
  <si>
    <t>JAIRO OSORIO CABALLERO</t>
  </si>
  <si>
    <t>ELSA BUSTAMANTE GRANADOS</t>
  </si>
  <si>
    <t>20236231415000021E</t>
  </si>
  <si>
    <t>PCD-159-2023</t>
  </si>
  <si>
    <t>CONTRATAR LA EXTENSIÓN DE GARANTÍA INCLUIDO SOPORTE PARA PLANTA TELEFÓNICA MARCA MITEL MX ONE FASE I, DE CONFORMIDAD CON LAS ESPECIFICACIONES TÉCNICAS REQUERIDAS POR LA UNIDAD ADMINISTRATIVA ESPECIAL MIGRACIÓN COLOMBIA</t>
  </si>
  <si>
    <t>Difusión de tecnologías de información y Telecomunicaciones</t>
  </si>
  <si>
    <t>CO-201-2023</t>
  </si>
  <si>
    <t>MAICROTEL SAS</t>
  </si>
  <si>
    <t>20236231410000032E</t>
  </si>
  <si>
    <t>20236231410000033E</t>
  </si>
  <si>
    <t>70</t>
  </si>
  <si>
    <t>20236231416000021E</t>
  </si>
  <si>
    <t>septiembre</t>
  </si>
  <si>
    <t>PCD-162-2023</t>
  </si>
  <si>
    <t>PRESTAR EL SERVICIO DE ASISTENCIA TÉCNICA, INTEGRAL Y ADMINISTRACIÓN DE RECURSOS PARA EL DESARROLLO DEL PROYECTO DE IDENTIFICACIÓN Y ADQUISICIÓN DE UN INMUEBLE Y LAS ADEACUCIONES EN MATERIA DE INFRAESTRUCTURA REQUERIDAS PARA LA SEDE DEL CFSM BOGOTÁ DE LA REGIONAL ANDINA DE LA UNIDAD ADMINISTRATIVA ESPECIAL MIGRACIÓN COLOMBIA.</t>
  </si>
  <si>
    <t>801016;801015;801416</t>
  </si>
  <si>
    <t xml:space="preserve">Gerencia de Proyectos </t>
  </si>
  <si>
    <t>C-1103-1002-2-0-1103002-02;C-1103-1002-2-0-1103002-02;C-1199-1002-12-0-1199065-02</t>
  </si>
  <si>
    <t>CO-191-2023</t>
  </si>
  <si>
    <t>FINANCIERA DE DESARROLLO TERRITORIAL S.A. FINDETER</t>
  </si>
  <si>
    <t>900477235-7</t>
  </si>
  <si>
    <t>20236231414000025E</t>
  </si>
  <si>
    <t>PCD-170-2023</t>
  </si>
  <si>
    <t>CONTRATAR EL ARRENDAMIENTO DE LA SEDE DEL CENTRO FACILITADOR DE SERVICIOS MIGRATORIOS DE LA CIUDAD DE SANTA MARTA EN EL DEPARTAMENTO DE MAGDALENA..</t>
  </si>
  <si>
    <t>CO-196-2023</t>
  </si>
  <si>
    <t xml:space="preserve">FRANCISCO GUTIERREZ CABARIQUE </t>
  </si>
  <si>
    <t>SANDY YOREDIS CANTILLO ROMERO</t>
  </si>
  <si>
    <t>900477235-8</t>
  </si>
  <si>
    <t>20236231414000026E</t>
  </si>
  <si>
    <t>PCD-171-2023</t>
  </si>
  <si>
    <t>CONTRATAR EL ARRENDAMIENTO DE UN INMUEBLE PARA EL FUNCIONAMIENTO DEL PUESTO DE CONTROL MIGRATORIO DE BAHIA SOLANO - CHOCO, EL CUAL ESTA IDENTIFICADO CON MATRICULA INMOBILIARIA No. 186-520, UBICADO EN LA CALLE 3 ENTRE CARRERAS 2 Y 3 DEL BARRIO CIUDAD MUTIS</t>
  </si>
  <si>
    <t>CO-198-2023</t>
  </si>
  <si>
    <t>Bahía Solano</t>
  </si>
  <si>
    <t>AYDA ABADIA PINO</t>
  </si>
  <si>
    <t xml:space="preserve">TANIA DEL CARMEN MORALES </t>
  </si>
  <si>
    <t>20236231408000047E</t>
  </si>
  <si>
    <t>SIE-021-2023</t>
  </si>
  <si>
    <t>ADQUSICION Y RENOVACION DE UPS´S, DE ACUERDO A LAS ESPECIFICACIONES TÉCNICAS REQUERIDAS POR LA UNIDAD ADMINISTRATIVA ESPECIAL MIGRACIÓN COLOMBIA.</t>
  </si>
  <si>
    <t>391211;261116</t>
  </si>
  <si>
    <t>Centros de control y distribución y accesorios</t>
  </si>
  <si>
    <t>En trámite</t>
  </si>
  <si>
    <t>20236231414000023E</t>
  </si>
  <si>
    <t>PCD-169-2023</t>
  </si>
  <si>
    <t>CONTRATAR EL ARRIENDO DEL BIEN UBICADO EN EL MUNICIPIO DE TURBO - ANTIOQUIA, IDENTIFICADO CON LA NOMENCLATURA CALLE 100 N 14-57, APARTAMENTO 201 ESQUINA, PARA EL PCM DE TURBO , PERTENECIENTE A LA REGIONAL ANTIOQUIA</t>
  </si>
  <si>
    <t>CO-197-2023</t>
  </si>
  <si>
    <t>Turbo</t>
  </si>
  <si>
    <t>LINDA MERY GRACIANY DE ESCOBAR</t>
  </si>
  <si>
    <t>20236231409000002E</t>
  </si>
  <si>
    <t>CONTRATAR LA ADQUISICIÓN DE ELEMENTOS PARA PREVENCIÓN DE RIESGO ERGONÓMICO COJÍN LUMBAR DME</t>
  </si>
  <si>
    <t xml:space="preserve">Descansos de soporte para espalda </t>
  </si>
  <si>
    <t> 86223</t>
  </si>
  <si>
    <t>20236001413000006E</t>
  </si>
  <si>
    <t>PCD-183-2023</t>
  </si>
  <si>
    <t>PRESTAR LOS SERVICIOS PROFESIONALES ESPECIALIZADOS CON AUTONOMÍA TÉCNICA Y ADMINISTRATIVA PARA APOYAR A LA 
SECRETARIA GENERAL DE MIGRACIÓN COLOMBIA DE ACUERDO CON LAS CONDICIONES SEÑALADAS Y ESPECIFICACIONES 
TÉCNICAS DESCRITAS EN LOS ESTUDIOS PREVIOS</t>
  </si>
  <si>
    <t>secretaria general</t>
  </si>
  <si>
    <t>Servicios de gestión, Servicios profesionales de empresa, y Servicios administrativos - Servicios de administración de empresas - Servicios de apoyo gerencial - Servicios de oficina.</t>
  </si>
  <si>
    <t>CO-206-2023</t>
  </si>
  <si>
    <t>JULIAN DAVID PEÑA MARTÍNEZ</t>
  </si>
  <si>
    <t>20236231408000049E</t>
  </si>
  <si>
    <t>SIE-024-2023</t>
  </si>
  <si>
    <t xml:space="preserve">ACTUALIZACIÓN Y SOPORTE PARA SOFTWARE TABLEAU </t>
  </si>
  <si>
    <t>81112201;81112202;81112203</t>
  </si>
  <si>
    <t>Tarifas de soporte o mantenimiento - Actualizaciones o parches de software - Servicio de actualización o parcheo de firmware</t>
  </si>
  <si>
    <t>CO-218-2023</t>
  </si>
  <si>
    <t>MODUX CO SAS</t>
  </si>
  <si>
    <t>VALDERRAMA CANO OSCAR ANDRES</t>
  </si>
  <si>
    <t>20232121413000014E</t>
  </si>
  <si>
    <t>octubre</t>
  </si>
  <si>
    <t>PCD -179-2023</t>
  </si>
  <si>
    <t>PRESTACIÓN DE SERVICIOS PROFESIONALES ESPECIALIZADOS CON AUTONOMIA TÉCNICA Y ADMINIASTRATIVA PARA ACOMPAÑAR Y ORIENTAR A LA OFICINA ASESORA DE PLANEACIÓN, EN EL MARCO DEL OBSERVATORIO DE MIGRACIÓN COLOMBIA, PARA LA CONSOLIDACIÓN DE LAS CAPACIDADES INSTITUCIONALES AL SERVICIO MIGRATORIO A NIVEL NACIONAL.</t>
  </si>
  <si>
    <t xml:space="preserve">Servicios de oficina </t>
  </si>
  <si>
    <t>CO-204-2023</t>
  </si>
  <si>
    <t xml:space="preserve">DAVID MAURICIO CASTRILLON KERRIGAN </t>
  </si>
  <si>
    <t xml:space="preserve">RELACIONES INTERNACIONALES </t>
  </si>
  <si>
    <t>DANIEL EMILIO CABALLERO</t>
  </si>
  <si>
    <t>20236231408000040E</t>
  </si>
  <si>
    <t>SAMC-017-2023</t>
  </si>
  <si>
    <t>ADQUIRIR LA SUSCRIPCIÓN DE LICENCIAMIENTO DEL SOFTWARE PARA FORMACIÓN Y CAPACITACIÓN DE LOS FUNCIONARIOS DE LA ENTIDAD, INCLUIDO SOPORTE, DE CONFORMIDAD CON LAS ESPECIFICACIONES TÉCNICAS DE LA UNIDAD ADMINISTRATIVA ESPECIAL MIGRACIÓN COLOMBIA.</t>
  </si>
  <si>
    <t>86101700 - 86111600</t>
  </si>
  <si>
    <t>Servicios de capacitación vocacional no-científica - Educación de Adultos</t>
  </si>
  <si>
    <t>CO-216-2023</t>
  </si>
  <si>
    <t>ITO SOFTWARE SAS</t>
  </si>
  <si>
    <t>REYES ORLANDO</t>
  </si>
  <si>
    <t>20236231408000044E</t>
  </si>
  <si>
    <t>SIE-025-2023</t>
  </si>
  <si>
    <t>ADQUISICIÓN DE BONOS PERSONALIZADOS Y/O TARJETAS DE DOTACIÓN, CANJEABLES ÚNICA Y EXCLUSIVAMENTE PARA LA COMPRA DE DOTACIÓN (VESTUARIO Y CALZADO), PARA LOS FUNCIONARIOS DE LA UNIDAD ADMINISTRATIVA ESPECIAL MIGRACIÓN COLOMBIA A NIVEL NACIONAL, QUE ADQUIRIERON DERECHO CON LA ENTRADA EN VIGENCIA DEL DECRETO 905 DEL 2 DE JUNIO DEL 2023, DE ACUERDO CON LO ESTABLECIDO EN LA LEY 70/1988.</t>
  </si>
  <si>
    <t>$                            345.228.000</t>
  </si>
  <si>
    <t>CO-223-2023</t>
  </si>
  <si>
    <t>C.I. MORASU S.A.S.</t>
  </si>
  <si>
    <t>S</t>
  </si>
  <si>
    <t>ADQUISICIÓN Y RENOVACIÓN DE UPS´S, DE ACUERDO A LAS ESPECIFICACIONES TÉCNICAS REQUERIDAS POR LA UNIDAD ADMINISTRATIVA ESPECIAL MIGRACIÓN COLOMBIA.</t>
  </si>
  <si>
    <t>39121100 - 26111600</t>
  </si>
  <si>
    <t>CO-214-2023</t>
  </si>
  <si>
    <t>MÚLTIPLES TECNOLOGÍAS APLICADAS DE COLOMBIA S.A.S.</t>
  </si>
  <si>
    <t>Otrosí Aclaratorio 1 Clausula 14</t>
  </si>
  <si>
    <t>20236301413000005E</t>
  </si>
  <si>
    <t>PCD-186-2023</t>
  </si>
  <si>
    <t>PRESTACIÓN DE SERVICIOS PROFESIONALES CON AUTONOMÍA TÉCNICA Y ADMINISTRATIVA PARA APOYAR LA GESTIÓN DE LA DIRECCIÓN GENERAL DE MIGRACIÓN COLOMBIA, EN EL SEGUIMIENTO A COMPROMISOS INTERNACIONALES Y PROYECTOS DE COOPERACIÓN INTERNACIONAL, DE ACUERDO CON LAS CONDICIONES SEÑALADAS Y ESPECIFICACIONES TÉCNICAS DESCRITAS EN LOS ESTUDIOS PREVIOS.</t>
  </si>
  <si>
    <t xml:space="preserve">Servicios de Oficina </t>
  </si>
  <si>
    <t>CO-207-2023</t>
  </si>
  <si>
    <t>AMALIA VALERIA OJEDA GONZALEZ</t>
  </si>
  <si>
    <t>ELSA MORALES BERNAL</t>
  </si>
  <si>
    <t>20236231410000045E</t>
  </si>
  <si>
    <t>SOLICITUD 201785</t>
  </si>
  <si>
    <t>SUMINISTRO DE INSUMOS DE TINTAS, TÓNER Y CONSUMIBLES DE IMPRESIÓN PARA LAS SEDES A NIVEL NACIONAL DE LA UNIDAD ADMINISTRATIVA ESPECIAL MIGRACIÓN COLOMBIA</t>
  </si>
  <si>
    <t>Equipos de oficina, accesorios y suministros, Maquinaria, suministros y accesorios de oficina, Suministros 
para impresora, fax y fotocopiador</t>
  </si>
  <si>
    <t xml:space="preserve">CARLOS ANDRES SANCHEZ BOHORQUEZ </t>
  </si>
  <si>
    <t>41</t>
  </si>
  <si>
    <t>20236231409000004E</t>
  </si>
  <si>
    <t>SOLICITUD 197770</t>
  </si>
  <si>
    <t>20236231415000025E</t>
  </si>
  <si>
    <t>PCD-181-2023</t>
  </si>
  <si>
    <t>CONTRATAR LA SUSCRIPCIÓN AL PERIÓDICO LA REPÚBLICA CON DESTINO A LA OFICINA DE COMUNICACIONES DE MIGRACIÓN COLOMBIA.</t>
  </si>
  <si>
    <t>82111904 - 55101504</t>
  </si>
  <si>
    <t xml:space="preserve">Servicios de Entrega de Periódicos o material publicitario </t>
  </si>
  <si>
    <t>CO-211-2023</t>
  </si>
  <si>
    <t xml:space="preserve">FIRMA EDITORIAL LA REPÚBLICA S.A.S. </t>
  </si>
  <si>
    <t>20236231415000022E</t>
  </si>
  <si>
    <t>PCD-176-2023</t>
  </si>
  <si>
    <t>ACTUALIZACIÓN DEL LICENCIAMIENTO DEL SOFTWARE INFO-TURNO WEB, CON SOPORTE TÉCNICO.</t>
  </si>
  <si>
    <t>Servicios de funcionalidad del sistema</t>
  </si>
  <si>
    <t>CO-205-2023</t>
  </si>
  <si>
    <t xml:space="preserve">INFORMATICA Y TECNOLOGÍA STEFANINI S.A. </t>
  </si>
  <si>
    <t>59</t>
  </si>
  <si>
    <t>20236231415000024E</t>
  </si>
  <si>
    <t>PCD-180-2023</t>
  </si>
  <si>
    <t>CONTRATAR EL SERVICIO DE IMPLEMENTACION, OPTIMIZACION, SOPORTE Y CAPACITACION DE LA PLATAFORMA DE MONITOREO ZABBIX PARA LA UNIDAD ADMINISTRATIVA ESPECIAL MIGRACIÓN COLOMBIA</t>
  </si>
  <si>
    <t>432323 - 432328 - 811122 - 811118</t>
  </si>
  <si>
    <t xml:space="preserve">Software de consultas y gestión de datos </t>
  </si>
  <si>
    <t>CO-210-2023</t>
  </si>
  <si>
    <t xml:space="preserve">IMAGUNET S.A.S. </t>
  </si>
  <si>
    <t>19</t>
  </si>
  <si>
    <t>20232501413000032E</t>
  </si>
  <si>
    <t>PCD-175-2023</t>
  </si>
  <si>
    <t>CONTRATAR LA PRESTACIÓN DE SERVICIOS PROFESIONALES PARA REALIZAR LAS ACTIVIDADES DE ATENCIÓN DE REQUERIMIENTOS Y MONITOREO PARA LAS RÉPLICAS DE BASES DE DATOS DE MIGRACIÓN COLOMBIA.</t>
  </si>
  <si>
    <t>811115 - 811116 - 811122</t>
  </si>
  <si>
    <t xml:space="preserve">Ingeniería de software y hardware </t>
  </si>
  <si>
    <t>CO-199-2023</t>
  </si>
  <si>
    <t xml:space="preserve">EDUBIN TORRES PEÑA </t>
  </si>
  <si>
    <t>20236231415000027E</t>
  </si>
  <si>
    <t>PCD-182-2023</t>
  </si>
  <si>
    <t>CONTRATAR LA SUSCRIPCIÓN AL PERIÓDICO EL ESPECTADOR, CON DESTINO A LA DIRECCIÓN GENERAL, A LA SECRETARÍA GENERAL Y A LA OFICINA DE COMUNICACIONES DE MIGRACIÓN COLOMBIA.</t>
  </si>
  <si>
    <t>Servicios Editoriales, de Diseño, de Artes Gráficas y Bellas Artes</t>
  </si>
  <si>
    <t xml:space="preserve">A-02-02-01-003-002 </t>
  </si>
  <si>
    <t>20236231415000026E</t>
  </si>
  <si>
    <t>PCD-184-2023</t>
  </si>
  <si>
    <t>RENOVACIÓN DE SOPORTE DE LAS LICENCIAS PARA LOS PRODUCTOS TOAD DBA SUITE FOR ORACLE PER SEAT MAINTENANCE RENEWAL PACK Y TOAD FOR ORACLE DEVELOPER EDITION PER SEAT LICENSE/MAINT PACK, DE CONFORMIDAD CON LAS ESPECIFICACIONES DE LA UNIDAD ADMINISTRATIVA MIGRACIÓN COLOMBIA.</t>
  </si>
  <si>
    <t>C-1199-1002-12-0-1199065-02 ADQUISICIÓN DE BIENES Y SERVICIOS - SERVICIOS TECNOLÓGICOS - FORTALECIMIENTO DE LAS CAPACIDADES Y EVOLUCIÓN DE LAS TECNOLOGÍAS DE LA INFORMACIÓN EN MIGRACIÓN COLOMBIA NACIONAL</t>
  </si>
  <si>
    <t>CO-215-2023</t>
  </si>
  <si>
    <t>BMIND SAS BIC</t>
  </si>
  <si>
    <t>20236231410000046E</t>
  </si>
  <si>
    <t>RENOVACIÓN DEL LICENCIAMIENTO MICROSOFT DE MIGRACIÓN COLOMBIA</t>
  </si>
  <si>
    <t>NOVENTIQ INTERNATIONAL COLOMBIA SAS</t>
  </si>
  <si>
    <t>20236231408000043E</t>
  </si>
  <si>
    <t>SIE-026-2023</t>
  </si>
  <si>
    <t>CONTRATAR LA AMPLIACIÓN DE CAPACIDAD DE ALMACENAMIENTO Y PROCESAMIENTO DEL DATA CENTER – NIVEL CENTRAL, DE ACUERDO CON LAS ESPECIFICACIONES TÉCNICAS DEFINIDAS POR LA UNIDAD ADMINISTRATIVA ESPECIAL MIGRACIÓN COLOMBIA.</t>
  </si>
  <si>
    <t>C-1199-1002-10-0-1199001-02 ADQUISICIÓN DE BIENES Y SERVICIOS - SERVICIOS DE INFORMACIÓN PARA LA GESTIÓN ADMINISTRATIVA - OPTIMIZACIÓN DE SERVICIOS TECNOLÓGICOS PARA LA ATENCIÓN DE LOS PROCESOS MIGRATORIOS A NIVEL NACIONAL.</t>
  </si>
  <si>
    <t>CO-220-2023</t>
  </si>
  <si>
    <t>GREEN SERVICE AND SOLUTIONS SAS</t>
  </si>
  <si>
    <t xml:space="preserve">No es mipyme </t>
  </si>
  <si>
    <t>20232501418000001E</t>
  </si>
  <si>
    <t>CONTRATACIÓN DE LA SOLUCIÓN INTEGRAL DE CANALES DE COMUNICACIONES Y WIFI A NIVEL NACIONAL</t>
  </si>
  <si>
    <t>53023 - 77323</t>
  </si>
  <si>
    <t>COLOMBIA TELECOMUNICACIONES S.A ESP BIC</t>
  </si>
  <si>
    <t>198123    1023</t>
  </si>
  <si>
    <t>1,272,834,743.60</t>
  </si>
  <si>
    <t>Leonardo Becerra Apiscope</t>
  </si>
  <si>
    <t>20236231415000023E</t>
  </si>
  <si>
    <t>PCD-185-2023</t>
  </si>
  <si>
    <t>20236231410000038E</t>
  </si>
  <si>
    <t>CONTRATAR LA ADQUISICIÓN DE SOAT PARA EL PARQUE AUTOMOTOR DE MIGRACIÓN COLOMBIA</t>
  </si>
  <si>
    <t>MAPFRE SEGUROS GENERALES DE COLOMBIA S.A.</t>
  </si>
  <si>
    <t>SOCIEDAD ANÓNIMA CERRADA COLOMBIANA</t>
  </si>
  <si>
    <t>20236231410000036E</t>
  </si>
  <si>
    <t>SUMINISTRO DE PAPEL Y DERIVADOS PARA LA UNIDAD ADMINISTRATIVA ESPECIAL MIGRACIÓN COLOMBIA</t>
  </si>
  <si>
    <t>CARLOS ANDRES SANCHEZ</t>
  </si>
  <si>
    <t>20236131413000003E</t>
  </si>
  <si>
    <t>PCD-190-2023</t>
  </si>
  <si>
    <t>CONTRATAR LA PRESTACIÓN DE LOS SERVICIOS PROFESIONALES CON AUTONOMÍA TÉCNICA Y ADMINISTRATIVA PARA EL AJUSTE Y ACTUALIZACIÓN DEL ESTUDIO TÉCNICO DE CARGAS DE TRABAJO DE ACUERDO A LOS LINEAMIENTOS DEL PLAN NACIONAL DE DESARROLLO - COLOMBIA POTENCIA MUNDIAL DE LA VIDA-  Y ORIENTACIONES DEL GOBIERNO NACIONAL EN MATERIA DE REDISEÑO Y FORMALIZACIÓN LABORAL.</t>
  </si>
  <si>
    <t xml:space="preserve">Servicios de apoyo Gerencial </t>
  </si>
  <si>
    <t>CO-221-2023</t>
  </si>
  <si>
    <t>LINDA JOHANNA LÓPEZ RINCÓN</t>
  </si>
  <si>
    <t>ABOGADA</t>
  </si>
  <si>
    <t>20236231407000066E</t>
  </si>
  <si>
    <t>MC-048-2023</t>
  </si>
  <si>
    <t xml:space="preserve">CONTRATAR LA PRESTACION DEL SERVICIO DE LA ENRREGA DE CEDULAS DE EXTRANJERIA A DOMICILIO A NIVEL NACIONAL  , DESDE LAS INSTALACIONES DEL CENTRO FACILITADOR , DE SERVICIOS MIGRATOTIOS BOGOTA , GARANTIZANDO LA ENTREGA DEL DOCUMENTO , CON CONDICIONES  DE SEGURIDAD Y CONFIDENCIALIDAD  </t>
  </si>
  <si>
    <t xml:space="preserve">Servicios de envio , recogida o entrega de correo </t>
  </si>
  <si>
    <t>20232501413000033E</t>
  </si>
  <si>
    <t>PCD-188-2023</t>
  </si>
  <si>
    <t>CONTRATAR EL SERVICIO DE SOPORTE Y CONTROL DE CAMBIOS A CHECKMIG, DE ACUERDO A LAS ESPECIFICACIONES TECNICAS DEFINIDAS POR LA UNIDAD ADMINISTRATIVA ESPECIAL MIGRACION COLOMBIA.</t>
  </si>
  <si>
    <t>43232300-81112200-80111600-80111500</t>
  </si>
  <si>
    <t>Software de consultas y gestión de datos</t>
  </si>
  <si>
    <t>CO-217-2023</t>
  </si>
  <si>
    <t xml:space="preserve">W2D IT S.A.S. </t>
  </si>
  <si>
    <t>20236231415000029E</t>
  </si>
  <si>
    <t>PCD-191-2023</t>
  </si>
  <si>
    <t>CONTRATAR LA SUSCRIPCIÓN AL PERIÓDICO EL ESPECTADOR, CON DESTINO A LA DIRECCIÓN GENERAL Y A LA OFICINA DE COMUNICACIONES DE MIGRACIÓN COLOMBIA.</t>
  </si>
  <si>
    <t>CO-224-2023</t>
  </si>
  <si>
    <t>COMUNICAN S.A</t>
  </si>
  <si>
    <t>20236231415000028E</t>
  </si>
  <si>
    <t>PCD-187-2023</t>
  </si>
  <si>
    <t>CONTRATAR LA SUSCRIPCIÓN A LOS PERIÓDICOS EL TIEMPO Y PORTAFOLIO, CON DESTINO A LA DIRECCIÓN GENERAL Y A LA OFICINA DE COMUNICACIONES DE MIGRACIÓN COLOMBIA.</t>
  </si>
  <si>
    <t>CO-222-2023</t>
  </si>
  <si>
    <t>CASA EDITORIAL EL TIEMPO S.A</t>
  </si>
  <si>
    <t>20232501410000004E</t>
  </si>
  <si>
    <t>CONTRATAR EL SERVICIO DE CONTACT CENTER PARA CUBRIR LOS CANALES DE COMUNICACIÓN Y SERVICIO A LA CIUDADANÍA, ESTABLECIDOS POR MIGRACIÓN COLOMBIA</t>
  </si>
  <si>
    <t>UNION TEMPORAL ASD IQ</t>
  </si>
  <si>
    <t>GRUPO ASESORIA EN SISTEMATIZACION DE DATOS POR ACCIONES SIMPLIFICADAS NIT 860510031-7
IMAGE QUALITY OUTSOURCING SAS NIT 830039329-8</t>
  </si>
  <si>
    <t>218523
1123 VF</t>
  </si>
  <si>
    <t>LEIDY ANDREA MARTINEZ</t>
  </si>
  <si>
    <t>20236131413000002E</t>
  </si>
  <si>
    <t xml:space="preserve">PCD-189-2023
</t>
  </si>
  <si>
    <t>CONTRATAR  LA PRESTACIÓN DE LOS SERVICIOS PROFESIONALES CON AUTONOMÍA TÉCNICA Y ADMINISTRATIVA PARA  EL AJUSTE Y DISTRIBUCIÓN DE EMPLEOS DE ACUERDO CON LA METODOLOGIA DEL DEPARTAMENTO ADMINISTRATIVO DE LA FUNCIÓN PÚBLICA- DAFP</t>
  </si>
  <si>
    <t>CO 219-2023</t>
  </si>
  <si>
    <t xml:space="preserve">LUIS FELIPE CESTELBLANCO CASTIBLANCO
</t>
  </si>
  <si>
    <t>ADMINISTRADOR PUBLICO</t>
  </si>
  <si>
    <t xml:space="preserve">20236231407000065E </t>
  </si>
  <si>
    <t>MC-046-2023</t>
  </si>
  <si>
    <t>ADQUISICION E INSTALACION DE ELEMENTOS AUDIOVISUALES CON ACCESORIOS DE ACUERDO A LAS ESPECIFICACIONES TECNICAS DEFINIDAS POR LA UNIDAD ADMINISTRATIVA ESPECIAL MIGRACION COLOMBIA.</t>
  </si>
  <si>
    <t>Proyectores y suministro</t>
  </si>
  <si>
    <t>20236231410000047E</t>
  </si>
  <si>
    <t xml:space="preserve">SOLICITUD 201789 </t>
  </si>
  <si>
    <t>CONTRATAR LA ADQUISICION DE COBIJAS TERMICAS Y ALMOHADAS PARA LOS FUNCIONARIOS DE MIGRACION COLOMBIA QUE TRABAJAN EN TURNOS MIXTOS (NOCTURNOS) DE ACUERDO A LAS CONDICIONES DESCRITA EN LOS ESTUDIOS PREVIOS</t>
  </si>
  <si>
    <t>52121505-52121508</t>
  </si>
  <si>
    <t>Articulo Doméstico, Suministro y Productos Electrónicos de Consumo Ropa de Cama, mantelerías, paños de cocina y toallas, Ropa de cama, Almohadas- Cobijas</t>
  </si>
  <si>
    <t>A-02-02-01-002-007</t>
  </si>
  <si>
    <t>OC 121770</t>
  </si>
  <si>
    <t>20236231416000023E</t>
  </si>
  <si>
    <t>PCD-192-2023</t>
  </si>
  <si>
    <t>PRESTAR EL SERVICIO DE BODEGAJE, ADMINISTRACIÓN, REPRODUCCIÓN DE IMÁGENES EN MEDIO TECNOLÓGICO Y ORGANIZACIÓN DE ARCHIVOS, ASÍ COMO LA VERIFICACIÓN Y ACTUALIZACIÓN DE INVENTARIOS DOCUMENTALES, INCORPORACIÓN DE FOLIOS, LIMPIEZA, DESINFECCIÓN Y FUMIGACIÓN DE ESPACIOS DE ARCHIVO PERTENECIENTES A LA UAEMC</t>
  </si>
  <si>
    <t>78131804-78131602</t>
  </si>
  <si>
    <t xml:space="preserve">Servicios de almacenaje de documentos </t>
  </si>
  <si>
    <t>C-1199-1002-14-0-1199052-02</t>
  </si>
  <si>
    <t>CO-225-2023</t>
  </si>
  <si>
    <t>ARCHIVOS DEL ESTADO Y TECNOLOGÍAS DE LA INFORMACIÓN S.A.S.</t>
  </si>
  <si>
    <t xml:space="preserve">CUMPLIMIENTO </t>
  </si>
  <si>
    <t>enero</t>
  </si>
  <si>
    <t>Jose Leonardo Becerra Apiscope</t>
  </si>
  <si>
    <t>20236231410000049E</t>
  </si>
  <si>
    <t>CONTRATAR LA ADQUISICIÓN DE SALAS DE DESCANSO, PARA LOS FUNCIONARIOS PUESTOS DE CONTROL MIGRATORIO AEROPUERTO EL DORADO, REGIONAL ANDINA, Y ALBONAR DE CALI, DE ACUERDO A LAS CONDICIONES DESCRITA EN LOS ESTUDIOS PREVIOS</t>
  </si>
  <si>
    <t>Muebles, mobiliario y Decoracion</t>
  </si>
  <si>
    <t xml:space="preserve">Cuenta de CONSECUTIVO PAABS EXCEL Y ESTUDIOS PREVIOS </t>
  </si>
  <si>
    <t>Suma total</t>
  </si>
  <si>
    <t>Clasificación</t>
  </si>
  <si>
    <t>Tipo de Organización</t>
  </si>
  <si>
    <t>Mypime</t>
  </si>
  <si>
    <t>Plataforma</t>
  </si>
  <si>
    <t>Profesional Encargado</t>
  </si>
  <si>
    <t>Area de la Necesidad</t>
  </si>
  <si>
    <t>Macro</t>
  </si>
  <si>
    <t>Campesinas</t>
  </si>
  <si>
    <t>Secop I</t>
  </si>
  <si>
    <t>Victimas de conflicto</t>
  </si>
  <si>
    <t>Emprendimiento y empresas de mujeres</t>
  </si>
  <si>
    <t>Étnicas</t>
  </si>
  <si>
    <t>Reincorporados</t>
  </si>
  <si>
    <t>Acción comunal</t>
  </si>
  <si>
    <t>Responsabilidad Civil Extracontractual</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</si>
</sst>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_-&quot;$&quot;\ * #,##0_-;\-&quot;$&quot;\ * #,##0_-;_-&quot;$&quot;\ * &quot;-&quot;_-;_-@"/>
    <numFmt numFmtId="165" formatCode="D/M/YYYY"/>
    <numFmt numFmtId="166" formatCode="_-&quot;$&quot;\ * #,##0.00_-;\-&quot;$&quot;\ * #,##0.00_-;_-&quot;$&quot;\ * &quot;-&quot;_-;_-@"/>
    <numFmt numFmtId="167" formatCode="yyyy/mm/dd"/>
    <numFmt numFmtId="168" formatCode="_(&quot;$&quot;* #,##0.00_);_(&quot;$&quot;* \(#,##0.00\);_(&quot;$&quot;* &quot;-&quot;??_);_(@_)"/>
    <numFmt numFmtId="169" formatCode="d/m/yyyy"/>
    <numFmt numFmtId="170" formatCode="dd/mm/yyyy"/>
    <numFmt numFmtId="171" formatCode="yyyy/m/d"/>
  </numFmts>
  <fonts count="14">
    <font>
      <sz val="11.0"/>
      <color theme="1"/>
      <name val="Calibri"/>
      <scheme val="minor"/>
    </font>
    <font>
      <sz val="11.0"/>
      <color rgb="FF000000"/>
      <name val="Calibri"/>
    </font>
    <font>
      <b/>
      <sz val="11.0"/>
      <color rgb="FF000000"/>
      <name val="Calibri"/>
    </font>
    <font>
      <sz val="11.0"/>
      <color rgb="FF000000"/>
      <name val="Calibri"/>
      <scheme val="minor"/>
    </font>
    <font>
      <color theme="1"/>
      <name val="Calibri"/>
      <scheme val="minor"/>
    </font>
    <font>
      <color rgb="FF000000"/>
      <name val="Calibri"/>
      <scheme val="minor"/>
    </font>
    <font>
      <sz val="11.0"/>
      <color rgb="FF000000"/>
      <name val="Arial"/>
    </font>
    <font>
      <sz val="11.0"/>
      <color rgb="FFCC0000"/>
      <name val="Calibri"/>
    </font>
    <font>
      <u/>
      <sz val="11.0"/>
      <color rgb="FF000000"/>
      <name val="Calibri"/>
    </font>
    <font>
      <sz val="11.0"/>
      <color rgb="FF000000"/>
      <name val="Docs-Calibri"/>
    </font>
    <font>
      <u/>
      <sz val="11.0"/>
      <color rgb="FF000000"/>
      <name val="Calibri"/>
    </font>
    <font>
      <sz val="11.0"/>
      <color rgb="FF000000"/>
      <name val="Helvetica"/>
    </font>
    <font>
      <color rgb="FF000000"/>
      <name val="Helvetica"/>
    </font>
    <font>
      <sz val="11.0"/>
      <color theme="1"/>
      <name val="Calibri"/>
    </font>
  </fonts>
  <fills count="9">
    <fill>
      <patternFill patternType="none"/>
    </fill>
    <fill>
      <patternFill patternType="lightGray"/>
    </fill>
    <fill>
      <patternFill patternType="solid">
        <fgColor rgb="FF9CC2E5"/>
        <bgColor rgb="FF9CC2E5"/>
      </patternFill>
    </fill>
    <fill>
      <patternFill patternType="solid">
        <fgColor rgb="FFF4B083"/>
        <bgColor rgb="FFF4B083"/>
      </patternFill>
    </fill>
    <fill>
      <patternFill patternType="solid">
        <fgColor rgb="FF8EAADB"/>
        <bgColor rgb="FF8EAADB"/>
      </patternFill>
    </fill>
    <fill>
      <patternFill patternType="solid">
        <fgColor rgb="FF00FFFF"/>
        <bgColor rgb="FF00FFFF"/>
      </patternFill>
    </fill>
    <fill>
      <patternFill patternType="solid">
        <fgColor rgb="FFFFFFFF"/>
        <bgColor rgb="FFFFFFFF"/>
      </patternFill>
    </fill>
    <fill>
      <patternFill patternType="solid">
        <fgColor rgb="FFBDD6EE"/>
        <bgColor rgb="FFBDD6EE"/>
      </patternFill>
    </fill>
    <fill>
      <patternFill patternType="solid">
        <fgColor theme="0"/>
        <bgColor theme="0"/>
      </patternFill>
    </fill>
  </fills>
  <borders count="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214">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2" numFmtId="0" xfId="0" applyAlignment="1" applyBorder="1" applyFont="1">
      <alignment horizontal="center" shrinkToFit="0" vertical="center" wrapText="1"/>
    </xf>
    <xf borderId="1" fillId="3" fontId="2" numFmtId="0" xfId="0" applyAlignment="1" applyBorder="1" applyFill="1" applyFont="1">
      <alignment horizontal="center" shrinkToFit="0" vertical="center" wrapText="1"/>
    </xf>
    <xf borderId="1" fillId="3" fontId="1" numFmtId="0" xfId="0" applyAlignment="1" applyBorder="1" applyFont="1">
      <alignment horizontal="center" shrinkToFit="0" vertical="center" wrapText="1"/>
    </xf>
    <xf borderId="1" fillId="3" fontId="2" numFmtId="0" xfId="0" applyAlignment="1" applyBorder="1" applyFont="1">
      <alignment horizontal="center" readingOrder="0" shrinkToFit="0" vertical="center" wrapText="1"/>
    </xf>
    <xf borderId="1" fillId="3" fontId="2" numFmtId="164" xfId="0" applyAlignment="1" applyBorder="1" applyFont="1" applyNumberFormat="1">
      <alignment horizontal="center" shrinkToFit="0" vertical="center" wrapText="1"/>
    </xf>
    <xf borderId="1" fillId="3" fontId="2" numFmtId="165" xfId="0" applyAlignment="1" applyBorder="1" applyFont="1" applyNumberFormat="1">
      <alignment horizontal="center" shrinkToFit="0" vertical="center" wrapText="1"/>
    </xf>
    <xf borderId="1" fillId="0" fontId="2" numFmtId="0" xfId="0" applyAlignment="1" applyBorder="1" applyFont="1">
      <alignment horizontal="center" shrinkToFit="0" vertical="center" wrapText="1"/>
    </xf>
    <xf borderId="1" fillId="4" fontId="2" numFmtId="0" xfId="0" applyAlignment="1" applyBorder="1" applyFill="1" applyFont="1">
      <alignment horizontal="center" shrinkToFit="0" vertical="center" wrapText="1"/>
    </xf>
    <xf borderId="1" fillId="5" fontId="2" numFmtId="0" xfId="0" applyAlignment="1" applyBorder="1" applyFill="1" applyFont="1">
      <alignment horizontal="center" shrinkToFit="0" vertical="center" wrapText="1"/>
    </xf>
    <xf borderId="1" fillId="3" fontId="2" numFmtId="164" xfId="0" applyAlignment="1" applyBorder="1" applyFont="1" applyNumberFormat="1">
      <alignment horizontal="right" shrinkToFit="0" vertical="center" wrapText="1"/>
    </xf>
    <xf borderId="1" fillId="3" fontId="2" numFmtId="166" xfId="0" applyAlignment="1" applyBorder="1" applyFont="1" applyNumberFormat="1">
      <alignment horizontal="center" shrinkToFit="0" vertical="center" wrapText="1"/>
    </xf>
    <xf borderId="1" fillId="3" fontId="2" numFmtId="166" xfId="0" applyAlignment="1" applyBorder="1" applyFont="1" applyNumberFormat="1">
      <alignment horizontal="right" readingOrder="0" shrinkToFit="0" vertical="center" wrapText="1"/>
    </xf>
    <xf borderId="1" fillId="6" fontId="1" numFmtId="0" xfId="0" applyAlignment="1" applyBorder="1" applyFill="1" applyFont="1">
      <alignment horizontal="center"/>
    </xf>
    <xf borderId="1" fillId="6" fontId="1" numFmtId="0" xfId="0" applyAlignment="1" applyBorder="1" applyFont="1">
      <alignment horizontal="center" readingOrder="0" shrinkToFit="0" wrapText="1"/>
    </xf>
    <xf borderId="1" fillId="6" fontId="1" numFmtId="167" xfId="0" applyAlignment="1" applyBorder="1" applyFont="1" applyNumberFormat="1">
      <alignment horizontal="center" shrinkToFit="0" vertical="center" wrapText="1"/>
    </xf>
    <xf borderId="1" fillId="6" fontId="1" numFmtId="0" xfId="0" applyAlignment="1" applyBorder="1" applyFont="1">
      <alignment horizontal="center" shrinkToFit="0" wrapText="1"/>
    </xf>
    <xf borderId="1" fillId="6" fontId="1" numFmtId="164" xfId="0" applyAlignment="1" applyBorder="1" applyFont="1" applyNumberFormat="1">
      <alignment horizontal="center"/>
    </xf>
    <xf borderId="1" fillId="6" fontId="1" numFmtId="165" xfId="0" applyAlignment="1" applyBorder="1" applyFont="1" applyNumberFormat="1">
      <alignment horizontal="center"/>
    </xf>
    <xf borderId="1" fillId="6" fontId="1" numFmtId="0" xfId="0" applyAlignment="1" applyBorder="1" applyFont="1">
      <alignment horizontal="center" shrinkToFit="0" vertical="center" wrapText="1"/>
    </xf>
    <xf borderId="1" fillId="6" fontId="1" numFmtId="165" xfId="0" applyAlignment="1" applyBorder="1" applyFont="1" applyNumberFormat="1">
      <alignment horizontal="center" shrinkToFit="0" wrapText="1"/>
    </xf>
    <xf borderId="1" fillId="6" fontId="1" numFmtId="1" xfId="0" applyAlignment="1" applyBorder="1" applyFont="1" applyNumberFormat="1">
      <alignment horizontal="center" shrinkToFit="0" wrapText="1"/>
    </xf>
    <xf borderId="1" fillId="6" fontId="1" numFmtId="164" xfId="0" applyAlignment="1" applyBorder="1" applyFont="1" applyNumberFormat="1">
      <alignment horizontal="right" shrinkToFit="0" wrapText="1"/>
    </xf>
    <xf borderId="1" fillId="6" fontId="1" numFmtId="166" xfId="0" applyAlignment="1" applyBorder="1" applyFont="1" applyNumberFormat="1">
      <alignment horizontal="center" readingOrder="0" shrinkToFit="0" wrapText="1"/>
    </xf>
    <xf borderId="1" fillId="6" fontId="1" numFmtId="164" xfId="0" applyAlignment="1" applyBorder="1" applyFont="1" applyNumberFormat="1">
      <alignment horizontal="center" readingOrder="0" shrinkToFit="0" wrapText="1"/>
    </xf>
    <xf borderId="1" fillId="6" fontId="1" numFmtId="166" xfId="0" applyAlignment="1" applyBorder="1" applyFont="1" applyNumberFormat="1">
      <alignment horizontal="right"/>
    </xf>
    <xf borderId="1" fillId="6" fontId="1" numFmtId="164" xfId="0" applyAlignment="1" applyBorder="1" applyFont="1" applyNumberFormat="1">
      <alignment horizontal="center" shrinkToFit="0" wrapText="1"/>
    </xf>
    <xf borderId="1" fillId="6" fontId="1" numFmtId="49" xfId="0" applyAlignment="1" applyBorder="1" applyFont="1" applyNumberFormat="1">
      <alignment horizontal="center" shrinkToFit="0" wrapText="1"/>
    </xf>
    <xf borderId="1" fillId="6" fontId="1" numFmtId="164" xfId="0" applyAlignment="1" applyBorder="1" applyFont="1" applyNumberFormat="1">
      <alignment horizontal="right"/>
    </xf>
    <xf borderId="1" fillId="6" fontId="1" numFmtId="164" xfId="0" applyAlignment="1" applyBorder="1" applyFont="1" applyNumberFormat="1">
      <alignment horizontal="center" readingOrder="0"/>
    </xf>
    <xf borderId="1" fillId="6" fontId="1" numFmtId="166" xfId="0" applyAlignment="1" applyBorder="1" applyFont="1" applyNumberFormat="1">
      <alignment horizontal="right" shrinkToFit="0" wrapText="1"/>
    </xf>
    <xf borderId="1" fillId="6" fontId="1" numFmtId="167" xfId="0" applyAlignment="1" applyBorder="1" applyFont="1" applyNumberFormat="1">
      <alignment horizontal="center" readingOrder="0" shrinkToFit="0" vertical="center" wrapText="1"/>
    </xf>
    <xf borderId="1" fillId="6" fontId="1" numFmtId="167" xfId="0" applyAlignment="1" applyBorder="1" applyFont="1" applyNumberFormat="1">
      <alignment horizontal="center" readingOrder="0"/>
    </xf>
    <xf borderId="1" fillId="6" fontId="1" numFmtId="0" xfId="0" applyAlignment="1" applyBorder="1" applyFont="1">
      <alignment horizontal="center" readingOrder="0"/>
    </xf>
    <xf borderId="1" fillId="6" fontId="1" numFmtId="0" xfId="0" applyAlignment="1" applyBorder="1" applyFont="1">
      <alignment horizontal="center" readingOrder="0" vertical="center"/>
    </xf>
    <xf borderId="1" fillId="6" fontId="1" numFmtId="168" xfId="0" applyAlignment="1" applyBorder="1" applyFont="1" applyNumberFormat="1">
      <alignment horizontal="right" readingOrder="0"/>
    </xf>
    <xf borderId="1" fillId="6" fontId="1" numFmtId="167" xfId="0" applyAlignment="1" applyBorder="1" applyFont="1" applyNumberFormat="1">
      <alignment horizontal="center" readingOrder="0" vertical="bottom"/>
    </xf>
    <xf borderId="1" fillId="6" fontId="1" numFmtId="0" xfId="0" applyAlignment="1" applyBorder="1" applyFont="1">
      <alignment horizontal="center" shrinkToFit="0" wrapText="1"/>
    </xf>
    <xf borderId="1" fillId="6" fontId="1" numFmtId="166" xfId="0" applyAlignment="1" applyBorder="1" applyFont="1" applyNumberFormat="1">
      <alignment horizontal="right" vertical="center"/>
    </xf>
    <xf borderId="1" fillId="6" fontId="3" numFmtId="0" xfId="0" applyAlignment="1" applyBorder="1" applyFont="1">
      <alignment horizontal="center" readingOrder="0"/>
    </xf>
    <xf borderId="1" fillId="6" fontId="1" numFmtId="0" xfId="0" applyAlignment="1" applyBorder="1" applyFont="1">
      <alignment horizontal="center" readingOrder="0" vertical="bottom"/>
    </xf>
    <xf borderId="1" fillId="6" fontId="3" numFmtId="169" xfId="0" applyAlignment="1" applyBorder="1" applyFont="1" applyNumberFormat="1">
      <alignment horizontal="center" readingOrder="0"/>
    </xf>
    <xf borderId="1" fillId="6" fontId="1" numFmtId="0" xfId="0" applyAlignment="1" applyBorder="1" applyFont="1">
      <alignment horizontal="center" readingOrder="0"/>
    </xf>
    <xf borderId="1" fillId="6" fontId="3" numFmtId="170" xfId="0" applyAlignment="1" applyBorder="1" applyFont="1" applyNumberFormat="1">
      <alignment horizontal="center" readingOrder="0"/>
    </xf>
    <xf borderId="1" fillId="6" fontId="3" numFmtId="0" xfId="0" applyAlignment="1" applyBorder="1" applyFont="1">
      <alignment readingOrder="0"/>
    </xf>
    <xf borderId="1" fillId="6" fontId="3" numFmtId="0" xfId="0" applyBorder="1" applyFont="1"/>
    <xf borderId="1" fillId="6" fontId="1" numFmtId="166" xfId="0" applyAlignment="1" applyBorder="1" applyFont="1" applyNumberFormat="1">
      <alignment horizontal="right" readingOrder="0"/>
    </xf>
    <xf borderId="1" fillId="6" fontId="1" numFmtId="0" xfId="0" applyAlignment="1" applyBorder="1" applyFont="1">
      <alignment horizontal="center" readingOrder="0" shrinkToFit="0" wrapText="1"/>
    </xf>
    <xf borderId="1" fillId="6" fontId="3" numFmtId="0" xfId="0" applyAlignment="1" applyBorder="1" applyFont="1">
      <alignment horizontal="center"/>
    </xf>
    <xf borderId="1" fillId="6" fontId="1" numFmtId="0" xfId="0" applyAlignment="1" applyBorder="1" applyFont="1">
      <alignment horizontal="center" readingOrder="0" shrinkToFit="0" vertical="bottom" wrapText="0"/>
    </xf>
    <xf borderId="1" fillId="6" fontId="1" numFmtId="169" xfId="0" applyAlignment="1" applyBorder="1" applyFont="1" applyNumberFormat="1">
      <alignment horizontal="center" readingOrder="0" shrinkToFit="0" wrapText="1"/>
    </xf>
    <xf borderId="1" fillId="6" fontId="1" numFmtId="165" xfId="0" applyAlignment="1" applyBorder="1" applyFont="1" applyNumberFormat="1">
      <alignment horizontal="center" readingOrder="0" shrinkToFit="0" wrapText="1"/>
    </xf>
    <xf borderId="1" fillId="6" fontId="4" numFmtId="0" xfId="0" applyAlignment="1" applyBorder="1" applyFont="1">
      <alignment horizontal="center" readingOrder="0"/>
    </xf>
    <xf borderId="1" fillId="6" fontId="1" numFmtId="1" xfId="0" applyAlignment="1" applyBorder="1" applyFont="1" applyNumberFormat="1">
      <alignment horizontal="center"/>
    </xf>
    <xf borderId="1" fillId="6" fontId="1" numFmtId="168" xfId="0" applyAlignment="1" applyBorder="1" applyFont="1" applyNumberFormat="1">
      <alignment horizontal="right"/>
    </xf>
    <xf borderId="1" fillId="6" fontId="1" numFmtId="166" xfId="0" applyAlignment="1" applyBorder="1" applyFont="1" applyNumberFormat="1">
      <alignment horizontal="center"/>
    </xf>
    <xf borderId="1" fillId="6" fontId="1" numFmtId="0" xfId="0" applyAlignment="1" applyBorder="1" applyFont="1">
      <alignment horizontal="center" vertical="center"/>
    </xf>
    <xf borderId="1" fillId="6" fontId="1" numFmtId="166" xfId="0" applyAlignment="1" applyBorder="1" applyFont="1" applyNumberFormat="1">
      <alignment horizontal="right" readingOrder="0" vertical="center"/>
    </xf>
    <xf borderId="1" fillId="6" fontId="1" numFmtId="164" xfId="0" applyAlignment="1" applyBorder="1" applyFont="1" applyNumberFormat="1">
      <alignment horizontal="center" readingOrder="0" vertical="bottom"/>
    </xf>
    <xf borderId="1" fillId="6" fontId="1" numFmtId="0" xfId="0" applyAlignment="1" applyBorder="1" applyFont="1">
      <alignment horizontal="center" readingOrder="0" shrinkToFit="0" vertical="bottom" wrapText="0"/>
    </xf>
    <xf borderId="1" fillId="6" fontId="1" numFmtId="165" xfId="0" applyAlignment="1" applyBorder="1" applyFont="1" applyNumberFormat="1">
      <alignment horizontal="right" shrinkToFit="0" vertical="bottom" wrapText="0"/>
    </xf>
    <xf borderId="1" fillId="6" fontId="1" numFmtId="165" xfId="0" applyAlignment="1" applyBorder="1" applyFont="1" applyNumberFormat="1">
      <alignment horizontal="center" vertical="bottom"/>
    </xf>
    <xf borderId="1" fillId="6" fontId="1" numFmtId="0" xfId="0" applyAlignment="1" applyBorder="1" applyFont="1">
      <alignment horizontal="center" vertical="bottom"/>
    </xf>
    <xf borderId="1" fillId="6" fontId="1" numFmtId="166" xfId="0" applyAlignment="1" applyBorder="1" applyFont="1" applyNumberFormat="1">
      <alignment horizontal="center" shrinkToFit="0" wrapText="1"/>
    </xf>
    <xf borderId="1" fillId="6" fontId="1" numFmtId="0" xfId="0" applyAlignment="1" applyBorder="1" applyFont="1">
      <alignment horizontal="center" readingOrder="0" vertical="bottom"/>
    </xf>
    <xf borderId="1" fillId="6" fontId="1" numFmtId="1" xfId="0" applyAlignment="1" applyBorder="1" applyFont="1" applyNumberFormat="1">
      <alignment horizontal="center" readingOrder="0" shrinkToFit="0" wrapText="1"/>
    </xf>
    <xf borderId="1" fillId="6" fontId="1" numFmtId="164" xfId="0" applyAlignment="1" applyBorder="1" applyFont="1" applyNumberFormat="1">
      <alignment horizontal="center" shrinkToFit="0" vertical="top" wrapText="1"/>
    </xf>
    <xf borderId="1" fillId="6" fontId="2" numFmtId="0" xfId="0" applyAlignment="1" applyBorder="1" applyFont="1">
      <alignment horizontal="center" readingOrder="0" shrinkToFit="0" wrapText="1"/>
    </xf>
    <xf borderId="1" fillId="6" fontId="1" numFmtId="168" xfId="0" applyAlignment="1" applyBorder="1" applyFont="1" applyNumberFormat="1">
      <alignment horizontal="right" readingOrder="0" shrinkToFit="0" vertical="bottom" wrapText="0"/>
    </xf>
    <xf borderId="1" fillId="6" fontId="1" numFmtId="0" xfId="0" applyAlignment="1" applyBorder="1" applyFont="1">
      <alignment horizontal="center"/>
    </xf>
    <xf borderId="1" fillId="6" fontId="1" numFmtId="166" xfId="0" applyAlignment="1" applyBorder="1" applyFont="1" applyNumberFormat="1">
      <alignment horizontal="right" readingOrder="0" shrinkToFit="0" vertical="bottom" wrapText="0"/>
    </xf>
    <xf borderId="1" fillId="6" fontId="1" numFmtId="166" xfId="0" applyAlignment="1" applyBorder="1" applyFont="1" applyNumberFormat="1">
      <alignment horizontal="right" readingOrder="0" shrinkToFit="0" wrapText="1"/>
    </xf>
    <xf borderId="1" fillId="6" fontId="1" numFmtId="166" xfId="0" applyAlignment="1" applyBorder="1" applyFont="1" applyNumberFormat="1">
      <alignment readingOrder="0" shrinkToFit="0" vertical="bottom" wrapText="0"/>
    </xf>
    <xf borderId="1" fillId="6" fontId="1" numFmtId="164" xfId="0" applyAlignment="1" applyBorder="1" applyFont="1" applyNumberFormat="1">
      <alignment readingOrder="0" shrinkToFit="0" vertical="bottom" wrapText="0"/>
    </xf>
    <xf borderId="1" fillId="6" fontId="1" numFmtId="169" xfId="0" applyAlignment="1" applyBorder="1" applyFont="1" applyNumberFormat="1">
      <alignment horizontal="center" readingOrder="0" vertical="bottom"/>
    </xf>
    <xf borderId="1" fillId="6" fontId="1" numFmtId="164" xfId="0" applyAlignment="1" applyBorder="1" applyFont="1" applyNumberFormat="1">
      <alignment horizontal="center"/>
    </xf>
    <xf borderId="1" fillId="6" fontId="1" numFmtId="0" xfId="0" applyAlignment="1" applyBorder="1" applyFont="1">
      <alignment horizontal="right" readingOrder="0"/>
    </xf>
    <xf borderId="1" fillId="6" fontId="1" numFmtId="167" xfId="0" applyAlignment="1" applyBorder="1" applyFont="1" applyNumberFormat="1">
      <alignment horizontal="center" vertical="center"/>
    </xf>
    <xf borderId="1" fillId="6" fontId="1" numFmtId="167" xfId="0" applyAlignment="1" applyBorder="1" applyFont="1" applyNumberFormat="1">
      <alignment horizontal="center" readingOrder="0" shrinkToFit="0" wrapText="1"/>
    </xf>
    <xf borderId="1" fillId="6" fontId="1" numFmtId="170" xfId="0" applyAlignment="1" applyBorder="1" applyFont="1" applyNumberFormat="1">
      <alignment horizontal="center" readingOrder="0" vertical="bottom"/>
    </xf>
    <xf borderId="1" fillId="6" fontId="1" numFmtId="165" xfId="0" applyAlignment="1" applyBorder="1" applyFont="1" applyNumberFormat="1">
      <alignment horizontal="right"/>
    </xf>
    <xf borderId="1" fillId="6" fontId="2" numFmtId="164" xfId="0" applyAlignment="1" applyBorder="1" applyFont="1" applyNumberFormat="1">
      <alignment horizontal="center" shrinkToFit="0" wrapText="1"/>
    </xf>
    <xf borderId="0" fillId="6" fontId="5" numFmtId="166" xfId="0" applyAlignment="1" applyFont="1" applyNumberFormat="1">
      <alignment readingOrder="0"/>
    </xf>
    <xf borderId="1" fillId="6" fontId="1" numFmtId="171" xfId="0" applyAlignment="1" applyBorder="1" applyFont="1" applyNumberFormat="1">
      <alignment horizontal="center" readingOrder="0" shrinkToFit="0" wrapText="1"/>
    </xf>
    <xf borderId="1" fillId="6" fontId="1" numFmtId="168" xfId="0" applyAlignment="1" applyBorder="1" applyFont="1" applyNumberFormat="1">
      <alignment horizontal="center"/>
    </xf>
    <xf borderId="1" fillId="6" fontId="1" numFmtId="165" xfId="0" applyAlignment="1" applyBorder="1" applyFont="1" applyNumberFormat="1">
      <alignment horizontal="center" shrinkToFit="0" vertical="bottom" wrapText="0"/>
    </xf>
    <xf borderId="1" fillId="6" fontId="1" numFmtId="0" xfId="0" applyAlignment="1" applyBorder="1" applyFont="1">
      <alignment horizontal="right"/>
    </xf>
    <xf borderId="1" fillId="6" fontId="1" numFmtId="164" xfId="0" applyAlignment="1" applyBorder="1" applyFont="1" applyNumberFormat="1">
      <alignment horizontal="center" vertical="center"/>
    </xf>
    <xf borderId="1" fillId="6" fontId="1" numFmtId="164" xfId="0" applyAlignment="1" applyBorder="1" applyFont="1" applyNumberFormat="1">
      <alignment horizontal="right" readingOrder="0" shrinkToFit="0" wrapText="1"/>
    </xf>
    <xf borderId="1" fillId="6" fontId="6" numFmtId="0" xfId="0" applyAlignment="1" applyBorder="1" applyFont="1">
      <alignment readingOrder="0"/>
    </xf>
    <xf borderId="1" fillId="6" fontId="1" numFmtId="165" xfId="0" applyAlignment="1" applyBorder="1" applyFont="1" applyNumberFormat="1">
      <alignment horizontal="center" readingOrder="0"/>
    </xf>
    <xf borderId="1" fillId="6" fontId="1" numFmtId="164" xfId="0" applyAlignment="1" applyBorder="1" applyFont="1" applyNumberFormat="1">
      <alignment horizontal="center" shrinkToFit="0" vertical="center" wrapText="1"/>
    </xf>
    <xf borderId="1" fillId="6" fontId="1" numFmtId="166" xfId="0" applyAlignment="1" applyBorder="1" applyFont="1" applyNumberFormat="1">
      <alignment horizontal="center" vertical="center"/>
    </xf>
    <xf borderId="1" fillId="6" fontId="1" numFmtId="0" xfId="0" applyAlignment="1" applyBorder="1" applyFont="1">
      <alignment horizontal="center" readingOrder="0" shrinkToFit="0" vertical="center" wrapText="1"/>
    </xf>
    <xf borderId="1" fillId="6" fontId="1" numFmtId="0" xfId="0" applyAlignment="1" applyBorder="1" applyFont="1">
      <alignment readingOrder="0"/>
    </xf>
    <xf borderId="1" fillId="6" fontId="1" numFmtId="165" xfId="0" applyAlignment="1" applyBorder="1" applyFont="1" applyNumberFormat="1">
      <alignment horizontal="center" shrinkToFit="0" vertical="center" wrapText="1"/>
    </xf>
    <xf borderId="1" fillId="6" fontId="1" numFmtId="1" xfId="0" applyAlignment="1" applyBorder="1" applyFont="1" applyNumberFormat="1">
      <alignment horizontal="center" readingOrder="0" shrinkToFit="0" vertical="center" wrapText="1"/>
    </xf>
    <xf borderId="1" fillId="6" fontId="1" numFmtId="164" xfId="0" applyAlignment="1" applyBorder="1" applyFont="1" applyNumberFormat="1">
      <alignment horizontal="center" readingOrder="0" shrinkToFit="0" vertical="bottom" wrapText="0"/>
    </xf>
    <xf borderId="1" fillId="6" fontId="1" numFmtId="1" xfId="0" applyAlignment="1" applyBorder="1" applyFont="1" applyNumberFormat="1">
      <alignment horizontal="center" readingOrder="0" vertical="bottom"/>
    </xf>
    <xf borderId="1" fillId="6" fontId="1" numFmtId="164" xfId="0" applyAlignment="1" applyBorder="1" applyFont="1" applyNumberFormat="1">
      <alignment horizontal="right" readingOrder="0" shrinkToFit="0" vertical="bottom" wrapText="0"/>
    </xf>
    <xf borderId="1" fillId="6" fontId="1" numFmtId="164" xfId="0" applyAlignment="1" applyBorder="1" applyFont="1" applyNumberFormat="1">
      <alignment horizontal="center" vertical="bottom"/>
    </xf>
    <xf borderId="1" fillId="6" fontId="1" numFmtId="0" xfId="0" applyAlignment="1" applyBorder="1" applyFont="1">
      <alignment horizontal="center" readingOrder="0" vertical="top"/>
    </xf>
    <xf borderId="1" fillId="6" fontId="1" numFmtId="166" xfId="0" applyAlignment="1" applyBorder="1" applyFont="1" applyNumberFormat="1">
      <alignment horizontal="center" readingOrder="0"/>
    </xf>
    <xf borderId="1" fillId="6" fontId="1" numFmtId="170" xfId="0" applyAlignment="1" applyBorder="1" applyFont="1" applyNumberFormat="1">
      <alignment horizontal="center" readingOrder="0" vertical="bottom"/>
    </xf>
    <xf borderId="1" fillId="6" fontId="1" numFmtId="49" xfId="0" applyAlignment="1" applyBorder="1" applyFont="1" applyNumberFormat="1">
      <alignment horizontal="center" readingOrder="0" shrinkToFit="0" wrapText="1"/>
    </xf>
    <xf borderId="0" fillId="6" fontId="1" numFmtId="0" xfId="0" applyAlignment="1" applyFont="1">
      <alignment horizontal="center" shrinkToFit="0" wrapText="1"/>
    </xf>
    <xf borderId="0" fillId="6" fontId="1" numFmtId="167" xfId="0" applyAlignment="1" applyFont="1" applyNumberFormat="1">
      <alignment horizontal="center" shrinkToFit="0" vertical="center" wrapText="1"/>
    </xf>
    <xf borderId="1" fillId="6" fontId="7" numFmtId="167" xfId="0" applyAlignment="1" applyBorder="1" applyFont="1" applyNumberFormat="1">
      <alignment horizontal="center" readingOrder="0" shrinkToFit="0" vertical="center" wrapText="1"/>
    </xf>
    <xf borderId="1" fillId="6" fontId="1" numFmtId="0" xfId="0" applyAlignment="1" applyBorder="1" applyFont="1">
      <alignment horizontal="right" shrinkToFit="0" wrapText="1"/>
    </xf>
    <xf borderId="1" fillId="6" fontId="1" numFmtId="167" xfId="0" applyAlignment="1" applyBorder="1" applyFont="1" applyNumberFormat="1">
      <alignment horizontal="center" readingOrder="0"/>
    </xf>
    <xf borderId="2" fillId="6" fontId="1" numFmtId="164" xfId="0" applyAlignment="1" applyBorder="1" applyFont="1" applyNumberFormat="1">
      <alignment horizontal="center" readingOrder="0" shrinkToFit="0" wrapText="1"/>
    </xf>
    <xf borderId="1" fillId="6" fontId="1" numFmtId="164" xfId="0" applyAlignment="1" applyBorder="1" applyFont="1" applyNumberFormat="1">
      <alignment horizontal="right" readingOrder="0"/>
    </xf>
    <xf borderId="1" fillId="6" fontId="1" numFmtId="170" xfId="0" applyAlignment="1" applyBorder="1" applyFont="1" applyNumberFormat="1">
      <alignment horizontal="center" readingOrder="0" shrinkToFit="0" wrapText="1"/>
    </xf>
    <xf borderId="1" fillId="6" fontId="6" numFmtId="0" xfId="0" applyAlignment="1" applyBorder="1" applyFont="1">
      <alignment horizontal="center" readingOrder="0"/>
    </xf>
    <xf borderId="1" fillId="6" fontId="1" numFmtId="168" xfId="0" applyAlignment="1" applyBorder="1" applyFont="1" applyNumberFormat="1">
      <alignment horizontal="right" shrinkToFit="0" wrapText="1"/>
    </xf>
    <xf borderId="1" fillId="6" fontId="1" numFmtId="164" xfId="0" applyAlignment="1" applyBorder="1" applyFont="1" applyNumberFormat="1">
      <alignment horizontal="center" readingOrder="0" shrinkToFit="0" wrapText="0"/>
    </xf>
    <xf borderId="1" fillId="6" fontId="1" numFmtId="167" xfId="0" applyAlignment="1" applyBorder="1" applyFont="1" applyNumberFormat="1">
      <alignment horizontal="center" readingOrder="0" shrinkToFit="0" vertical="bottom" wrapText="0"/>
    </xf>
    <xf borderId="1" fillId="6" fontId="1" numFmtId="1" xfId="0" applyAlignment="1" applyBorder="1" applyFont="1" applyNumberFormat="1">
      <alignment horizontal="center" readingOrder="0" shrinkToFit="0" vertical="bottom" wrapText="0"/>
    </xf>
    <xf borderId="1" fillId="6" fontId="1" numFmtId="0" xfId="0" applyAlignment="1" applyBorder="1" applyFont="1">
      <alignment horizontal="right" shrinkToFit="0" vertical="bottom" wrapText="0"/>
    </xf>
    <xf borderId="1" fillId="6" fontId="1" numFmtId="164" xfId="0" applyAlignment="1" applyBorder="1" applyFont="1" applyNumberFormat="1">
      <alignment horizontal="right" shrinkToFit="0" vertical="bottom" wrapText="0"/>
    </xf>
    <xf borderId="1" fillId="6" fontId="1" numFmtId="165" xfId="0" applyAlignment="1" applyBorder="1" applyFont="1" applyNumberFormat="1">
      <alignment horizontal="center" readingOrder="0" shrinkToFit="0" vertical="bottom" wrapText="0"/>
    </xf>
    <xf borderId="1" fillId="6" fontId="1" numFmtId="164" xfId="0" applyAlignment="1" applyBorder="1" applyFont="1" applyNumberFormat="1">
      <alignment horizontal="center" readingOrder="0" shrinkToFit="0" vertical="bottom" wrapText="0"/>
    </xf>
    <xf borderId="1" fillId="6" fontId="6" numFmtId="0" xfId="0" applyAlignment="1" applyBorder="1" applyFont="1">
      <alignment horizontal="center" readingOrder="0"/>
    </xf>
    <xf borderId="1" fillId="6" fontId="1" numFmtId="1" xfId="0" applyAlignment="1" applyBorder="1" applyFont="1" applyNumberFormat="1">
      <alignment horizontal="center" readingOrder="0"/>
    </xf>
    <xf borderId="1" fillId="6" fontId="1" numFmtId="166" xfId="0" applyAlignment="1" applyBorder="1" applyFont="1" applyNumberFormat="1">
      <alignment horizontal="right" readingOrder="0" vertical="bottom"/>
    </xf>
    <xf borderId="1" fillId="6" fontId="7" numFmtId="167" xfId="0" applyAlignment="1" applyBorder="1" applyFont="1" applyNumberFormat="1">
      <alignment horizontal="center" readingOrder="0" vertical="bottom"/>
    </xf>
    <xf borderId="1" fillId="6" fontId="3" numFmtId="168" xfId="0" applyAlignment="1" applyBorder="1" applyFont="1" applyNumberFormat="1">
      <alignment horizontal="right" readingOrder="0"/>
    </xf>
    <xf borderId="1" fillId="6" fontId="3" numFmtId="164" xfId="0" applyAlignment="1" applyBorder="1" applyFont="1" applyNumberFormat="1">
      <alignment horizontal="right" readingOrder="0"/>
    </xf>
    <xf borderId="1" fillId="6" fontId="1" numFmtId="0" xfId="0" applyAlignment="1" applyBorder="1" applyFont="1">
      <alignment horizontal="center" readingOrder="0"/>
    </xf>
    <xf borderId="1" fillId="6" fontId="1" numFmtId="0" xfId="0" applyAlignment="1" applyBorder="1" applyFont="1">
      <alignment horizontal="center" shrinkToFit="0" vertical="bottom" wrapText="0"/>
    </xf>
    <xf borderId="1" fillId="6" fontId="1" numFmtId="164" xfId="0" applyAlignment="1" applyBorder="1" applyFont="1" applyNumberFormat="1">
      <alignment horizontal="center" shrinkToFit="0" vertical="bottom" wrapText="0"/>
    </xf>
    <xf borderId="1" fillId="6" fontId="1" numFmtId="49" xfId="0" applyAlignment="1" applyBorder="1" applyFont="1" applyNumberFormat="1">
      <alignment horizontal="center" readingOrder="0" vertical="bottom"/>
    </xf>
    <xf borderId="1" fillId="6" fontId="5" numFmtId="0" xfId="0" applyAlignment="1" applyBorder="1" applyFont="1">
      <alignment horizontal="center" readingOrder="0"/>
    </xf>
    <xf borderId="1" fillId="6" fontId="5" numFmtId="170" xfId="0" applyAlignment="1" applyBorder="1" applyFont="1" applyNumberFormat="1">
      <alignment horizontal="center" readingOrder="0"/>
    </xf>
    <xf borderId="1" fillId="6" fontId="1" numFmtId="164" xfId="0" applyAlignment="1" applyBorder="1" applyFont="1" applyNumberFormat="1">
      <alignment horizontal="center" readingOrder="0" shrinkToFit="0" vertical="center" wrapText="1"/>
    </xf>
    <xf borderId="1" fillId="6" fontId="8" numFmtId="0" xfId="0" applyAlignment="1" applyBorder="1" applyFont="1">
      <alignment horizontal="center" shrinkToFit="0" wrapText="1"/>
    </xf>
    <xf borderId="1" fillId="6" fontId="1" numFmtId="3" xfId="0" applyAlignment="1" applyBorder="1" applyFont="1" applyNumberFormat="1">
      <alignment horizontal="center" readingOrder="0"/>
    </xf>
    <xf borderId="1" fillId="6" fontId="1" numFmtId="0" xfId="0" applyAlignment="1" applyBorder="1" applyFont="1">
      <alignment horizontal="center" readingOrder="0" shrinkToFit="0" wrapText="0"/>
    </xf>
    <xf borderId="1" fillId="6" fontId="1" numFmtId="49" xfId="0" applyAlignment="1" applyBorder="1" applyFont="1" applyNumberFormat="1">
      <alignment horizontal="center" readingOrder="0" shrinkToFit="0" vertical="bottom" wrapText="0"/>
    </xf>
    <xf borderId="1" fillId="6" fontId="1" numFmtId="0" xfId="0" applyAlignment="1" applyBorder="1" applyFont="1">
      <alignment horizontal="right" readingOrder="0" shrinkToFit="0" vertical="bottom" wrapText="0"/>
    </xf>
    <xf borderId="1" fillId="6" fontId="1" numFmtId="165" xfId="0" applyAlignment="1" applyBorder="1" applyFont="1" applyNumberFormat="1">
      <alignment horizontal="right" shrinkToFit="0" wrapText="1"/>
    </xf>
    <xf borderId="1" fillId="6" fontId="6" numFmtId="0" xfId="0" applyAlignment="1" applyBorder="1" applyFont="1">
      <alignment horizontal="center" readingOrder="0"/>
    </xf>
    <xf borderId="1" fillId="6" fontId="3" numFmtId="164" xfId="0" applyAlignment="1" applyBorder="1" applyFont="1" applyNumberFormat="1">
      <alignment readingOrder="0"/>
    </xf>
    <xf borderId="1" fillId="6" fontId="1" numFmtId="166" xfId="0" applyAlignment="1" applyBorder="1" applyFont="1" applyNumberFormat="1">
      <alignment horizontal="right" shrinkToFit="0" vertical="center" wrapText="1"/>
    </xf>
    <xf borderId="1" fillId="6" fontId="1" numFmtId="0" xfId="0" applyAlignment="1" applyBorder="1" applyFont="1">
      <alignment horizontal="right" readingOrder="0" shrinkToFit="0" wrapText="1"/>
    </xf>
    <xf borderId="1" fillId="6" fontId="1" numFmtId="0" xfId="0" applyAlignment="1" applyBorder="1" applyFont="1">
      <alignment horizontal="center" readingOrder="0"/>
    </xf>
    <xf borderId="1" fillId="6" fontId="1" numFmtId="0" xfId="0" applyAlignment="1" applyBorder="1" applyFont="1">
      <alignment horizontal="center"/>
    </xf>
    <xf borderId="1" fillId="6" fontId="9" numFmtId="0" xfId="0" applyAlignment="1" applyBorder="1" applyFont="1">
      <alignment horizontal="center" readingOrder="0"/>
    </xf>
    <xf borderId="1" fillId="6" fontId="1" numFmtId="167" xfId="0" applyAlignment="1" applyBorder="1" applyFont="1" applyNumberFormat="1">
      <alignment horizontal="center" readingOrder="0" shrinkToFit="0" wrapText="0"/>
    </xf>
    <xf borderId="1" fillId="6" fontId="1" numFmtId="170" xfId="0" applyAlignment="1" applyBorder="1" applyFont="1" applyNumberFormat="1">
      <alignment horizontal="center" readingOrder="0" shrinkToFit="0" vertical="bottom" wrapText="0"/>
    </xf>
    <xf borderId="1" fillId="6" fontId="1" numFmtId="169" xfId="0" applyAlignment="1" applyBorder="1" applyFont="1" applyNumberFormat="1">
      <alignment horizontal="center" readingOrder="0" shrinkToFit="0" vertical="bottom" wrapText="0"/>
    </xf>
    <xf borderId="1" fillId="6" fontId="1" numFmtId="0" xfId="0" applyAlignment="1" applyBorder="1" applyFont="1">
      <alignment horizontal="right" shrinkToFit="0" vertical="bottom" wrapText="0"/>
    </xf>
    <xf borderId="1" fillId="6" fontId="1" numFmtId="0" xfId="0" applyAlignment="1" applyBorder="1" applyFont="1">
      <alignment horizontal="center" shrinkToFit="0" wrapText="0"/>
    </xf>
    <xf borderId="1" fillId="6" fontId="6" numFmtId="0" xfId="0" applyAlignment="1" applyBorder="1" applyFont="1">
      <alignment horizontal="center" readingOrder="0"/>
    </xf>
    <xf borderId="1" fillId="6" fontId="6" numFmtId="0" xfId="0" applyAlignment="1" applyBorder="1" applyFont="1">
      <alignment horizontal="center" readingOrder="0"/>
    </xf>
    <xf borderId="1" fillId="6" fontId="3" numFmtId="164" xfId="0" applyAlignment="1" applyBorder="1" applyFont="1" applyNumberFormat="1">
      <alignment horizontal="center" readingOrder="0"/>
    </xf>
    <xf borderId="1" fillId="6" fontId="1" numFmtId="164" xfId="0" applyAlignment="1" applyBorder="1" applyFont="1" applyNumberFormat="1">
      <alignment horizontal="center" readingOrder="0" vertical="bottom"/>
    </xf>
    <xf borderId="1" fillId="6" fontId="1" numFmtId="0" xfId="0" applyAlignment="1" applyBorder="1" applyFont="1">
      <alignment horizontal="center" readingOrder="0" shrinkToFit="0" vertical="bottom" wrapText="1"/>
    </xf>
    <xf borderId="1" fillId="6" fontId="1" numFmtId="0" xfId="0" applyAlignment="1" applyBorder="1" applyFont="1">
      <alignment horizontal="right" readingOrder="0" shrinkToFit="0" vertical="bottom" wrapText="0"/>
    </xf>
    <xf borderId="1" fillId="6" fontId="1" numFmtId="0" xfId="0" applyAlignment="1" applyBorder="1" applyFont="1">
      <alignment horizontal="center" vertical="bottom"/>
    </xf>
    <xf borderId="1" fillId="6" fontId="1" numFmtId="164" xfId="0" applyAlignment="1" applyBorder="1" applyFont="1" applyNumberFormat="1">
      <alignment horizontal="center" vertical="bottom"/>
    </xf>
    <xf borderId="1" fillId="6" fontId="1" numFmtId="165" xfId="0" applyAlignment="1" applyBorder="1" applyFont="1" applyNumberFormat="1">
      <alignment horizontal="center" vertical="bottom"/>
    </xf>
    <xf borderId="1" fillId="6" fontId="1" numFmtId="166" xfId="0" applyAlignment="1" applyBorder="1" applyFont="1" applyNumberFormat="1">
      <alignment horizontal="center" readingOrder="0" vertical="bottom"/>
    </xf>
    <xf borderId="1" fillId="6" fontId="1" numFmtId="167" xfId="0" applyAlignment="1" applyBorder="1" applyFont="1" applyNumberFormat="1">
      <alignment horizontal="center" readingOrder="0" vertical="bottom"/>
    </xf>
    <xf borderId="1" fillId="6" fontId="10" numFmtId="0" xfId="0" applyAlignment="1" applyBorder="1" applyFont="1">
      <alignment horizontal="center" readingOrder="0" shrinkToFit="0" wrapText="1"/>
    </xf>
    <xf borderId="1" fillId="6" fontId="1" numFmtId="171" xfId="0" applyAlignment="1" applyBorder="1" applyFont="1" applyNumberFormat="1">
      <alignment horizontal="center" readingOrder="0"/>
    </xf>
    <xf borderId="1" fillId="6" fontId="3" numFmtId="167" xfId="0" applyAlignment="1" applyBorder="1" applyFont="1" applyNumberFormat="1">
      <alignment horizontal="center" readingOrder="0"/>
    </xf>
    <xf borderId="1" fillId="6" fontId="1" numFmtId="0" xfId="0" applyAlignment="1" applyBorder="1" applyFont="1">
      <alignment horizontal="center"/>
    </xf>
    <xf borderId="1" fillId="6" fontId="11" numFmtId="0" xfId="0" applyAlignment="1" applyBorder="1" applyFont="1">
      <alignment horizontal="center" readingOrder="0"/>
    </xf>
    <xf borderId="1" fillId="6" fontId="1" numFmtId="171" xfId="0" applyAlignment="1" applyBorder="1" applyFont="1" applyNumberFormat="1">
      <alignment horizontal="center" readingOrder="0" shrinkToFit="0" vertical="center" wrapText="1"/>
    </xf>
    <xf borderId="1" fillId="6" fontId="1" numFmtId="164" xfId="0" applyAlignment="1" applyBorder="1" applyFont="1" applyNumberFormat="1">
      <alignment horizontal="center" readingOrder="0" shrinkToFit="0" vertical="bottom" wrapText="1"/>
    </xf>
    <xf borderId="1" fillId="6" fontId="1" numFmtId="167" xfId="0" applyAlignment="1" applyBorder="1" applyFont="1" applyNumberFormat="1">
      <alignment horizontal="right" shrinkToFit="0" vertical="center" wrapText="1"/>
    </xf>
    <xf borderId="1" fillId="6" fontId="1" numFmtId="166" xfId="0" applyAlignment="1" applyBorder="1" applyFont="1" applyNumberFormat="1">
      <alignment horizontal="center" readingOrder="0" shrinkToFit="0" vertical="bottom" wrapText="0"/>
    </xf>
    <xf borderId="1" fillId="6" fontId="1" numFmtId="165" xfId="0" applyAlignment="1" applyBorder="1" applyFont="1" applyNumberFormat="1">
      <alignment horizontal="center" readingOrder="0" shrinkToFit="0" vertical="bottom" wrapText="1"/>
    </xf>
    <xf borderId="1" fillId="6" fontId="1" numFmtId="0" xfId="0" applyAlignment="1" applyBorder="1" applyFont="1">
      <alignment readingOrder="0"/>
    </xf>
    <xf borderId="0" fillId="6" fontId="1" numFmtId="0" xfId="0" applyAlignment="1" applyFont="1">
      <alignment horizontal="center" readingOrder="0" shrinkToFit="0" wrapText="1"/>
    </xf>
    <xf borderId="1" fillId="6" fontId="1" numFmtId="0" xfId="0" applyAlignment="1" applyBorder="1" applyFont="1">
      <alignment horizontal="center" shrinkToFit="0" wrapText="1"/>
    </xf>
    <xf borderId="0" fillId="6" fontId="1" numFmtId="164" xfId="0" applyAlignment="1" applyFont="1" applyNumberFormat="1">
      <alignment horizontal="center" readingOrder="0" shrinkToFit="0" wrapText="1"/>
    </xf>
    <xf borderId="0" fillId="6" fontId="12" numFmtId="0" xfId="0" applyAlignment="1" applyFont="1">
      <alignment horizontal="left" readingOrder="0"/>
    </xf>
    <xf borderId="0" fillId="6" fontId="12" numFmtId="0" xfId="0" applyAlignment="1" applyFont="1">
      <alignment horizontal="center" readingOrder="0"/>
    </xf>
    <xf borderId="0" fillId="6" fontId="5" numFmtId="0" xfId="0" applyAlignment="1" applyFont="1">
      <alignment horizontal="center" readingOrder="0"/>
    </xf>
    <xf borderId="1" fillId="6" fontId="1" numFmtId="3" xfId="0" applyAlignment="1" applyBorder="1" applyFont="1" applyNumberFormat="1">
      <alignment horizontal="center" readingOrder="0" shrinkToFit="0" wrapText="1"/>
    </xf>
    <xf borderId="1" fillId="6" fontId="1" numFmtId="3" xfId="0" applyAlignment="1" applyBorder="1" applyFont="1" applyNumberFormat="1">
      <alignment horizontal="right" readingOrder="0" shrinkToFit="0" wrapText="1"/>
    </xf>
    <xf borderId="1" fillId="0" fontId="1" numFmtId="0" xfId="0" applyAlignment="1" applyBorder="1" applyFont="1">
      <alignment horizontal="center" shrinkToFit="0" wrapText="1"/>
    </xf>
    <xf borderId="1" fillId="5" fontId="1" numFmtId="0" xfId="0" applyAlignment="1" applyBorder="1" applyFont="1">
      <alignment horizontal="center" shrinkToFit="0" wrapText="1"/>
    </xf>
    <xf borderId="1" fillId="0" fontId="1" numFmtId="0" xfId="0" applyAlignment="1" applyBorder="1" applyFont="1">
      <alignment horizontal="right" shrinkToFit="0" wrapText="1"/>
    </xf>
    <xf borderId="1" fillId="0" fontId="1" numFmtId="166" xfId="0" applyAlignment="1" applyBorder="1" applyFont="1" applyNumberFormat="1">
      <alignment horizontal="center" shrinkToFit="0" wrapText="1"/>
    </xf>
    <xf borderId="1" fillId="0" fontId="1" numFmtId="166" xfId="0" applyAlignment="1" applyBorder="1" applyFont="1" applyNumberFormat="1">
      <alignment horizontal="right" shrinkToFit="0" wrapText="1"/>
    </xf>
    <xf borderId="1" fillId="0" fontId="2" numFmtId="0" xfId="0" applyAlignment="1" applyBorder="1" applyFont="1">
      <alignment horizontal="center" shrinkToFit="0" wrapText="1"/>
    </xf>
    <xf borderId="0" fillId="0" fontId="13" numFmtId="0" xfId="0" applyAlignment="1" applyFont="1">
      <alignment horizontal="left"/>
    </xf>
    <xf borderId="0" fillId="0" fontId="13" numFmtId="0" xfId="0" applyFont="1"/>
    <xf borderId="0" fillId="0" fontId="4" numFmtId="0" xfId="0" applyFont="1"/>
    <xf borderId="1" fillId="7" fontId="13" numFmtId="0" xfId="0" applyAlignment="1" applyBorder="1" applyFill="1" applyFont="1">
      <alignment horizontal="center"/>
    </xf>
    <xf borderId="3" fillId="7" fontId="13" numFmtId="0" xfId="0" applyAlignment="1" applyBorder="1" applyFont="1">
      <alignment horizontal="center"/>
    </xf>
    <xf borderId="0" fillId="0" fontId="13" numFmtId="0" xfId="0" applyAlignment="1" applyFont="1">
      <alignment horizontal="center"/>
    </xf>
    <xf borderId="4" fillId="0" fontId="13" numFmtId="0" xfId="0" applyBorder="1" applyFont="1"/>
    <xf borderId="5" fillId="0" fontId="13" numFmtId="0" xfId="0" applyBorder="1" applyFont="1"/>
    <xf borderId="6" fillId="8" fontId="13" numFmtId="0" xfId="0" applyAlignment="1" applyBorder="1" applyFill="1" applyFont="1">
      <alignment horizontal="center" shrinkToFit="0" wrapText="1"/>
    </xf>
    <xf borderId="1" fillId="6" fontId="13" numFmtId="0" xfId="0" applyBorder="1" applyFont="1"/>
    <xf borderId="1" fillId="0" fontId="13" numFmtId="0" xfId="0" applyBorder="1" applyFont="1"/>
    <xf borderId="1" fillId="6" fontId="13" numFmtId="0" xfId="0" applyAlignment="1" applyBorder="1" applyFont="1">
      <alignment horizontal="center" shrinkToFit="0" wrapText="1"/>
    </xf>
    <xf borderId="1" fillId="6" fontId="13" numFmtId="0" xfId="0" applyAlignment="1" applyBorder="1" applyFont="1">
      <alignment horizontal="center" shrinkToFit="0" vertical="center" wrapText="1"/>
    </xf>
    <xf borderId="7" fillId="0" fontId="13" numFmtId="0" xfId="0" applyBorder="1" applyFont="1"/>
    <xf borderId="1" fillId="8" fontId="13" numFmtId="0" xfId="0" applyAlignment="1" applyBorder="1" applyFont="1">
      <alignment horizontal="center" shrinkToFit="0" wrapText="1"/>
    </xf>
    <xf borderId="1" fillId="6" fontId="13" numFmtId="0" xfId="0" applyAlignment="1" applyBorder="1" applyFont="1">
      <alignment horizontal="center"/>
    </xf>
    <xf borderId="1" fillId="0" fontId="13" numFmtId="0" xfId="0" applyAlignment="1" applyBorder="1" applyFont="1">
      <alignment horizontal="center" vertical="center"/>
    </xf>
    <xf borderId="1" fillId="8" fontId="13" numFmtId="0" xfId="0" applyBorder="1" applyFont="1"/>
    <xf borderId="1" fillId="0" fontId="13" numFmtId="0" xfId="0" applyAlignment="1" applyBorder="1" applyFont="1">
      <alignment horizontal="center" shrinkToFit="0" wrapText="1"/>
    </xf>
    <xf borderId="1" fillId="0" fontId="4" numFmtId="0" xfId="0" applyBorder="1" applyFont="1"/>
    <xf borderId="1" fillId="0" fontId="13" numFmtId="0" xfId="0" applyAlignment="1" applyBorder="1" applyFont="1">
      <alignment vertical="center"/>
    </xf>
    <xf borderId="1" fillId="0" fontId="4" numFmtId="0" xfId="0" applyAlignment="1" applyBorder="1" applyFont="1">
      <alignment readingOrder="0"/>
    </xf>
    <xf borderId="1" fillId="0" fontId="13" numFmtId="0" xfId="0" applyAlignment="1" applyBorder="1" applyFont="1">
      <alignment horizontal="center"/>
    </xf>
    <xf borderId="7" fillId="0" fontId="13" numFmtId="0" xfId="0" applyAlignment="1" applyBorder="1" applyFont="1">
      <alignment horizontal="center"/>
    </xf>
  </cellXfs>
  <cellStyles count="1">
    <cellStyle xfId="0" name="Normal" builtinId="0"/>
  </cellStyles>
  <dxfs count="9">
    <dxf>
      <font/>
      <fill>
        <patternFill patternType="none"/>
      </fill>
      <border/>
    </dxf>
    <dxf>
      <font/>
      <fill>
        <patternFill patternType="solid">
          <fgColor rgb="FFFFFF00"/>
          <bgColor rgb="FFFFFF00"/>
        </patternFill>
      </fill>
      <border/>
    </dxf>
    <dxf>
      <font/>
      <fill>
        <patternFill patternType="solid">
          <fgColor rgb="FFFCFCFF"/>
          <bgColor rgb="FFFCFCFF"/>
        </patternFill>
      </fill>
      <border/>
    </dxf>
    <dxf>
      <font/>
      <fill>
        <patternFill patternType="none"/>
      </fill>
      <border/>
    </dxf>
    <dxf>
      <font/>
      <fill>
        <patternFill patternType="solid">
          <fgColor rgb="FF5B9BD5"/>
          <bgColor rgb="FF5B9BD5"/>
        </patternFill>
      </fill>
      <border/>
    </dxf>
    <dxf>
      <font/>
      <fill>
        <patternFill patternType="solid">
          <fgColor rgb="FFFCFCFF"/>
          <bgColor rgb="FFFCFCFF"/>
        </patternFill>
      </fill>
      <border/>
    </dxf>
    <dxf>
      <font/>
      <fill>
        <patternFill patternType="solid">
          <fgColor rgb="FFFFFFFF"/>
          <bgColor rgb="FFFFFFFF"/>
        </patternFill>
      </fill>
      <border/>
    </dxf>
    <dxf>
      <font/>
      <fill>
        <patternFill patternType="solid">
          <fgColor rgb="FFDEEAF6"/>
          <bgColor rgb="FFDEEAF6"/>
        </patternFill>
      </fill>
      <border/>
    </dxf>
    <dxf>
      <font/>
      <fill>
        <patternFill patternType="solid">
          <fgColor rgb="FFBDD6EE"/>
          <bgColor rgb="FFBDD6EE"/>
        </patternFill>
      </fill>
      <border/>
    </dxf>
  </dxfs>
  <tableStyles count="51">
    <tableStyle count="3" pivot="0" name="Contratación 2023-style">
      <tableStyleElement dxfId="4" type="headerRow"/>
      <tableStyleElement dxfId="5" type="firstRowStripe"/>
      <tableStyleElement dxfId="5" type="secondRowStripe"/>
    </tableStyle>
    <tableStyle count="2" pivot="0" name="Contratación 2023-style 2">
      <tableStyleElement dxfId="6" type="firstRowStripe"/>
      <tableStyleElement dxfId="6" type="secondRowStripe"/>
    </tableStyle>
    <tableStyle count="2" pivot="0" name="Contratación 2023-style 3">
      <tableStyleElement dxfId="6" type="firstRowStripe"/>
      <tableStyleElement dxfId="6" type="secondRowStripe"/>
    </tableStyle>
    <tableStyle count="2" pivot="0" name="Contratación 2023-style 4">
      <tableStyleElement dxfId="5" type="firstRowStripe"/>
      <tableStyleElement dxfId="5" type="secondRowStripe"/>
    </tableStyle>
    <tableStyle count="2" pivot="0" name="Contratación 2023-style 5">
      <tableStyleElement dxfId="5" type="firstRowStripe"/>
      <tableStyleElement dxfId="5" type="secondRowStripe"/>
    </tableStyle>
    <tableStyle count="2" pivot="0" name="Contratación 2023-style 6">
      <tableStyleElement dxfId="5" type="firstRowStripe"/>
      <tableStyleElement dxfId="5" type="secondRowStripe"/>
    </tableStyle>
    <tableStyle count="2" pivot="0" name="Contratación 2023-style 7">
      <tableStyleElement dxfId="5" type="firstRowStripe"/>
      <tableStyleElement dxfId="5" type="secondRowStripe"/>
    </tableStyle>
    <tableStyle count="2" pivot="0" name="Contratación 2023-style 8">
      <tableStyleElement dxfId="5" type="firstRowStripe"/>
      <tableStyleElement dxfId="5" type="secondRowStripe"/>
    </tableStyle>
    <tableStyle count="2" pivot="0" name="Contratación 2023-style 9">
      <tableStyleElement dxfId="5" type="firstRowStripe"/>
      <tableStyleElement dxfId="5" type="secondRowStripe"/>
    </tableStyle>
    <tableStyle count="2" pivot="0" name="Contratación 2023-style 10">
      <tableStyleElement dxfId="5" type="firstRowStripe"/>
      <tableStyleElement dxfId="5" type="secondRowStripe"/>
    </tableStyle>
    <tableStyle count="2" pivot="0" name="Contratación 2023-style 11">
      <tableStyleElement dxfId="7" type="firstRowStripe"/>
      <tableStyleElement dxfId="8" type="secondRowStripe"/>
    </tableStyle>
    <tableStyle count="2" pivot="0" name="Contratación 2023-style 12">
      <tableStyleElement dxfId="5" type="firstRowStripe"/>
      <tableStyleElement dxfId="5" type="secondRowStripe"/>
    </tableStyle>
    <tableStyle count="2" pivot="0" name="Contratación 2023-style 13">
      <tableStyleElement dxfId="5" type="firstRowStripe"/>
      <tableStyleElement dxfId="5" type="secondRowStripe"/>
    </tableStyle>
    <tableStyle count="2" pivot="0" name="Contratación 2023-style 14">
      <tableStyleElement dxfId="5" type="firstRowStripe"/>
      <tableStyleElement dxfId="5" type="secondRowStripe"/>
    </tableStyle>
    <tableStyle count="2" pivot="0" name="Contratación 2023-style 15">
      <tableStyleElement dxfId="5" type="firstRowStripe"/>
      <tableStyleElement dxfId="5" type="secondRowStripe"/>
    </tableStyle>
    <tableStyle count="2" pivot="0" name="Contratación 2023-style 16">
      <tableStyleElement dxfId="5" type="firstRowStripe"/>
      <tableStyleElement dxfId="5" type="secondRowStripe"/>
    </tableStyle>
    <tableStyle count="2" pivot="0" name="Contratación 2023-style 17">
      <tableStyleElement dxfId="5" type="firstRowStripe"/>
      <tableStyleElement dxfId="5" type="secondRowStripe"/>
    </tableStyle>
    <tableStyle count="2" pivot="0" name="Contratación 2023-style 18">
      <tableStyleElement dxfId="5" type="firstRowStripe"/>
      <tableStyleElement dxfId="5" type="secondRowStripe"/>
    </tableStyle>
    <tableStyle count="2" pivot="0" name="Contratación 2023-style 19">
      <tableStyleElement dxfId="5" type="firstRowStripe"/>
      <tableStyleElement dxfId="5" type="secondRowStripe"/>
    </tableStyle>
    <tableStyle count="2" pivot="0" name="Contratación 2023-style 20">
      <tableStyleElement dxfId="5" type="firstRowStripe"/>
      <tableStyleElement dxfId="5" type="secondRowStripe"/>
    </tableStyle>
    <tableStyle count="2" pivot="0" name="Contratación 2023-style 21">
      <tableStyleElement dxfId="5" type="firstRowStripe"/>
      <tableStyleElement dxfId="5" type="secondRowStripe"/>
    </tableStyle>
    <tableStyle count="2" pivot="0" name="Contratación 2023-style 22">
      <tableStyleElement dxfId="5" type="firstRowStripe"/>
      <tableStyleElement dxfId="5" type="secondRowStripe"/>
    </tableStyle>
    <tableStyle count="2" pivot="0" name="Contratación 2023-style 23">
      <tableStyleElement dxfId="5" type="firstRowStripe"/>
      <tableStyleElement dxfId="5" type="secondRowStripe"/>
    </tableStyle>
    <tableStyle count="2" pivot="0" name="Contratación 2023-style 24">
      <tableStyleElement dxfId="7" type="firstRowStripe"/>
      <tableStyleElement dxfId="8" type="secondRowStripe"/>
    </tableStyle>
    <tableStyle count="2" pivot="0" name="Contratación 2023-style 25">
      <tableStyleElement dxfId="5" type="firstRowStripe"/>
      <tableStyleElement dxfId="5" type="secondRowStripe"/>
    </tableStyle>
    <tableStyle count="2" pivot="0" name="Contratación 2023-style 26">
      <tableStyleElement dxfId="5" type="firstRowStripe"/>
      <tableStyleElement dxfId="5" type="secondRowStripe"/>
    </tableStyle>
    <tableStyle count="2" pivot="0" name="Contratación 2023-style 27">
      <tableStyleElement dxfId="7" type="firstRowStripe"/>
      <tableStyleElement dxfId="8" type="secondRowStripe"/>
    </tableStyle>
    <tableStyle count="2" pivot="0" name="Contratación 2023-style 28">
      <tableStyleElement dxfId="5" type="firstRowStripe"/>
      <tableStyleElement dxfId="5" type="secondRowStripe"/>
    </tableStyle>
    <tableStyle count="2" pivot="0" name="Contratación 2023-style 29">
      <tableStyleElement dxfId="5" type="firstRowStripe"/>
      <tableStyleElement dxfId="5" type="secondRowStripe"/>
    </tableStyle>
    <tableStyle count="2" pivot="0" name="Contratación 2023-style 30">
      <tableStyleElement dxfId="5" type="firstRowStripe"/>
      <tableStyleElement dxfId="5" type="secondRowStripe"/>
    </tableStyle>
    <tableStyle count="2" pivot="0" name="Contratación 2023-style 31">
      <tableStyleElement dxfId="5" type="firstRowStripe"/>
      <tableStyleElement dxfId="5" type="secondRowStripe"/>
    </tableStyle>
    <tableStyle count="2" pivot="0" name="Contratación 2023-style 32">
      <tableStyleElement dxfId="5" type="firstRowStripe"/>
      <tableStyleElement dxfId="5" type="secondRowStripe"/>
    </tableStyle>
    <tableStyle count="2" pivot="0" name="Contratación 2023-style 33">
      <tableStyleElement dxfId="5" type="firstRowStripe"/>
      <tableStyleElement dxfId="5" type="secondRowStripe"/>
    </tableStyle>
    <tableStyle count="2" pivot="0" name="Contratación 2023-style 34">
      <tableStyleElement dxfId="5" type="firstRowStripe"/>
      <tableStyleElement dxfId="5" type="secondRowStripe"/>
    </tableStyle>
    <tableStyle count="2" pivot="0" name="Contratación 2023-style 35">
      <tableStyleElement dxfId="5" type="firstRowStripe"/>
      <tableStyleElement dxfId="5" type="secondRowStripe"/>
    </tableStyle>
    <tableStyle count="2" pivot="0" name="Contratación 2023-style 36">
      <tableStyleElement dxfId="5" type="firstRowStripe"/>
      <tableStyleElement dxfId="5" type="secondRowStripe"/>
    </tableStyle>
    <tableStyle count="2" pivot="0" name="Contratación 2023-style 37">
      <tableStyleElement dxfId="5" type="firstRowStripe"/>
      <tableStyleElement dxfId="5" type="secondRowStripe"/>
    </tableStyle>
    <tableStyle count="2" pivot="0" name="Contratación 2023-style 38">
      <tableStyleElement dxfId="5" type="firstRowStripe"/>
      <tableStyleElement dxfId="5" type="secondRowStripe"/>
    </tableStyle>
    <tableStyle count="2" pivot="0" name="Contratación 2023-style 39">
      <tableStyleElement dxfId="5" type="firstRowStripe"/>
      <tableStyleElement dxfId="5" type="secondRowStripe"/>
    </tableStyle>
    <tableStyle count="2" pivot="0" name="Contratación 2023-style 40">
      <tableStyleElement dxfId="5" type="firstRowStripe"/>
      <tableStyleElement dxfId="5" type="secondRowStripe"/>
    </tableStyle>
    <tableStyle count="2" pivot="0" name="Contratación 2023-style 41">
      <tableStyleElement dxfId="5" type="firstRowStripe"/>
      <tableStyleElement dxfId="5" type="secondRowStripe"/>
    </tableStyle>
    <tableStyle count="2" pivot="0" name="Contratación 2023-style 42">
      <tableStyleElement dxfId="5" type="firstRowStripe"/>
      <tableStyleElement dxfId="5" type="secondRowStripe"/>
    </tableStyle>
    <tableStyle count="2" pivot="0" name="Contratación 2023-style 43">
      <tableStyleElement dxfId="5" type="firstRowStripe"/>
      <tableStyleElement dxfId="5" type="secondRowStripe"/>
    </tableStyle>
    <tableStyle count="2" pivot="0" name="Contratación 2023-style 44">
      <tableStyleElement dxfId="5" type="firstRowStripe"/>
      <tableStyleElement dxfId="5" type="secondRowStripe"/>
    </tableStyle>
    <tableStyle count="2" pivot="0" name="Contratación 2023-style 45">
      <tableStyleElement dxfId="5" type="firstRowStripe"/>
      <tableStyleElement dxfId="5" type="secondRowStripe"/>
    </tableStyle>
    <tableStyle count="2" pivot="0" name="Contratación 2023-style 46">
      <tableStyleElement dxfId="5" type="firstRowStripe"/>
      <tableStyleElement dxfId="5" type="secondRowStripe"/>
    </tableStyle>
    <tableStyle count="2" pivot="0" name="Contratación 2023-style 47">
      <tableStyleElement dxfId="5" type="firstRowStripe"/>
      <tableStyleElement dxfId="5" type="secondRowStripe"/>
    </tableStyle>
    <tableStyle count="2" pivot="0" name="Contratación 2023-style 48">
      <tableStyleElement dxfId="5" type="firstRowStripe"/>
      <tableStyleElement dxfId="5" type="secondRowStripe"/>
    </tableStyle>
    <tableStyle count="2" pivot="0" name="Contratación 2023-style 49">
      <tableStyleElement dxfId="5" type="firstRowStripe"/>
      <tableStyleElement dxfId="5" type="secondRowStripe"/>
    </tableStyle>
    <tableStyle count="2" pivot="0" name="Contratación 2023-style 50">
      <tableStyleElement dxfId="5" type="firstRowStripe"/>
      <tableStyleElement dxfId="5" type="secondRowStripe"/>
    </tableStyle>
    <tableStyle count="2" pivot="0" name="Contratación 2023-style 51">
      <tableStyleElement dxfId="5" type="firstRowStripe"/>
      <tableStyleElement dxfId="5"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3" Type="http://schemas.openxmlformats.org/officeDocument/2006/relationships/pivotCacheDefinition" Target="pivotCache/pivotCacheDefinition1.xml"/><Relationship Id="rId12" Type="http://schemas.openxmlformats.org/officeDocument/2006/relationships/externalLink" Target="externalLinks/externalLink6.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cuments/BACKUP%202/2023/INFORME%20DE%20GESTION/Copia%20de%20Consolidado%20informe%20gestion%20contractual%20Junio%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Diana%20Dur&#225;n%20-%20informe%20gestion%20contractual%20junio-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marzo%202023%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1069767507C/Downloads/Copia%20de%20Consolidado%20informe%20gestion%20contractual%20Junio%202023%20final.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 val="Copia de Consolidado informe ge"/>
    </sheetNames>
    <sheetDataSet>
      <sheetData sheetId="0" refreshError="1"/>
      <sheetData sheetId="1"/>
      <sheetData sheetId="2" refreshError="1"/>
      <sheetData sheetId="3"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Diana Durán - informe gestion c"/>
    </sheetNames>
    <sheetDataSet>
      <sheetData sheetId="0" refreshError="1"/>
      <sheetData sheetId="1"/>
      <sheetData sheetId="2" refreshError="1"/>
      <sheetData sheetId="3"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informe gestion contractual mar"/>
    </sheetNames>
    <sheetDataSet>
      <sheetData sheetId="0" refreshError="1"/>
      <sheetData sheetId="1"/>
      <sheetData sheetId="2"/>
      <sheetData sheetId="3" refreshError="1"/>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CA197" sheet="Contratación 2023"/>
  </cacheSource>
  <cacheFields>
    <cacheField name="ENTIDAD" numFmtId="0">
      <sharedItems>
        <s v="UNIDAD ADMINISTRATIVA ESPECIAL MIGRACIÓN COLOMBIA"/>
      </sharedItems>
    </cacheField>
    <cacheField name="NIT" numFmtId="0">
      <sharedItems>
        <s v="900477235-6"/>
      </sharedItems>
    </cacheField>
    <cacheField name="PLATAFORMA" numFmtId="0">
      <sharedItems>
        <s v="Secop II"/>
        <s v="TVEC"/>
      </sharedItems>
    </cacheField>
    <cacheField name="CONSECUTIVO PAABS EXCEL Y ESTUDIOS PREVIOS ">
      <sharedItems containsMixedTypes="1" containsNumber="1" containsInteger="1">
        <n v="233.0"/>
        <n v="281.0"/>
        <n v="224.0"/>
        <n v="308.0"/>
        <n v="375.0"/>
        <n v="1.0"/>
        <n v="3.0"/>
        <n v="153.0"/>
        <n v="4.0"/>
        <n v="302.0"/>
        <n v="159.0"/>
        <n v="7.0"/>
        <n v="8.0"/>
        <n v="127.0"/>
        <n v="128.0"/>
        <n v="134.0"/>
        <n v="141.0"/>
        <n v="135.0"/>
        <n v="137.0"/>
        <n v="129.0"/>
        <n v="130.0"/>
        <n v="131.0"/>
        <n v="21.0"/>
        <n v="132.0"/>
        <n v="136.0"/>
        <n v="24.0"/>
        <n v="139.0"/>
        <n v="26.0"/>
        <n v="27.0"/>
        <n v="29.0"/>
        <n v="30.0"/>
        <n v="31.0"/>
        <n v="32.0"/>
        <n v="33.0"/>
        <n v="34.0"/>
        <n v="35.0"/>
        <n v="39.0"/>
        <n v="42.0"/>
        <n v="45.0"/>
        <n v="46.0"/>
        <n v="47.0"/>
        <n v="48.0"/>
        <n v="49.0"/>
        <n v="50.0"/>
        <n v="51.0"/>
        <n v="52.0"/>
        <n v="53.0"/>
        <n v="55.0"/>
        <n v="56.0"/>
        <n v="58.0"/>
        <n v="59.0"/>
        <n v="60.0"/>
        <n v="61.0"/>
        <n v="62.0"/>
        <n v="63.0"/>
        <n v="64.0"/>
        <n v="65.0"/>
        <n v="66.0"/>
        <n v="67.0"/>
        <n v="68.0"/>
        <n v="69.0"/>
        <n v="71.0"/>
        <n v="72.0"/>
        <n v="79.0"/>
        <n v="82.0"/>
        <n v="83.0"/>
        <n v="97.0"/>
        <n v="98.0"/>
        <n v="99.0"/>
        <n v="100.0"/>
        <n v="101.0"/>
        <n v="102.0"/>
        <n v="103.0"/>
        <n v="104.0"/>
        <n v="105.0"/>
        <n v="106.0"/>
        <n v="107.0"/>
        <n v="108.0"/>
        <n v="109.0"/>
        <n v="110.0"/>
        <n v="111.0"/>
        <n v="112.0"/>
        <n v="113.0"/>
        <n v="115.0"/>
        <n v="116.0"/>
        <n v="117.0"/>
        <n v="118.0"/>
        <n v="120.0"/>
        <n v="122.0"/>
        <n v="126.0"/>
        <n v="297.0"/>
        <n v="192.0"/>
        <n v="350.0"/>
        <n v="280.0"/>
        <n v="114.0"/>
        <n v="2.0"/>
        <n v="5.0"/>
        <n v="6.0"/>
        <n v="9.0"/>
        <n v="10.0"/>
        <n v="11.0"/>
        <n v="12.0"/>
        <n v="13.0"/>
        <n v="14.0"/>
        <n v="15.0"/>
        <n v="145.0"/>
        <n v="151.0"/>
        <n v="152.0"/>
        <n v="16.0"/>
        <n v="17.0"/>
        <n v="155.0"/>
        <n v="164.0"/>
        <n v="165.0"/>
        <n v="166.0"/>
        <n v="167.0"/>
        <n v="168.0"/>
        <n v="169.0"/>
        <n v="202.0"/>
        <n v="171.0"/>
        <n v="173.0"/>
        <n v="189.0"/>
        <n v="191.0"/>
        <n v="194.0"/>
        <n v="196.0"/>
        <n v="198.0"/>
        <n v="199.0"/>
        <n v="200.0"/>
        <n v="201.0"/>
        <n v="203.0"/>
        <n v="204.0"/>
        <n v="205.0"/>
        <n v="206.0"/>
        <n v="207.0"/>
        <n v="208.0"/>
        <n v="209.0"/>
        <n v="210.0"/>
        <n v="223.0"/>
        <n v="226.0"/>
        <n v="227.0"/>
        <n v="228.0"/>
        <n v="229.0"/>
        <n v="230.0"/>
        <n v="231.0"/>
        <n v="232.0"/>
        <n v="234.0"/>
        <n v="235.0"/>
        <n v="237.0"/>
        <n v="238.0"/>
        <n v="239.0"/>
        <n v="240.0"/>
        <n v="248.0"/>
        <n v="251.0"/>
        <n v="22.0"/>
        <n v="255.0"/>
        <n v="256.0"/>
        <n v="258.0"/>
        <n v="259.0"/>
        <n v="23.0"/>
        <n v="25.0"/>
        <n v="154.0"/>
        <n v="254.0"/>
        <n v="148.0"/>
        <n v="300.0"/>
        <n v="160.0"/>
        <n v="161.0"/>
        <n v="349.0"/>
        <n v="269.0"/>
        <n v="271.0"/>
        <n v="272.0"/>
        <n v="273.0"/>
        <n v="275.0"/>
        <n v="276.0"/>
        <n v="277.0"/>
        <n v="278.0"/>
        <n v="279.0"/>
        <n v="162.0"/>
        <n v="282.0"/>
        <n v="284.0"/>
        <n v="286.0"/>
        <n v="287.0"/>
        <n v="288.0"/>
        <s v="252 "/>
        <n v="183.0"/>
        <n v="76.0"/>
      </sharedItems>
    </cacheField>
    <cacheField name="PROFESIONAL ENCARGADO" numFmtId="0">
      <sharedItems>
        <s v="Dayanna Prieto Villalba"/>
        <s v="Alejandra María Arcos Medina"/>
        <s v="Belisa Amparo Oviedo Diaz"/>
        <s v="Cesar Augusto Mejia Carrillo"/>
        <s v="Juan David Camargo García "/>
        <s v="Diana Esperanza Durán Garcia "/>
      </sharedItems>
    </cacheField>
    <cacheField name="EXPEDIENTE" numFmtId="0">
      <sharedItems>
        <s v="20236231407000005E"/>
        <s v="20236231415000011E"/>
        <s v=" 20236231415000017E"/>
        <s v="20236231415000019E"/>
        <s v="20236231409000008E"/>
        <s v="20236231409000007E"/>
        <s v="20236311413000001E"/>
        <s v="20232111413000001E"/>
        <s v="20236231414000004E"/>
        <s v="20236011413000002E"/>
        <s v="20236231407000042E"/>
        <s v="20236231414000013E"/>
        <s v="20232121413000001E"/>
        <s v="20232121413000006E"/>
        <s v="20236211410000016E"/>
        <s v="20236211410000015E"/>
        <s v="20236211410000018E"/>
        <s v="20236211410000006E"/>
        <s v="20236211410000022E"/>
        <s v="20236211410000013E"/>
        <s v=" 20236211410000009E"/>
        <s v="20236211410000014E"/>
        <s v="20236211410000003E"/>
        <s v="20232241413000002E"/>
        <s v="20236211410000002E"/>
        <s v="20236211410000007E"/>
        <s v="20232241413000004E"/>
        <s v="20236211410000005E"/>
        <s v="20232261413000001E"/>
        <s v="20232261415000001E"/>
        <s v="20232401413000003E"/>
        <s v="20232401413000004E"/>
        <s v="20232401413000005E"/>
        <s v="20232401413000001E"/>
        <s v="20232401413000002E"/>
        <s v="20236231408000004E"/>
        <s v="20236231415000007E"/>
        <s v="20236231415000013E"/>
        <s v="20232401410000001E"/>
        <s v="20232501413000001E"/>
        <s v="20232501413000002E"/>
        <s v="20232501413000003E"/>
        <s v="20232501413000004E"/>
        <s v="20232501413000005E"/>
        <s v="20232501413000006E"/>
        <s v="20232501413000007E"/>
        <s v="20232501413000008E"/>
        <s v="20232501413000009E"/>
        <s v="20232501413000010E"/>
        <s v="20232501413000012E"/>
        <s v="20232501413000019E"/>
        <s v="20232501413000021E"/>
        <s v="20232501413000022E"/>
        <s v="20232501413000024E"/>
        <s v="20232541413000001E"/>
        <s v="20236231415000009E"/>
        <s v="20236231408000001E"/>
        <s v="20232501413000017E"/>
        <s v="20232501413000020E"/>
        <s v="20232501413000018E"/>
        <s v="20232501413000023E"/>
        <s v="20236231408000005E"/>
        <s v="20236231407000001E"/>
        <s v="20236231415000002E"/>
        <s v="20236231408000016E"/>
        <s v="20236231408000023E"/>
        <s v="20236231407000026E"/>
        <s v="20232501410000001E"/>
        <s v="20232501413000011E"/>
        <s v="20233001413000017E"/>
        <s v="20233001413000018E"/>
        <s v="20233001413000019E"/>
        <s v="20233001413000004E"/>
        <s v="20233001413000005E"/>
        <s v="20233001413000006E"/>
        <s v="20233001413000007E"/>
        <s v="20233001413000008E"/>
        <s v="20233001413000009E"/>
        <s v="20233001413000010E"/>
        <s v="20233001413000011E"/>
        <s v="20233001413000012E"/>
        <s v="20233001413000013E"/>
        <s v="20233001413000014E"/>
        <s v="20233001413000015E"/>
        <s v="20236001413000002E"/>
        <s v="20236001413000003E"/>
        <s v="20236001413000005E"/>
        <s v="20236121415000001E"/>
        <s v="20236231408000013E"/>
        <s v="20236231410000005E"/>
        <s v="20236231410000006E"/>
        <s v="20236231410000007E"/>
        <s v="20236231410000009E"/>
        <s v="20236231410000008E"/>
        <s v="20236231410000004E"/>
        <s v="20236231408000009E"/>
        <s v="20236211410000017E"/>
        <s v="20236211410000020E"/>
        <s v="20236211410000021E"/>
        <s v="20236231410000039E"/>
        <s v="20236231407000008E"/>
        <s v="20233001413000016E"/>
        <s v="20236011413000001E"/>
        <s v="20236301413000001E"/>
        <s v="20236311413000002E"/>
        <s v="20232121410000002E"/>
        <s v="20232121413000011E"/>
        <s v="20232121413000008E"/>
        <s v="20232121413000004E"/>
        <s v="20232121413000007E"/>
        <s v="20232121413000005E"/>
        <s v="20232121413000010E"/>
        <s v="20236231416000004E"/>
        <s v="20236231414000002E"/>
        <s v="20236231414000003E"/>
        <s v="20232121413000009E"/>
        <s v="20232121413000003E"/>
        <s v="20236231414000001E"/>
        <s v="20236251413000001E"/>
        <s v="20236211413000001E"/>
        <s v="20236211413000002E"/>
        <s v="20236231413000001E"/>
        <s v="20236231407000003E"/>
        <s v="20236231412000001E"/>
        <s v="20236221410000001E"/>
        <s v="20236231407000012E"/>
        <s v="20236231407000024E"/>
        <s v="20236231408000006E"/>
        <s v="20236231408000010E"/>
        <s v="20236231407000015E"/>
        <s v="20236231407000019E "/>
        <s v="20236231407000002E"/>
        <s v="20236231420000001E"/>
        <s v="20236221413000003E"/>
        <s v="20236221413000004E"/>
        <s v="20236231410000022E "/>
        <s v="20236231410000018E"/>
        <s v="20236231410000024E"/>
        <s v="20236231410000023E"/>
        <s v="20236231415000015E "/>
        <s v="20236221413000001E"/>
        <s v="20236221413000002E"/>
        <s v="20236211413000005E"/>
        <s v="20236211413000004E"/>
        <s v="20236211413000007E"/>
        <s v="20236211413000003E"/>
        <s v="20236211415000001E"/>
        <s v="20236231410000001E"/>
        <s v="20233001413000003E"/>
        <s v="20233001413000001E"/>
        <s v="20236231415000010E"/>
        <s v="20236231415000012E"/>
        <s v="20233001413000002E"/>
        <s v="20236231412000005E"/>
        <s v="20236231415000001E"/>
        <s v="20233021408000001E"/>
        <s v="20236231413000002E"/>
        <s v="20234021413000001E"/>
        <s v="20234021413000003E"/>
        <s v="20234021413000002E"/>
        <s v="20236231408000025E"/>
        <s v="20236231416000006E"/>
        <s v="20236111413000001E"/>
        <s v="20232241413000001E"/>
        <s v="20236231408000012E"/>
        <s v="20236231420000002E"/>
        <s v="20236231408000024E"/>
        <s v="20236231407000004E"/>
        <s v="20232241413000003E"/>
        <s v="20236231416000001E"/>
        <s v="20236231414000005E"/>
        <s v="20236231416000003E"/>
        <s v="20236231414000006E"/>
        <s v="20236231407000041E"/>
        <s v="20236231414000019E"/>
        <s v="20236231414000018E"/>
        <s v="20236231408000008E"/>
        <s v="20235051413000001E"/>
        <s v="20236301413000002E"/>
        <s v="20236231415000003E"/>
        <s v="20232501413000013E"/>
        <s v="20236231407000007E"/>
        <s v="20236231408000003E"/>
        <s v="20236231407000010E"/>
        <s v="20236231407000009E"/>
        <s v="20236231414000027E"/>
        <s v="20232401413000006E"/>
        <s v="20236141413000001E "/>
        <s v="20236231408000027E"/>
        <s v="20232501413000025E "/>
        <s v="20236231416000011E "/>
        <s v="20236231416000005E"/>
        <s v="20236231407000016E"/>
        <s v="20236231408000015E"/>
      </sharedItems>
    </cacheField>
    <cacheField name="MES" numFmtId="0">
      <sharedItems>
        <s v="Febrero"/>
        <s v="Mayo"/>
        <s v="Agosto"/>
        <s v="Diciembre"/>
        <s v="Enero"/>
        <s v="Marzo"/>
        <s v="Junio"/>
        <s v="Abril"/>
        <s v="Septiembre"/>
      </sharedItems>
    </cacheField>
    <cacheField name="FECHA PUBLICACION PROCESO SECOP II-TIENDA VIRTUAL">
      <sharedItems containsDate="1" containsMixedTypes="1">
        <d v="2023-02-28T00:00:00Z"/>
        <d v="2023-05-31T00:00:00Z"/>
        <d v="2023-08-14T00:00:00Z"/>
        <d v="2023-12-11T00:00:00Z"/>
        <d v="2023-01-11T00:00:00Z"/>
        <d v="2023-01-27T00:00:00Z"/>
        <d v="2023-03-08T00:00:00Z"/>
        <d v="2023-01-25T00:00:00Z"/>
        <d v="2023-06-21T00:00:00Z"/>
        <d v="2023-06-30T00:00:00Z"/>
        <d v="2023-01-12T00:00:00Z"/>
        <d v="2023-04-21T00:00:00Z"/>
        <d v="2023-03-28T00:00:00Z"/>
        <d v="2023-04-28T00:00:00Z"/>
        <d v="2023-03-24T00:00:00Z"/>
        <d v="2023-06-05T00:00:00Z"/>
        <d v="2023-04-11T00:00:00Z"/>
        <d v="2023-01-18T00:00:00Z"/>
        <d v="2023-03-27T00:00:00Z"/>
        <d v="2023-01-19T00:00:00Z"/>
        <d v="2023-02-22T00:00:00Z"/>
        <d v="2023-01-23T00:00:00Z"/>
        <d v="2023-01-16T00:00:00Z"/>
        <d v="2023-01-13T00:00:00Z"/>
        <d v="2023-03-31T00:00:00Z"/>
        <d v="2023-03-29T00:00:00Z"/>
        <d v="2023-03-23T00:00:00Z"/>
        <d v="2023-01-24T00:00:00Z"/>
        <d v="2023-01-20T00:00:00Z"/>
        <d v="2023-01-17T00:00:00Z"/>
        <d v="2023-02-14T00:00:00Z"/>
        <d v="2023-02-15T00:00:00Z"/>
        <d v="2023-02-23T00:00:00Z"/>
        <d v="2023-03-17T00:00:00Z"/>
        <d v="2023-02-24T00:00:00Z"/>
        <d v="2023-02-16T00:00:00Z"/>
        <d v="2023-02-09T00:00:00Z"/>
        <d v="2023-02-20T00:00:00Z"/>
        <d v="2023-03-02T00:00:00Z"/>
        <d v="2023-04-27T00:00:00Z"/>
        <d v="2023-02-17T00:00:00Z"/>
        <d v="2023-03-10T00:00:00Z"/>
        <d v="2023-03-07T00:00:00Z"/>
        <d v="2023-03-09T00:00:00Z"/>
        <d v="2023-03-03T00:00:00Z"/>
        <d v="2023-03-16T00:00:00Z"/>
        <d v="2023-03-13T00:00:00Z"/>
        <d v="2023-03-21T00:00:00Z"/>
        <d v="2023-03-22T00:00:00Z"/>
        <d v="2023-04-26T00:00:00Z"/>
        <d v="2023-05-11T00:00:00Z"/>
        <d v="2023-05-12T00:00:00Z"/>
        <d v="2023-09-14T00:00:00Z"/>
        <d v="2023-02-27T00:00:00Z"/>
        <d v="2023-02-10T00:00:00Z"/>
        <d v="2023-01-31T00:00:00Z"/>
        <d v="2023-01-30T00:00:00Z"/>
        <d v="2023-03-30T00:00:00Z"/>
        <d v="2023-02-06T00:00:00Z"/>
        <d v="2023-02-13T00:00:00Z"/>
        <d v="2023-01-26T00:00:00Z"/>
        <s v="11/042023"/>
        <d v="2023-04-14T00:00:00Z"/>
        <d v="2023-05-30T00:00:00Z"/>
        <s v="N/A"/>
        <d v="2023-09-29T00:00:00Z"/>
        <d v="2023-09-28T00:00:00Z"/>
        <d v="2023-03-14T00:00:00Z"/>
        <d v="2023-02-21T00:00:00Z"/>
        <d v="2023-03-01T00:00:00Z"/>
        <d v="2023-04-25T00:00:00Z"/>
      </sharedItems>
    </cacheField>
    <cacheField name="N°PROCESO EN SECOP / No. EVENTO /RFI/RFQ">
      <sharedItems containsMixedTypes="1" containsNumber="1" containsInteger="1">
        <s v="MC-001-2023-8CM"/>
        <s v="PCD-089-2023"/>
        <s v="PCD-132-2023"/>
        <s v="PCD-147-2023"/>
        <n v="203257.0"/>
        <n v="206582.0"/>
        <s v="PCD-004-2023-1D"/>
        <s v="PCD-050-2023-3D"/>
        <s v="PCD-103-2023-35SYF"/>
        <s v="PCD-042-2023-4D"/>
        <s v="MC-023-2023"/>
        <s v="PCD-137-2023"/>
        <s v="PCD-001-2023-1P"/>
        <s v="PCD-054-2023-2P"/>
        <n v="149238.0"/>
        <n v="148177.0"/>
        <n v="149013.0"/>
        <n v="147265.0"/>
        <n v="152536.0"/>
        <n v="148274.0"/>
        <n v="146546.0"/>
        <n v="148295.0"/>
        <n v="147269.0"/>
        <s v="PCD-037-2023-1J"/>
        <n v="146167.0"/>
        <n v="146540.0"/>
        <s v="PCD-055-2023-4J"/>
        <n v="147158.0"/>
        <s v="PCD-007-2023-7J"/>
        <s v="PCD-074-2023-9J"/>
        <s v="PCD-045-2023-1COM"/>
        <s v="PCD-027-2023-2COM"/>
        <s v="PCD-038-2023-3COM"/>
        <s v="PCD-018-2023-4COM"/>
        <s v="PCD-041-2023-5COM"/>
        <s v="SAMC-004-2023"/>
        <s v="PCD-081-2023-9COM"/>
        <s v="PCD-112-2023-13COM"/>
        <n v="146961.0"/>
        <s v="PCD-015-2023-1TEC"/>
        <s v="PCD-021-2023-2TEC"/>
        <s v="PCD-022-2023-3TEC"/>
        <s v="PCD-034-2023-4TEC"/>
        <s v="PCD-035-2023-5TEC"/>
        <s v="PCD-033-2023-6TEC"/>
        <s v="PCD-036-2023-7TEC"/>
        <s v="PCD-010-2023-8TEC"/>
        <s v="PCD-009-2023-9TEC"/>
        <s v="PCD-026-2023-11TEC"/>
        <s v="PCD-020-2023-12TEC"/>
        <s v="PCD-065-2023-14TEC"/>
        <s v="PCD-070-2023-15TEC"/>
        <s v="PCD-076-2023-16TEC"/>
        <s v="PCD-110-2023-17TEC"/>
        <s v="PCD-082-2023-18TEC"/>
        <s v="PCD-069-2023-20TEC"/>
        <s v="SIE-001-2023"/>
        <s v="PCD-075-2023-22TEC"/>
        <s v="PCD-077-2023-23TEC"/>
        <s v="PCD-066-2023-24TEC"/>
        <s v="PCD-078-2023-25TEC"/>
        <s v="SIE-003-2023"/>
        <s v="MC-005-2023-29TEC"/>
        <s v="PCD-079-2023-30TEC"/>
        <s v="SIE-008-2023"/>
        <s v="SIE-010-2023"/>
        <s v="MC-012-2023"/>
        <n v="144547.0"/>
        <s v="PCD-025-2023-60TEC"/>
        <s v="PCD-087-2023-61TEC"/>
        <s v="PCD-090-2023-62TEC"/>
        <s v="PCD-091-2023-63TEC"/>
        <s v="PCD-093-2023-64TEC"/>
        <s v="PCD-092-2023-65TEC"/>
        <s v="PCD-095-2023-66TEC"/>
        <s v="PCD-096-2023-67TEC"/>
        <s v="PCD-097-2023-68TEC"/>
        <s v="PCD-098-2023-69TEC"/>
        <s v="PCD-099-2023-70TEC"/>
        <s v="PCD-100-2023-71TEC"/>
        <s v="PCD-101-2023-72TEC"/>
        <s v="PCD-088-2023"/>
        <s v="PCD-094-2023"/>
        <s v="PCD-085-2023"/>
        <s v="PCD-012-2023-1SG"/>
        <s v="PCD-019-2023-2SG"/>
        <s v="PCD-109-2023-3SG"/>
        <s v="PCD-105-2023"/>
        <s v="SIE-005-2023"/>
        <n v="180076.0"/>
        <n v="182971.0"/>
        <n v="182978.0"/>
        <n v="183255.0"/>
        <n v="183019.0"/>
        <n v="182996.0"/>
        <s v="SIE-007-2023-8SYF"/>
        <n v="148807.0"/>
        <n v="150651.0"/>
        <n v="20082.0"/>
        <s v="MC-003-2023"/>
        <s v="PCD-102-2023-76TEC"/>
        <s v="PCD-029-2023-2D"/>
        <s v="PCD-071-2023-5D"/>
        <s v="PCD-058-2023-6D"/>
        <s v="PCD-006-2023-3P"/>
        <s v="PCD-083-2023-4D"/>
        <s v="PCD-046-2023-5P"/>
        <s v="PCD-005-2023-6P"/>
        <s v="PCD-048-2023-7P"/>
        <s v="PCD-013-2023-8P"/>
        <s v="PCD-049-2023-9P"/>
        <s v="PCD-108-2023-27SYF"/>
        <s v="PCD-061-2023-33SYF"/>
        <s v="PCD-104-2023-34SYF"/>
        <s v="PCD-051-2023-10P"/>
        <s v="PCD-031-2023-11P"/>
        <s v="PCD-060-2023-37SYF"/>
        <s v="PCD-024-2023-46SYF"/>
        <s v="PCD-017-2023-47SYF"/>
        <s v="PCD-003-2023-48SYF"/>
        <s v="PCD-002-2023-49SYF"/>
        <s v="SABP-001-2023"/>
        <s v="LP-001-2023"/>
        <n v="147073.0"/>
        <s v="MC-010-2023"/>
        <s v="MC-011-2023"/>
        <s v="SIE-002-2023"/>
        <s v="SIE-006-2023-73SYF"/>
        <s v="MC-009-2023"/>
        <s v="MC-013-2023"/>
        <s v="MC-004-2023-80SYF"/>
        <s v="MC-002-2023-81SYF"/>
        <s v="PCD-044-2023-82SYF"/>
        <s v="PCD-067-2023-83SYF"/>
        <n v="147076.0"/>
        <n v="147086.0"/>
        <n v="147082.0"/>
        <s v="PCD-116-2023"/>
        <s v="PCD-014-2023-86SYF"/>
        <s v="PCD-011-2023-87SYF"/>
        <s v="PCD-063-2023-88SYF"/>
        <s v="PCD-032-2023-89SYF"/>
        <s v="PCD-111-2023-90SYF"/>
        <s v="PCD-023-2023-91SYF"/>
        <s v="PCD-073-2023-92SYF"/>
        <n v="176316.0"/>
        <s v="PCD-040-2023-3CM"/>
        <s v="PCD-039-2023-4CM"/>
        <s v="PCD-086-202-54TEC"/>
        <s v="PCD-119-2023"/>
        <s v="PCD-008-2023-5CM"/>
        <s v="LP-002-202"/>
        <s v="PCD-047-2023-7CM"/>
        <s v="SIE-011-2023"/>
        <s v="PCD-080-2023-2E"/>
        <s v="PCD-059-2023-4E"/>
        <s v="PCD-064-2023-5E"/>
        <s v="PCD-056-2023-6E"/>
        <s v="SAMC-006-2023"/>
        <s v="PCD-114-2023-9TH"/>
        <s v="PCD-043-2023-12TH"/>
        <s v="PCD-030-2023-2J"/>
        <s v="SIE-004-2023"/>
        <s v="SABP-002-2023"/>
        <s v="SIE-009-2023-19TH"/>
        <s v="MC-008-2023"/>
        <s v="PCD-028-2023-3J"/>
        <s v="PCD-057-2023-6J"/>
        <s v="PCD-084-2023-36SYF"/>
        <s v="PCD-068-2023-15TH"/>
        <s v="PCD-131-2023-30SYF"/>
        <s v="MC-031-2023"/>
        <s v="PCD-172-2023-42SYF"/>
        <s v="PCD-173-2023-43SYF"/>
        <s v="PCD-166-2023"/>
        <s v="SAMC-002-2023"/>
        <s v="PCD-016-2023-1V"/>
        <s v="PCD-072-2023-D"/>
        <s v="PCD-106-2023"/>
        <s v="PCD-062-2023-TEC"/>
        <s v="SAMC-003-2023-SYF"/>
        <s v="SAMC-001-2023-SYF"/>
        <s v="MC-006-2023"/>
        <s v="MC-007-2023"/>
        <s v="PCD-174-2023-44SYF"/>
        <s v="PCD-107-2023"/>
        <s v="PCD-115-2023"/>
        <s v="SAMC-007-2023"/>
        <s v="PCD-117-2023"/>
        <s v="PCD-118-2023"/>
        <s v="PCD-113-2023-13TH"/>
        <s v="SAMC-005-2023"/>
        <s v="SIE-012-2023"/>
      </sharedItems>
    </cacheField>
    <cacheField name="FECHA PUBLICACION RFI">
      <sharedItems containsDate="1" containsMixedTypes="1">
        <s v="N/A"/>
        <d v="2023-04-11T00:00:00Z"/>
        <d v="2023-04-10T00:00:00Z"/>
        <d v="2023-04-20T00:00:00Z"/>
        <d v="2023-03-13T00:00:00Z"/>
        <d v="2023-06-05T00:00:00Z"/>
        <d v="2023-03-24T00:00:00Z"/>
        <d v="2023-03-15T00:00:00Z"/>
        <d v="2023-03-09T00:00:00Z"/>
        <d v="2023-04-18T00:00:00Z"/>
        <d v="2023-05-11T00:00:00Z"/>
        <d v="2023-09-14T00:00:00Z"/>
      </sharedItems>
    </cacheField>
    <cacheField name="NÚMERO RFQ - ACUERDO MARCO">
      <sharedItems containsMixedTypes="1" containsNumber="1" containsInteger="1">
        <s v="N/A"/>
        <n v="148368.0"/>
        <n v="147477.0"/>
        <n v="149752.0"/>
        <n v="146165.0"/>
        <n v="192388.0"/>
        <n v="147290.0"/>
        <n v="147273.0"/>
        <n v="147157.0"/>
        <n v="146169.0"/>
        <n v="147267.0"/>
        <n v="147271.0"/>
        <n v="146163.0"/>
        <n v="145867.0"/>
        <n v="149494.0"/>
        <n v="158245.0"/>
      </sharedItems>
    </cacheField>
    <cacheField name="OBJETO" numFmtId="0">
      <sharedItems>
        <s v="SERVICIO DE MANTENIMIENTO PREVENTIVO Y CORRECTIVO PARA LOS EQUIPOS DE GRAFOLOGÍA ESTÉREO MICROSCOPIOS A NIVEL NACIONAL, CON BOLSA DE REPUESTOS                                                                                                                 "/>
        <s v="CONTRATAR EL SERVICIO DE MANTENIMIENTO PREVENTIVO DE LA MÁQUINA LÁSER TROTEC SP100R C30 Y DEL SUMINISTRO DEL SISTEMA DE EXTRACCIÓN 8260 ATMOS MONO Y SU RESPECTIVA BOLSA DE REPUESTOS."/>
        <s v="ADQUISICIÓN DE INSUMOS PARA SELLOS DE CONTROL MIGRATORIO."/>
        <s v="ADQUIRIR LECTORAS DE DOCUMENTOS"/>
        <s v="CONTRATAR LA ADQUISICIÓN DE ELECTRODOMESTICOS, PARA EL BIENESTAR DE LOS FUNCIONARIOS DE MIGRACION COLOMBIA DE ACUERDO A LAS CONDICIONES DESCRITA EN LOS ESTUDIOS PREVIOS"/>
        <s v="PRESTACIÖN DE SERVICIOS PROFESIONALES CON AUTONOMÍA TÉCNICA Y ADMINISTRATIVA PARA APOYAR LA GESTIÓN DE LA DIRECCIÓN GENERAL EN LA ESTRATEGIA DE COMUNICACIONES Y POSICIONAMIENTO DE LA ENTIDAD, DE CARA A LAS RELACIONES NACIONALES E INTERNACIONALES FRENTE A "/>
        <s v="PRESTACIÖN DE SERVICIOS PROFESIONALES CON AUTONOMÍA TÉCNICA Y ADMINISTRATIVA PARA EL APOYO EN LA GESTIÓN DE LA DIRECCIÓN GENERAL EN EL SEGUIMIENTO A COMPROMISOS INTERNACIONALES  Y  PROYECTOS DE COOPERACIÓN INTERNACIONAL, DE ACUERDO CON LAS CONDICIONES SEÑ"/>
        <s v="CONTRATAR EL ARRENDAMIENTO DE CUPOS DE PARQUEADERO PARA EL PARQUE AUTOMOTOR DE LA REGIONAL EJE CAFETERO UBICADA EN LA CIUDAD DE PEREIRA"/>
        <s v="PRESTAR LOS SERVICIOS PROFESIONALES ESPECIALIZADO CON AUTONOMÍA TÉCNICA Y ADMINISTRATIVA PARA APOYAR LA GESTIÓN DE LA DIRECCIÓN GENERAL DE MIGRACIÓN COLOMBIA, DE ACUERDO CON LAS CONDICIONES SEÑALADAS Y ESPECIFICACIONES TÉCNICAS DESCRITAS EN LOS ESTUDIOS P"/>
        <s v="CONTRATAR EL SUMINISTRO DE COMBUSTIBLE PARA EL PARQUE AUTOMOTOR Y PLANTAS ELÉCTRICAS DE LA REGIONAL SAN ANDRÉS Y PROVIDENCIA – CFSM SAN ANDRÉS Y PROVIDENCIA."/>
        <s v="CONTRATAR EL ARRENDAMIENTO DE UN INMUEBLE PARA EL FUNCIONAMIENTO DEL CFSM DE ARMENIA PERTENECIENTE A LA REGIONAL EJE CAFETERO DE MIGRACIÓN COLOMBIA"/>
        <s v="PRESTACIÓN DE SERVICIOS PROFESIONALES CON AUTONOMÍA TÉCNICA Y ADMINISTRATIVA EN  A LA OFICINA ASESORA DE PLANEACIÓN EN TEMAS DE DIRECCIONAMIENTO Y PLANEACIÓN ESTRATÉGICA EN EL MARCO DEL PLAN NACIONAL DE DESARROLLO, POLÍTICAS PÚBLICAS Y POLÍTICAS DE GESTIÓ"/>
        <s v="PRESTACIÓN DE SERVICIOS PROFESIONALES CON AUTONOMÍA TÉCNICA Y ADMINISTRATIVA PARA LA OFICINA ASESORA DE PLANEACIÓN EN TEMAS DE MEJORA CONTINUA Y SISTEMA INTEGRADO DE GESTIÓN."/>
        <s v="R2 CONTRATAR EL SERVICIO INTEGRAL DE ASEO Y CAFETERÍA REGIÓN 2 (CARIBE)"/>
        <s v="R11 CONTRATAR EL SERVICIO INTEGRAL DE ASEO Y CAFETERIA REGION 11: SEDE 1: CFSM CALLE 100 REGIONAL ANDINA, SEDE 2: PCM AEROPUERTO INTERNACIONAL EL DORADO, SEDE 3: SEDE NIVEL CENTRAL EDIFICIO ARGOS, SEDE 4: CB NORMANDÍA DE LA UAEMC."/>
        <s v="R6 CONTRATAR EL SERVICIO INTEGRAL DE ASEO Y CAFETERIA REGION 6 (NARIÑO)"/>
        <s v="R15 CONTRATAR EL SERVICIO INTEGRAL DE ASEO Y CAFETERIA PARA LAS SEDES DE: SEDE 1: CFSM ARAUCA, SEDE 2: PCM PUENTE INTERNACIONAL JOSÉ ANTONIO PÁEZ, REGION 15 DE LA UNIDAD ADMINISTRATIVA ESPECIAL MIGRACIÓN COLOMBIA."/>
        <s v="R9 CONTRATAR EL SERVICIO INTEGRAL DE ASEO Y CAFETERÍA REGIÓN 9 (ORIENTE)"/>
        <s v="R7 CONTRATAR EL SERVICIO INTEGRAL DE ASEO Y CAFETERIA PARA LAS SEDES: NEIVA, IBAGUÉ Y PUERTO LEGUIZAMO, REGION 7 DE LA UNIDAD ADMINISTRATIVA ESPECIAL MIGRACIÓN COLOMBIA"/>
        <s v="R5 CONTRATAR EL SERVICIO INTEGRAL DE ASEO Y CAFETERIA PARA LAS SEDES DE POPAYÁN, BUENAVENTURA, CALI Y PALMIRA REGION 5 DE LA UNIDAD ADMINISTRATIVA ESPECIAL MIGRACIÓN COLOMBIA"/>
        <s v="R8 CONTRATAR EL SERVICIO INTEGRAL DE ASEO Y CAFETERÍA PARA LAS SEDES TUNJA Y YOPAL REGIÓN 8 DE LA UNIDAD ADMINISTRATIVA ESPECIAL MIGRACIÓN COLOMBIA"/>
        <s v="R10 CONTRATAR EL SERVICIO INTEGRAL DE ASEO Y CAFETERÍA PARA LA SEDE DE VILLAVICENCIO REGIÓN 10 DE LA UNIDAD ADMINISTRATIVA ESPECIAL MIGRACIÓN COLOMBIA"/>
        <s v="PRESTACION DE SERVICIOS PROFESIONALES CON AUTONOMÍA TÉCNICA Y ADMINISTRATIVA PARA APOYAR LA GESTIÓN DEL GRUPO DE DEFENSA JUDICIAL, EXTRAJUDICIAL Y VÍA ADMINISTRATIVA DE LA OFICINA ASESORA JURÍDICA DE MIGRACIÓN COLOMBIA DE ACUERDO CON LAS CONDICIONES SEÑAL"/>
        <s v="R4 CONTRATAR EL SERVICIO INTEGRAL DE ASEO Y CAFETERIA PARA LA SEDE DE ARMENIA, PEREIRA, EL EDÉN (LA TEBAIDA) Y MANIZALES. REGION 4 DE LA UNIDAD ADMINISTRATIVA ESPECIAL MIGRACIÓN COLOMBIA"/>
        <s v="R1 CONTRATAR EL SERVICIO INTEGRAL DE ASEO Y CAFETERIA PARA LAS SEDES DE: SANTA MARTA, RIOHACHA, MAICAO, VALLEDUPAR, Y PCM PARAGUACHON (MAICAO) REGION 1 DE LA UNIDAD ADMINISTRATIVA ESPECIAL MIGRACIÓN COLOMBIA"/>
        <s v="PRESTACION DE SERVICIOS DE APOYO A LA GESTIÓN CON AUTONOMÍA TÉCNICA Y ADMINISTRATIVA PARA APOYAR AL GRUPO DE DEFENSA JUDICIAL, EXTRAJUDICIAL Y VÍA ADMINISTRATIVA DE LA OFICINA ASESORA JURÍDICA DE MIGRACIÓN COLOMBIA DE ACUERDO CON LAS CONDICIONES SEÑALADAS"/>
        <s v="R13 CONTRATAR EL SERVICIO INTEGRAL DE ASEO Y CAFETERIA PARA LAS SEDES DE: SEDE 1: CFSM LETICIA, SEDE 2: PCMA AEROPUERTO INTERNACIONAL ALFREDO VASQUEZ COBO, SEDE 3: PCM BALSA MIGRATORIA LETICIA, REGION 13 DE LA UNIDAD ADMINISTRATIVA ESPECIAL MIGRACIÓN COLO"/>
        <s v="CONTRATAR LA PRESTACION DE SERVICIOS PROFESIONALES CON AUTONOMÍA TÉCNICA Y ADMINISTRATIVA, PARA APOYAR LA GESTIÓN DEL GRUPO DE APOYO CONTRACTUAL DE LA OFICINA ASESORA JURÍDICA, DE ACUERDO CON LAS CONDICIONES SEÑALADAS Y ESPECIFICACIONES TÉCNICAS DESCRITAS"/>
        <s v="CONTRATAR LA ADQUISICIÓN DE LA SUSCRIPCIÓN A UNA BIBLIOTECA JURÍDICA VIRTUAL, CON INSTALACIÓN DE SOFTWARE Y HERRAMIENTA DE CONSULTA DE INFORMACIÓN JURÍDICA, ASÍ COMO LA ACTUALIZACIÓN Y EL MANTENIMIENTO DEL NORMOGRAMA, CON COBERTURA NACIONAL Y COMPILACIÓN "/>
        <s v="CONTRATAR LA PRESTACIÓN DE LOS SERVICIOS TÉCNICOS Y ADMINISTRATIVOS COMO APOYO A LA GESTIÓN DE LA OFICINA DE COMUNICACIONES Y SERVICIO AL CIUDADANO"/>
        <s v="CONTRATAR LA PRESTACIÓN DE LOS SERVICIOS TÉCNICOS Y ADMINISTRATIVOS COMO APOYO A LA GESTIÓN DE LA OFICINA DE COMUNICACIONES PARA EL MANEJO DE LAS REDES SOCIALES DE LA ENTIDAD."/>
        <s v="PARTICIPAR, IMPLEMENTAR Y ACOMPAÑAR LA EJECUCIÓN DE LAS ACCIONES PLANEADAS POR LA OFICINA DE COMUNICACIONES Y SERVICIO  PARA COMUNICACIÓN INTERNA DE MIGRACIÓN COLOMBIA EN DESARROLLO DE SU MISIONALIDAD Y DE ACUERDO CON LAS NECESIDADES DE LA ENTIDAD."/>
        <s v="CONTRATAR LA PRESTACIÓN DE LOS SERVICIOS PROFESIONALES PARA LA OFICINA DE COMUNICACIONES, REALIZANDO LA GENERACIÓN DE CONTENIDOS DIGITALES EXTERNOS, PRODUCCIÓN DE EVENTOS CON GOBIERNO, GENERACIÓN DE CONTENIDOS WEB Y DISEÑO DE CAMPAÑAS INSTITUCIONALES"/>
        <s v="CONTRATAR LA PRESTACIÓN DE LOS SERVICIOS PROFESIONALES PARA LA OFICINA DE COMUNICACIONES COMO APOYO A LA GESTIÓN Y PRODUCCIÓN CON LOS MEDIOS MASIVOS DE COMUNICACIÓN"/>
        <s v="CONTRATAR EL SERVICIO DE MONITOREO DE MEDIOS MASIVOS DE COMUNICACION"/>
        <s v="CONTRATAR LA PUBLICACIÓN DE DIFERENTES AVISOS DE PRENSA EN EL PERIÓDICO LA REPÚBLICA, DE ACUERDO A LAS NECESIDADES REQUERIDAS POR LA ENTIDAD."/>
        <s v="CONTRATAR LA SUSCRIPCION A LA REVISTA SEMANA CON DESTINO A LA OFICINA DE COMUNICACIONES DE MIGRACION COLOMBIA"/>
        <s v="CONTRATAR EL SERVICIO DE CONTACT CENTER PARA CUBRIR LOS CANALES DE COMUNICACIÓN Y SERVICIO A LA CIUDADANÍA, ESTABLECIDOS POR MIGRACIÓN COLOMBIA."/>
        <s v="PRESTAR LOS SERVICIOS PROFESIONALES PARA DESARROLLAR ACTIVIDADES RELACIONADAS CON TEMAS CONTRACTUALES  DE LA OFICINA DE TECNOLOGÍA DE LA INFORMACIÓN DE MIGRACIÓN COLOMBIA."/>
        <s v="CONTRATAR LA PRESTACIÓN DE LOS SERVICIOS PROFESIONALES EN LAS ACTIVIDADES PROPIAS DE LEVANTAMIENTO, ESPECIFICACIÓNDE REQUERIMIENTOS, PRUEBAS Y CAPACITACIÓN PARA EL DESARROLLO DE LOS SISTEMAS DE INFORMACIÓN DE MIGRACIÓN COLOMBIA"/>
        <s v="CONTRATAR LA PRESTACIÓN DE LOS SERVICIOS PROFESIONALES PARA APOYAR LA GESTIÓN DE LA OFICINA DE TECNOLOGÍA DE LA INFORMACIÓN DE MIGRACIÓN COLOMBIA, EN LAS ACTIVIDADES RELACIONADAS CON LA ADMINISTRACIÓN Y GESTIÓN DE LA INFRAESTRUCTURA DE HARDWARE Y SOFTWARE"/>
        <s v="CONTRATAR LA PRESTACIÓN DE LOS SERVICIOS PROFESIONALES, PARA LAS ACTIVIDADES PROPIAS DEL DESARROLLO DE APLICACIONES JAVA DE LOS REQUERIMIENTOS E INCIDENTES DE LA UNIDAD ADMINISTRATIVA ESPECIAL MIGRACIÓN COLOMBIA"/>
        <s v="CONTRATAR LA PRESTACIÓN DE SERVICIOS PROFESIONALES PARA LA CONFIGURACIÓN DE AMBIENTES, APLICACIONES Y VERSIONAMIENTO DE CÓDIGO FUENTE DE LOS SISTEMAS DE INFORMACIÓN DE MIGRACIÓN COLOMBIA"/>
        <s v="CONTRATAR LA PRESTACIÓN DE LOS SERVICIOS PROFESIONALES PARA APOYAR LA GESTIÓN DE LA OFICINA DE TECNOLOGÍA DE LA INFORMACIÓN DE MIGRACIÓN COLOMBIA, EN LAS ACTIVIDADES PROPIAS DEL DESARROLLO DE APLICACIONES EN LENGUAJE .NET"/>
        <s v="CONTRATAR LA PRESTACIÓN DE LOS SERVICIOS PROFESIONALES PARA ADMINISTRAR Y DESARROLLAR FUNCIONALIDADES EN EL BUS DE DATOS ORACLE"/>
        <s v="PRESTAR LOS SERVICIOS PROFESIONALES PARA DESARROLLAR ACTIVIDADES RELACIONADAS CON PLANES, PROGRAMAS, DOCUMENTACIÓN Y SEGUIMIENTO A LA CONTRATACIÓN DE LA OFICINA DE TECNOLOGÍA DE LA INFORMACIÓN DE MIGRACIÓN COLOMBIA."/>
        <s v="CONTRATAR LA PRESTACIÓN DE LOS SERVICIOS PROFESIONALES PARA ADMINISTRAR EL CENTRO DE DATOS DE LA UNIDAD&#10;ADMINISTRATIVA ESPECIAL MIGRACIÓN COLOMBIA."/>
        <s v="CONTRATAR LA PRESTACIÓN DE LOS SERVICIOS PROFESIONALES PARA APOYAR LA GESTIÓN DE LA OFICINA DE TECNOLOGÍA DE LA INFORMACIÓN, EN LAS ACTIVIDADES RELACIONADAS CON LA IMPLEMENTACIÓN Y OPTIMIZACIÓN DE LA INFRAESTRUCTURA FÍSICA Y TECNOLÓGICA PARA CENTROS DE CÓ"/>
        <s v="CONTRATAR LA PRESTACIÓN DE SERVICIOS PROFESIONALES PARA REALIZAR LA OPTIMIZACIÓN DE LA BASE DE DATOS DEL DATA CENTER DE MIGRACIÓN COLOMBIA"/>
        <s v="CONTRATAR LA PRESTACIÓN DE LOS SERVICIOS PROFESIONALES PARA APOYAR LA GESTIÓN DE LA OFICINA DE TECNOLOGÍA DE LA INFORMACIÓN DE MIGRACIÓN COLOMBIA, EN LAS ACTIVIDADES RELACIONADAS CON LA ADMINISTRACIÓN DE SISTEMAS OPERATIVOS LINUX, VIRTUALIZACION Y BASE DE"/>
        <s v="CONTRATAR LA PRESTACIÓN DE LOS SERVICIOS PROFESIONALES PARA APOYAR LA GESTIÓN &#10;DE LA OFICINA DE TECNOLOGÍA DE LA INFORMACIÓN DE &#10;MIGRACIÓN COLOMBIA, EN LAS ACTIVIDADES PROPIAS DEL DESARROLLO DE APLICACIONES EN LENGUAJE .NET"/>
        <s v="CONTRATAR EL MANTENIMIENTO E IMPLEMENTACIÓN DE MEJORAS SEGÚN NECESIDADES MISIONALES DE MIGRACIÓN COLOMBIA PARA LA APLICACIÓN LIBERTAPP"/>
        <s v="EXTENSIÓN DE GARANTÍA PARA LAS LECTORAS DE DOCUMENTOS Y ACTUALIZACIÓN DEL SOFTWARE DE VALIDACIÓN DE DOCUMENTOS."/>
        <s v="CONTRATAR EL SERVICIO DE SOPORTE ESPECIALIZADO EN BASES DE DATOS, SISTEMAS OPERATIVOS E INFRAESTRUCTURA TECNOLÓGICA DE LA PLATAFORMA MISIONAL DE MIGRACIÓN COLOMBIA."/>
        <s v="CONTRATAR LA PRESTACIÓN DE LOS SERVICIOS PROFESIONALES PARA EL SOPORTE AL SITIO WEB DE LA UNIDAD ADMINISTRATIVA ESPECIAL MIGRACIÓN COLOMBIA DE CONFORMIDAD CON LAS ESPECIFICACIONES TÉCNICAS"/>
        <s v="CONTRATAR LA PRESTACIÓN DE SERVICIOS PROFESIONALES PARA REALIZAR LA ADMINISTRACIÓN DE BASES DE DATOS DE MIGRACIÓN COLOMBIA"/>
        <s v="CONTRATAR LA PRESTACIÓN DE SERVICIOS PROFESIONALES PARA REALIZAR ACTIVIDADES EN MANTENIMIENTO, RÉPLICAS EN BASES DE DATOS Y APOYO AL DESARROLLO DE SOFTWARE DE MIGRACIÓN COLOMBIA"/>
        <s v="CONTRATAR LA PRESTACIÓN DEL SERVICIO DE MANTENIMIENTO PREVENTIVO Y CORRECTIVO CON BOLSA DE REPUESTOS PARA LOS COMPONENTES DE LOS CCTV, DE ACUERDO CON LOS REQUERIMIENTOS TÉCNICOS DE LA UNIDAD ADMINISTRATIVA ESPECIAL MIGRACIÓN COLOMBIA."/>
        <s v="SERVICIO DE MANTENIMIENTO PREVENTIVO Y CORRECTIVO CON SUMINISTRO DE REPUESTOS Y BATERÍAS, DE LAS UPS MARCAS POWERSUN, TRIPP LITE Y SAT. "/>
        <s v="CONTRATAR LA ACTUALIZACIÓN DE LAS LICENCIAS PARA LOS SISTEMAS KACTUS Y SEVEN Y SERVICIO DE SOPORTE TÉCNICO ESPECIALIZADO PRESENCIAL, DE CONFORMIDAD CON LAS ESPECIFICACIONES DE LA UNIDAD ADMINISTRATIVA ESPECIAL MIGRACIÓN COLOMBIA INDICADAS EN EL ESTUDIO PR"/>
        <s v="ADQUIRIR EQUIPOS DE CONECTIVIDAD Y LA EXTENSIÓN DE GARANTÍA DE SMAR NET DEL FABRICANTE PARA LOS EQUIPOS CISCO DE ACUERDO CON LAS ESPECIFICACIONES TÉCNICAS REQUERIDAS POR LA UNIDAD ADMINISTRATIVA ESPECIAL MIGRACIÓN COLOMBIA."/>
        <s v="EXTENSIÓN DE GARANTÍA PARA LOS SERVIDORES MARCA DEL"/>
        <s v="CONTRATAR EL SUMINISTRO DE UNA BOLSA DE REPUESTOS PARA EQUIPOS DE COMPUTO E IMPRESIÓN. "/>
        <s v="SUSCRIPCIÓN Y HORAS DE SERVICIO DE PRODUCTOS GOOGLE PARA LA ENTIDAD."/>
        <s v="CONTRATAR LA PRESTACIÓN DE SERVICIOS PROFESIONALES ESPECIALIZADOS CON AUTONOMÍA TÉCNICA Y ADMINISTRATIVA PARA ACOMPAÑAR Y ORIENTAR JURÍDICAMENTE A LA OFICINA DE TECNOLOGÍA DE LA INFORMACIÓN DE MIGRACIÓN COLOMBIA EN LOS PROCESOS JURÍDICOS, EN  TEMAS ADMINI"/>
        <s v="CONTRATAR LA PRESTACIÓN DE SERVICIOS DE APOYO A LA GESTIÓN, PARA LA ATENCIÓN AL CIUDADANO Y LAS DEMAS ACTIVIDADES MISIONALES Y ADMINISTRATIVAS INHERENTES A LA REGIONAL ORIENTE"/>
        <s v="CONTRATAR LA PRESTACIÓN DE SERVICIOS DE APOYO A LA GESTIÓN, PARA LA ATENCIÓN AL CIUDADANO Y LAS DEMAS ACTIVIDADES MISIONALES Y ADMINISTRATIVAS INHERENTES A LA REGIONAL ORIENTE."/>
        <s v="PRESTAR LOS SERVICIOS PROFESIONALES ESPECIALIZADOS CON AUTONOMÍA TÉCNICA Y ADMINISTRATIVA PARA EL APOYO Y ACOMPAÑAMIENTO A LA SECRETARIA GENERAL EN TEMAS RELACIONADOS CON LAS COMUNICACIONES DE LA UNIDAD ADMINISTRATIVA ESPECIAL MIGRACIÓN COLOMBIA"/>
        <s v="PRESTAR LOS SERVICIOS PROFESIONALES ESPECIALIZADOS CON AUTONOMÍA TÉCNICA Y ADMINISTRATIVA PARA APOYAR A LA SECRETARIA GENERAL DE MIGRACIÓN COLOMBIA DE ACUERDO CON LAS CONDICIONES SEÑALADAS Y ESPECIFICACIONES TÉCNICAS DESCRITAS EN LOS ESTUDIOS PREVIOS."/>
        <s v="PRESTACIÓN DE SERVICIOS PROFESIONALES ESPECIALIZADOS &#10;CON AUTONOMÍA TÉCNICA Y ADMINISTRATIVA, PARA EL APOYO A LA GESTIÓN DE LA SECRETARÍA GENERAL EN EL SEGUIMIENTO ADMINISTRATIVO Y FINANCIERO DE LA CONTRATACIÓN, EN ESPECIAL LO RELACIONADO CON EL PROYECTO "/>
        <s v="PRESTAR LOS SERVICIOS DE APOYO TÉCNICO A LA GESTIÓN, BRINDADO ASESORÍA DIRECTA A LA SUPERVISIÓN DEL CONTRATO DE UNIFORMES VIGENCIA 2023, ESPECÍFICAMENTE EL ACOMPAÑAMIENTO PERMANENTE EN EL PROCESO DE CONFECCIÓN, FABRICACIÓN, VERIFICACIÓN Y APROBACIÓN DE MA"/>
        <s v="CONTRATAR EL SUMINISTRO DE MATERIALES FERROELÉCTRICOS PARA ATENDER LOS REQUERIMIENTOS QUE EN MATERIAL DE MANTENIMIENTO LOCATIVO PRESENTE LAS SEDES DE MIGRACIÓN COLOMBIA A NIVEL NACIONAL."/>
        <s v="SUMINISTRO DE ELEMENTOS DE PAPELERÍA Y ÚTILES DE ESCRITORIO PARA LAS&#10; SEDES A NIVEL NACIONAL DE LA UNIDAD&#10;ADMINISTRATIVA ESPECIAL MIGRACIÓN COLOMBIA"/>
        <s v="SUMINISTRO DE ELEMENTOS DE PAPELERÍA Y ÚTILES DE ESCRITORIO PARA LAS SEDES A NIVEL NACIONAL DE LA UNIDAD ADMINISTRATIVA ESPECIAL MIGRACIÓN COLOMBIA."/>
        <s v="SUMINISTRO DE LLANTAS A NIVEL NACIONAL PARA EL PARQUE AUTOMOTOR DE LA UNIDAD ADMINISTRATIVA ESPECIAL MIGRACIÓN COLOMBIA"/>
        <s v="R16 CONTRATAR EL SERVICIO INTEGRAL DE ASEO Y CAFETERIA PARA LA SEDE 1: CFSM PUERTO CARREÑO. REGION 16 DE LA UNIDAD ADMINISTRATIVA ESPECIAL MIGRACIÓN COLOMBIA"/>
        <s v="CONTRATAR EL SUMINISTRO DE COMBUSTIBLE (GASOLINA Y DIESEL) PARA VEHÍCULOS Y PLANTAS ELÉCTRICAS A NIVEL NACIONAL INCLUYENDO BOGOTÁ (CATEGORÍA A)"/>
        <s v="CONTRATAR EL SUMINISTRO DE COMBUSTIBLE (GASOLINA Y DIESEL) PARA VEHÍCULOS Y PLANTAS ELÉCTRICAS A NIVEL NACIONAL INCLUYENDO BOGOTÁ (CATEGORÍA B)"/>
        <s v="ADQUIRIR WORKSTATIONS DE ACUERDO CON LAS ESPECIFICACIONES TÉCNICAS REQUERIDAS POR LA UNIDAD ADMINISTRATIVA ESPECIAL DE MIGRACIÓN COLOMBIA"/>
        <s v="CONTRATAR EL SERVICIO INTEGRAL DE ASEO Y CAFETERIA REGION 9: SEDE 1: CFSM CÚCUTA, SEDE 2: CFSM BUCARAMANGA, SEDE 3: CENAF TIENDITAS, SEDE 4: CENAF VILLA DEL ROSARIO."/>
        <s v="PRESTACIÖN DE SERVICIOS PROFESIONALES CON AUTONOMÍA TÉCNICA Y ADMINISTRATIVA PARA APOYAR LA GESTIÓN DE LA DIRECCIÓN GENERAL DE MIGRACIÓN COLOMBIA, DE ACUERDO CON LAS CONDICIONES SEÑALADAS Y ESPECIFICACIONES TÉCNICAS DESCRITAS EN LOS ESTUDIOS PREVIOS."/>
        <s v="PRESTAR LOS SERVICIOS PROFESIONALES PARA APOYAR LA GESTIÓN DE LA SUBDIRECCIÓN DE CONTROL DISCIPLINARIO INTERNO, EN LOS TEMAS JURÍDICOS DISCIPLINARIOS Y LAS LABORES ADMINISTRATIVAS QUE SE LE ASIGNEN, DE ACUERDO CON LAS CONDICIONES SEÑALADAS Y ESPECIFICACIO"/>
        <s v="PRESTACIÖN DE SERVICIOS DE APOYO A LA GESTIÓN DE LA SUBDIRECCIÓN DE CONTROL DISCIPLINARIO INTERNO, EN LAS LABORES SECRETARIALES, DE ACUERDO CON LAS CONDICIONES SEÑALADAS Y ESPECIFICACIONES TÉCNICAS DESCRITAS EN LOS ESTUDIOS PREVIOS."/>
        <s v="PRESTACIÓN DE SERVICIOS PROFESIONALES CON AUTONOMÍA TÉCNICA Y ADMINISTRATIVA A LA OFICINA ASESORA DE PLANEACIÓN, PARA LA IMPLEMENTACIÓN DE LA POLÍTICA DE GESTIÓN DE LA INFORMACIÓN ESTADÍSTICA DE LA ENTIDAD."/>
        <s v="PRESTACIÓN DE SERVICIOS PROFESIONALES CON AUTONOMÍA TÉCNICA Y ADMINISTRATIVA A LA OFICINA ASESORA DE PLANEACIÓN EN ASUNTOS DE EXTRACCIÓN Y CONSOLIDACIÓN DE INFORMACIÓN CUANTITATIVA Y CUALITATIVA."/>
        <s v="PRESTACIÓN DE SERVICIOS PROFESIONALES CON AUTONOMÍA TÉCNICA Y ADMINISTRATIVA EN LA OFICINA ASESORA DE PLANEACIÓN PARA LA ELABORACIÓN DE ANÁLISIS, INFORMES Y REPORTES DE REGISTROS ADMINISTRATIVOS."/>
        <s v="PRESTACIÓN DE SERVICIOS PROFESIONALES CON AUTONOMÍA TÉCNICA Y ADMINISTRATIVA EN LA OFICINA ASESORA DE PLANEACIÓN PARA LA  INVESTIGACIÓN DE LAS CAUSAS Y CONSECUENCIAS SOBRE LOS FENÓMENOS Y DINÁMICA MIGRATORIA."/>
        <s v="PRESTACIÓN DE SERVICIOS PROFESIONALES CON AUTONOMÍA TÉCNICA Y ADMINISTRATIVA EN LA OFICINA ASESORA DE PLANEACIÓN, EN ASUNTOS JURÍDICOS PARA LA ESTRUCTURACIÓN DE ESTUDIOS EN PRO DEL MEJORAMIENTO EN LA OPERATIVIDAD MISIONAL Y ADMINISTRATIVA DE LA ENTIDAD."/>
        <s v="PRESTACIÓN DE SERVICIOS PROFESIONALES CON AUTONOMÍA TÉCNICA Y ADMINISTRATIVA EN LA OFICINA ASESORA DE PLANEACIÓN, PARA LA ATENCIÓN SOCIAL A LA POBLACIÓN MIGRANTE EN EL TERRITORIO NACIONAL."/>
        <s v="PRESTACIÓN DE SERVICIOS PROFESIONALES CON AUTONOMÍA TÉCNICA Y ADMINISTRATIVA EN LA OFICINA ASESORA DE PLANEACIÓN, PARA LA ADMINISTRACIÓN, GESTIONAMIENTO, PROCESAMIENTO Y ORGANIZACIÓN DE DATOS PARA EL GEME."/>
        <s v="CONTRATAR LA PRESTACIÓN DE SERVICIO DE RECOLECCIÓN, CURSO Y ENTREGA DE CORREO EN SUS DIFERENTES MODALIDADES A NIVEL NACIONAL E INTERNACIONAL Y EL SUMINISTRO DE PERSONAL PARA LA GESTIÓN DOCUMENTAL."/>
        <s v="CONTRATAR EL ARRIENDO DEL PARQUEADERO PARA EL CFSM EN LA CIUDAD DE VALLEDUPAR"/>
        <s v="CONTRATAR EL ARRENDAMIENTO DE UN BIEN INMUEBLE UBICADO EN URBANIZACIÓN MISTARES DEL MUNICIPIO DE CUMBAL, CORREGIMIENTO DE CHILES - NARIÑO CON DESTINO AL FUNCIONAMIENTO DEL PCMT CHILES - TUFIÑO DE MIGRACIÓN COLOMBIA.  "/>
        <s v="PRESTACIÓN DE SERVICIOS PROFESIONALES CON AUTONOMÍA TÉCNICA Y ADMINISTRATIVA EN LA OFICINA ASESORA DE PLANEACIÓN PARA LA CONSOLIDACIÓN DEL SISTEMA INTEGRADO DE GESTIÓN Y FORTALECIMIENTO DE LA GESTIÓN ORGANIZACIONAL."/>
        <s v="PRESTACIÓN DE SERVICIOS PROFESIONALES CON AUTONOMÍA TÉCNICA Y ADMINISTRATIVA, EN LA OFICINA ASESORA DE PLANEACIÓN PARA EL MONITOREO Y SEGUIMIENTO DOCUMENTAL  DE ACUERDO CON LAS CONDICIONES SEÑALADAS Y ESPECIFICACIONES DESCRITAS EN LOS ESTUDIOS PREVIOS."/>
        <s v="CONTRATAR EL ARRENDAMIENTO DE CUPOS DE PARQUEADERO PARA EL PARQUE AUTOMOTOR DEL CENTRO FACILITADOR DE SERV ICIOS MIGRATORIOS EN LA CIUDAD DE RIOHACHA"/>
        <s v="PRESTACIÓN DE SERVICIOS PROFESIONALES CON AUTONOMÍA TÉCNICA Y ADMINISTRATIVA  EN TEMAS RELACIONADOS CON LA GESTIÓN DE CARTERA Y ESTRUCTURACIÓN DE PROCESOS,  AL GRUPO DE SOPORTE A LA GESTIÓN REGIONAL  DE LA  &#10;SUBDIRECCIÓN ADMINISTRATIVA Y FINANCIERA,  DE A"/>
        <s v="PRESTACIÓN DE SERVICIOS PROFESIONALES  CON AUTONOMÍA TÉCNICA Y ADMINISTRATIVA EN TEMAS CONTABLES Y TRIBUTARIOS AL GRUPO FINANCIERO DE LA  SUBDIRECCIÓN ADMINISTRATIVA Y FINANCIERA, DE ACUERDO CON LAS CONDICIONES Y ESPECIFICACIONES TÉCNICAS DESCRITAS EN LOS"/>
        <s v="PRESTACIÓN DE SERVICIOS PROFESIONALES CON AUTONOMÍA TÉCNICA Y ADMINISTRATIVA PARA LA REALIZACIÓN DEL TRÁMITE DE CUENTAS POR PAGAR Y OBLIGACIONES DENTRO DEL SIIF, ASÍ COMO LA APLICACIÓN DE RETENCIONES Y REVISIÓN DE DECLARACIONES TRIBUTARIAS A CARGO DE LA E"/>
        <s v="PRESTACIÓN DE SERVICIOS PROFESIONALES  CON AUTONOMÍA TÉCNICA Y ADMINISTRATIVA  PARA LA GESTIÓN CONTRACTUAL, ELABORACIÓN Y PUBLICACIÓN DE DOCUMENTOS ASIGNADOS EN LAS DIFERENTES MODALIDADES, ASI COMO LA GESTIÓN POSCONTRACTUAL DE LOS PROCESOS QUE SE ADELANTA"/>
        <s v="CONTRATAR LA PRESTACIÓN DEL SERVICIO DE VIGILANCIA Y SEGURIDAD PRIVADA PARA LA UNIDAD ADMINISTRATIVA ESPECIAL MIGRACIÓN COLOMBIA EN SUS SEDES UBICADAS A NIVEL NACIONAL (NIVEL CENTRAL, REGIONALES, CENTROS FACILITADORES DE SERVICIOS MIGRATORIOS Y PUESTOS DE"/>
        <s v="CONTRATAR LAS PÓLIZAS DE SEGUROS QUE AMPARAN ADECUADAMENTE LAS PERSONAS, BIENES E INTERESES PATRIMONIALES PRESENTES Y FUTUROS DE LA ENTIDAD Y/O DE AQUELLOS A SU CARGO Y/O BAJO SU RESPONSABILIDAD DENTRO DEL TERRITORIO NACIONAL, RECIBIDOS A TÍTULO ONEROSO O"/>
        <s v="ADQUIRIR CERTIFICADOS DE FIRMA DIGITAL DE CONFORMIDAD CON LAS ESPECIFICACIONES DE LA UNIDAD ADMINISTRATIVA ESPECIAL MIGRACIÓN COLOMBIA"/>
        <s v="SERVICIO DE MANTENIMIENTO PREVENTIVO Y CORRECTIVO INCLUIDO REPUESTOS PARA EL PARQUE AUTOMOTOR  REGIONAL ORIENTE EN LA CIUDAD DE CÚCUTA "/>
        <s v="SERVICIO DE MANTENIMIENTO PREVENTIVO Y CORRECTIVO INCLUIDO REPUESTOS PARA EL PARQUE AUTOMOTOR DE LA  REGIONAL ATLÁNTICO"/>
        <s v="CONTRATAR LA PRESTACIÓN DEL SERVICIO DE MANTENIMIENTO PREVENTIVO Y CORRECTIVO DE AIRES ACONDICIONADOS A NIVEL NACIONAL"/>
        <s v="SERVICIO DE IMPRESIÓN, FOTOCOPIADO Y ESCÁNER DE DOCUMENTOS, MEDIANTE EL SISTEMA DE LA FIGURA DE OUTSOURCING, DE ACUERDO CON EL CUADRO DE CANTIDADES DE LAS ESPECIFICACIONES TÉCNICAS EN LAS SEDES PREVISTAS EN LA UNIDAD ADMINISTRATIVA ESPECIAL DE MIGRACIÓN C"/>
        <s v="CONTRATAR EL SUMINISTRO DE COMBUSTIBLE PARQUE AUTOMOTOR Y PLANTAS ELÉCTRICAS REGIONAL AMAZONAS."/>
        <s v="CONTRATAR EL SUMINISTRO DE COMBUSTIBLE PARQUE AUTOMOTOR Y PLANTAS ELÉCTRICAS REGIONAL SAN ANDRES Y PROVIDENCIA "/>
        <s v="SERVICIO DE LIMPIEZA, MANTENIMIENTO Y VACIADO DE POZOS Y TANQUES DE ALMACENAMIENTO DE AGUAS RESIDUALES A NIVEL NACIONAL"/>
        <s v="CONTRATAR LA PRESTACIÓN DEL SERVICIO DE LAVADO DEL PARQUE AUTOMOTOR DE MIGRACIÓN COLOMBIA EN LA CIUDAD DE BOGOTÁ D.C."/>
        <s v="APOY AR A MIGRACIÓN COLOMBIA EN EL DESARROLLO DE NUEVAS FUNCIONALIDADES Y EL MANTENIMIENTO, OPTIMIZACIÓN E INTEGRACIÓN DEL SISTEMA DE GESTIÓN DOCUMENTAL ORFEO."/>
        <s v="PRESTACIÓN DE SERVICIOS PROFESIONALES PARA APOYAR A MIGRACIÓN COLOMBIA EN EL DESARROLLO, OPTIMIZACIÓN Y MANTENIMIENTO DE FUNCIONALIDADES DEL SISTEMA DE GESTIÓN DOCUMENTAL ORFEO"/>
        <s v="ADQUIRIR CERTIFICADOS DE FIRMA DIGITAL DE CONFORMIDAD&#10; CON LAS ESPECIFICACIONES DE LA UNIDAD ADMINISTRATIVA ESPECIAL MIGRACIÓN COLOMBIA"/>
        <s v="PRESTAR EL SERVICIO DE ADMINISTRACIÓN, CUSTODIA, DIGITALIZACIÓN, ORGANIZACIÓN DE ARCHIVOS ASÍ COMO LA VERIFICACIÓN DE INVENTARIOS DOCUMENTALES, ELIMINACIÓN DOCUMENTAL Y SANEAMIENTO AMBIENTAL DE LA UAEMC."/>
        <s v="PRESTACIÓN DE SERV ICIOS PROFESIONALES CON AUTONOMÍA TÉCNICA Y ADMINISTRATIV A EN EL PROCESO DE GESTIÓN DOCUMENTAL DANDO CUMPLIMIENTO A LO ESTABLECIDO POR EL ARCHIVO GENERAL DE LA NACIÓN Y LAS NECESIDADES DE LA UAEMC."/>
        <s v="PRESTACIÓN DE SERVICIOS PROFESIONALES CON AUTONOMÍA TÉCNICA Y ADMINISTRATIVA PARA LA GESTIÓN TRANSVERSAL DEL MODELO INTEGRADO DE GESTIÓN DE LOS PROCESOS A CARGO DE LA SUBDIRECCIÓN ADMINISTRATIVA Y FINANCIERA, EN ESPECIAL LO CONCERNIENTE A LA GESTIÓN DOCUM"/>
        <s v="PRESTAR LOS SERVICIOS PROFESIONALES DE ARQUITECTURA CON AUTONOMÍA TÉCNICA Y ADMINISTRATIVA PARA APOYAR LA GESTIÓN DE LA COORDINACIÓN ADMINISTRATIVA DE MIGRACIÓN COLOMBIA, EN LO REFERENTE A LA ESTRUCTURACIÓN, ELABORACIÓN Y EVALUACIÓN DE ESTUDIOS PREVIOS Y "/>
        <s v="PRESTAR LOS SERVICIOS PROFESIONALES CON AUTONOMÍA TÉCNICA Y ADMINISTRATIVA DENTRO DEL GRUPO DE GESTIÓN ADMINISTRATIVA, EN LO RELACIONADO CON LA ETAPA PRECONTRACTUAL, ASÍ COMO LA EVALUACIÓN DE PROCESOS DE INFRAESTRUCTURA"/>
        <s v="PRESTAR LOS SERVICIOS PROFESIONALES CON AUTONOMÍA TÉCNICA Y ADMINISTRATIVA EN CUANTO A LA GESTIÓN PARA EL PUESTO DE CONTROL MIGRATORIO FRONTERIZO FLUVIAL UBICADO EL RIO ORINOCO EN LA CIUDAD DE PUERTO CARREÑO, EN CUANTO A LA OBTENCIÓN DE LOS PERMISOS AMBIE"/>
        <s v="CONTRATAR LA PRESTACIÓN DE SERVICIOS PROFESIONALES CON AUTONOMÍA TÉCNICA Y ADMINISTRATIVA PARA GESTIONAR, ACOMPAÑAR Y ORIENTAR JURÍDICAMENTE A LA SUBDIRECCIÓN ADMINISTRATIVA Y FINANCIERA DE MIGRACIÓN COLOMBIA EN LA APLICACIÓN Y DESARROLLO DE NORMAS E INST"/>
        <s v="PRESTAR LOS SERVICIOS PROFESIONALES DE UN INGENIERO ELECTRICISTA CON AUTONOMÍA TÉCNICA Y ADMINISTRATIVA PARA APOYAR LA GESTIÓN DE LA COORDINACIÓN ADMINISTRATIVA DE MIGRACIÓN COLOMBIA, EN LO REFERENTE A LA ESTRUCTURACIÓN Y DEFINICIÓN DE FICHAS TÉCNICAS Y E"/>
        <s v="CONTRATAR LA ADQUISICIÓN DE ELEMENTOS DE PROTECCIÓN PERSONAL E INDIVIDUAL (ELEMENTOS DE PROTECCIÓN FONDEO (CHALECOS SALVAVIDAS, MOSQUETONES, CORDINO, GUANTES DE BAQUETA, BOTAS)) PARA LOS FUNCIONARIOS QUE REALIZAN OTRAS ACTIVIDADES MISIONALES, TENIENDO EN "/>
        <s v="PRESTAR LOS SERVICIOS PROFESIONALES CON AUTONOMÍA TÉCNICA Y ADMINISTRATIVA PARA APOYAR L A GESTIÓN DE LA SUBDIRECCIÓN DE CONTROL MIGRATORIO DE ACUERDO CON LAS CONDICIONES SEÑALA DAS Y ESPECIFICACIONES TÉCNICAS DESCRITAS EN LOS ESTUDIOS PREVIOS"/>
        <s v="PRESTAR LOS SERVICIOS PROFESIONALES CON AUTONOMÍA TÉCNICA Y ADMINISTRATIVA PARA APOYAR LA GESTIÓN DE LA SUBDIRECCIÓN DE CONTROL MIGRATORIO DE ACUERDO CON LAS CONDICIONES SEÑALADAS Y ESPECIFICACIONES TÉCNICAS DESCRITAS EN LOS ESTUDIOS PREVIOS"/>
        <s v="CONTRATAR LA EXTENSIÓN DE GARANTÍA INCLUIDO MANTENIMIENTOS PREVENTIVOS Y CORRECTIVOS CON REPUESTOS, PARA LA SOLUCIÓN DE PASILLOS MIGRATORIOS BIOMIG."/>
        <s v="SERVICIO DE MANTENIMIENTO PREVENTIVO Y CORRECTIVO PARA LOS EQUIPOS DE GRAFOLOGÍA VIDEO COMPARADORES, CON BOLSA DE REPUESTOS."/>
        <s v="PRESTAR LOS SERVICIOS PROFESIONALES CON AUTONOMÍA TÉCNICA Y ADMINISTRATIVA PARA APOYAR LA GESTIÓN DE LA SUBDIRECCIÓN DE CONTROL MIGRATORIO DE ACUERDO CON LAS CONDICIONES SEÑALADAS Y ESPECIFICACIONES TÉCNICAS DESCRITAS EN LOS ESTUDIOS PREVIOS."/>
        <s v="ADQUISICIÓN Y AMPLIACIÓN DE PASILLOS AUTOMÁTICOS BIOMIG PARA LOS PUESTOS DE CONTROL MIGRATORIO A NIVEL NACIONAL."/>
        <s v="N. CONTRATAR EL SERVICIO DE INFORMACIÓN ANTICIPADA DE VIAJEROS (APIS - POR SUS SIGLAS EN INGLÉS ADVANCE PASSENGER INFORMATION SYSTEM), CONSISTENTE EN LA RECEPCIÓN, VALIDACIÓN, TRANSMISIÓN E INCORPORACIÓN A LAS BASES DE DATOS DE MIGRACIÓN COLOMBIA, DE TODO"/>
        <s v="CONTRATAR LA PRESTACIÓN DE SERVICIOS PROFESIONALES ESPECIALIZADOS PARA LA VALIDACIÓN O AUTENTICACIÓN DE IDENTIDAD, RELACIONADA CON USUARIOS QUE REQUIEREN CERTIFICADOS DE MOVIMIENTOS MIGRATORIOS."/>
        <s v="PRESTAR LOS SERVICIOS PROFESIONALES EN LA SUBDIRECCIÓN DE EXTRANJERÍA CON AUTONOMÍA TÉCNICA Y ADMINISTRATIVA, DE ACUERDO CON LAS CONDICIONES SEÑALADAS Y ESPECIFICACIONES TÉCNICAS DESCRITAS EN LOS ESTUDIOS PREVIOS"/>
        <s v="PRESTAR LOS SERVICIOS PROFESIONALES ESPECIALIZADOS EN LA SUBDIRECCIÓN DE EXTRANJERÍA CON AUTONOMÍA TÉCNICA Y ADMINISTRATIVA, DE ACUERDO CON LAS CONDICIONES SEÑALADAS Y ESPECIFICACIONES TÉCNICAS DESCRITAS EN LOS ESTUDIOS PREVIOS"/>
        <s v="CONTRATAR LOS SERVICIOS PROFESIONALES PARA LA CREACIÓN DE CONTENIDOS VIRTUALES PARA LA PLATAFORMA DE MIGRACIÓN COLOMBIA."/>
        <s v="CONTRATAR LOS SERVICIOS PROFESIONALES PARA LA REALIZACIÓN DE ACCIONES DE FORMACIÓN EN DIFERENTES CONTENIDOS TEMÁTICOS A FIN DE LLEVAR A CABO CAPACITACIONES PARA LOS FUNCIONARIOS DE MIGRACIÓN COLOMBIA A NIVEL NACIONAL"/>
        <s v="CONTRATAR LA PRESTACIÓN DE SERVICIOS PROFESIONALES ESPECIALIZADOS CON AUTONOMÍA TÉCNICA Y ADMINISTRATIVA PARA ACOMPAÑAR Y ORIENTAR JURÍDICAMENTE A LA SUBDIRECCIÓN DE TALENTO HUMANO DE MIGRACIÓN COLOMBIA EN LOS PROCESOS JURÍDICOS Y SOBRE TEMAS ADMINISTRATI"/>
        <s v="PRESTACION DE SERVICIOS PROFESIONALES CON AUTONOMÍA TÉCNICA Y ADMINISTRATIVA  PARA APOYAR LA GESTIÓN DEL GRUPO DE DEFENSA JUDICIAL, EXTRAJUDICIAL Y VÍA ADMINISTRATIVA DE LA OFICINA ASESORA JURÍDICA  DE MIGRACIÓN COLOMBIA DE ACUERDO CON LAS CONDICIONES SEÑ"/>
        <s v="SUMINISTRO DE BONOS PERSONALIZADOS Y/O TARJETAS DE DOTACIÓN, CANJEABLES ÚNICA Y EXCLUSIVAMENTE PARA LA COMPRA DE DOTACIÓN (VESTUARIO Y CALZADO), PARA LOS FUNCIONARIOS DE LA UNIDAD ADMINISTRATIVA ESPECIAL MIGRACIÓN COLOMBIA A NIVEL NACIONAL, QUE TENGAN DER"/>
        <s v="SUMINISTRAR A NIVEL NACIONAL LOS UNIFORMES A LOS FUNCIONARIOS DE LA UNIDAD ADMINISTRATIVA ESPECIAL MIGRACIÓN COLOMBIA QUE LLEVAN A CABO LABORES MISIONALES, CORRESPONDIENTE A LA VIGENCIA.”"/>
        <s v="CONTRATAR LA ADQUISICIÓN DE SILLAS PARA LOS FUNCIONARIOS DE MIGRACIÓN COLOMBIA "/>
        <s v="CONTRATAR EL MANTENIMIENTO CORRECTIVO PARA LA SILLAS ERGONÓMICAS DE LOS&#10; FUNCIONARIOS DE BOGOTÁ DE MIGRACIÓN COLOMBIA"/>
        <s v="CONTRATAR LA PUBLICACIÓN EN EL DIARIO OFICIAL DE LOS ACTOS ADMINISTRATIVOS QUE DEMANDE LA UAEMC"/>
        <s v="CONTRATAR EL ARRENDAMIENTO DE UN ÁREA DENTRO DEL PREDIO UBICADO EN LA CALLE 22 N # 8N - 47 DE LA CIUDAD DE CÚCUTA PARA EL FUNCIONAMIENTO DEL CENTRO FACILITADOR DE SERVICIOS MIGRATORIOS DE LA UAEMC"/>
        <s v="CONTRATAR LA PRESTACIÓN DEL SERVICIO DE ALOJAMIENTO, ALIMENTACIÓN Y APOYO LOGÍSTICO PARA ACTIVIDADES DE CAPACITACIÓN A NIVEL NACIONAL"/>
        <s v="CONTRATAR EL ARRIENDO DEL PARQUEADERO YOPAL"/>
        <s v="ADQUISICIÓN E INSTALACIÓN DE DISPENSADORES DE AGUA PARA LAS DIFERENTES SEDES DE MIGRACIÓN COLOMBIA A NIVEL NACIONAL"/>
        <s v="CONTRATAR EL ARRENDAMIENTO DE LAS OFICINAS 207 Y 212 DE LA TORRE ARGOS CON SUS CORRESPONDIENTES PARQUEADEROS , LOS CUALES SE ENCUENTRAN UBICADOS EN LA CALLE 26 NO 59-51 TORRE 3 PISO 2 DEL EDIFICIO ARG"/>
        <s v="CONTRATAR EL ARRENDAMIENTO DE LAS OFICINAS 401, 402 Y 404 CON SUS RESPECTIVOS PARQUEADEROS, LOS CUALES SE ENCUENTRAN UBICADOS EN LA CALLE 26 NO. 59-51, TORRE 3, PISO 4 DEL EDIFICIO ARGOS, EN LA CIUDAD"/>
        <s v="PRESTAR LOS SERVICIOS DE APOYO A LA GESTIÓN EN EL GRUPO ADMINISTRATIVO, CON AUTONOMÍA TÉCNICA Y ADMINISTRATIVA Y DE ACUERDO CON LAS CONDICIONES Y ESPECIFICACIONES TÉCNICAS SEÑALADAS EN LOS ESTUDIOS PR"/>
        <s v="CONTRATAR UNA INSTITUCIÓN PRESTADORA DE SERVICIO DE SALUD ESPECIALIZADA EN LA REALIZACIÓN DE EXÁMENES MÉDICOS OCUPACIONALES DE INGRESO, EGRESO, PERIÓDICOS Y POSTINCAPACIDAD Y DE REQUERIRSE ANÁLISIS DE PUESTO DE TRABAJO."/>
        <s v="PRESTACIÓN DE SERVICIOS PROFESIONALES CON AUTONOMÍA TÉCNICA Y ADMINISTRATIVA DE APOYO A LA SUBDIRECCIÓN DE VERIFICACIONES EN ASUNTOS DE ESTADÍSTICA Y VISUALIZACIÓN DE DATOS"/>
        <s v="PRESTAR LOS SERVICIOS PROFESIONALES ESPECIALIZADOS PARA APOYAR A LA ENTIDAD EN LA FUNDAMENTACIÓN JURÍDICA EN LOS PROYECTOS PARA LA OPTIMIZACIÓN DE LOS SERVICIOS Y PROCESOS MIGRATORIOS A CARGO DE LA OFICINA DE TECNOLOGÍA DE LA INFORMACIÓN, Y EN LOS DEMÁS T"/>
        <s v="CONTRATAR EL SERVICIO DE MANTENIMIENTO PREVENTIVO Y CORRECTIVO CON SUMINISTRO DE REPUESTOS ORIGINALES PARA EL ASCENSOR MARCA ORONA, UBICADO EN LA REGIONAL ANDINA CALLE 100 NO 11B - 27 DE LA CIUDAD DE BOGOTÁ."/>
        <s v="CONTRATAR LA PRESTACIÓN DE LOS SERVICIOS DE APOYO A LA GESTIÓN EN LA OFICINA DE TECNOLOGÍA DE LA INFORMACIÓN, DE ACUERDO CON LAS CONDICIONES Y ESPECIFICACIONES TÉCNICAS DESCRITAS EN LOS ESTUDIOS PREVIOS"/>
        <s v="CONTRATAR A TODO COSTO, INCLUYENDO MATERIALES Y MANO DE OBRA, LA ADECUACIÓN DEL PCM SAN MIGUEL REGIONAL NARIÑO"/>
        <s v="CONTRATAR A TODO COSTO, INCLUYENDO MATERIALES Y MANO DE OBRA, LA IMPLEMENTACIÓN DE POLOS APÍCOLAS Y OBRAS COMPLEMENTARIAS EN CUMPLIMIENTO DE LAS MEDIDAS DE COMPENSACIÓN IMPUESTAS POR CORPORINOQUIA POR LA AUTORIZACIÓN DE PERMISOS DE CONCESIÓN Y VERTIMIENTO"/>
        <s v="CONTRATAR EL SERVICIO INTEGRAL DE ASEO Y CAFETERÍA REGIÓN 11: SEDE 1: &#10;CFSM CALLE 100 REGIONAL ANDINA, SEDE 2: PCM AEROPUERTO INTERNACIONAL &#10;EL DORADO, SEDE 3: SEDE NIVEL CENTRAL EDIFICIO ARGOS, SEDE 4: CB NORMANDÍA DE LA UAEMC"/>
        <s v="CONTRATAR EL SERVICIO INTEGRAL DE ASEO Y CAFETERÍA REGIÓN 06: SEDE 1: PCM RUMICHACA;&#10; SEDE 2: PASTO; SEDE 3: PCM TUMACO; SEDE 4: PCM&#10; CHILES; SEDE 5: PCM SAN MIGUEL; SEDE 6: PCM MATAJE"/>
        <s v="CONTRATAR EL ARRENDAMIENTO DE LA OFICINA 403, DE LA TORRE ARGOS CON SUS CORRESPONDIENTES PARQUEADEROS, LOS CUALES SE ENCUENTRAN UBICADOS EN LA CALLE 26 NO. 59-51, TORRE 3, PISO 4 DEL EDIFICIO ARGOS, E"/>
        <s v="CONTRATAR LA PRESTACIÓN DE SERVICIOS PROFESIONALES PARA EL EQUIPO DE COMUNICACIONES DE MIGRACIÓN COLOMBIA EN LA REDACCIÓN, PRODUCCIÓN GENERAL DE INFORMACIÓN, GENERACIÓN DE CONTENIDOS DIGITALES Y MULTIFORMATO, A FIN DE SER PUBLICADOS EN LOS MEDIOS VIRTUALE"/>
        <s v="CONTRATAR LA PRESTACIÓN DE LOS SERVICIOS PROFESIONALES CON AUTONOMÍA TÉCNICA Y ADMINISTRATIVA A LA SUBDIRECCIÓN DE TALENTO HUMANO, TENDIENTE A APOYAR LA MEJORA DEL SISTEMA DE INFORMACIÓN EN NÓMINA BASADO EN LA PARAMETRIZACIÓN DE LOS MÓDULOS DEL SISTEMA KA"/>
        <s v="CONTRATAR A TODO COSTO INCLUYENDO MATERIALES Y MANO DE OBRA, LA ADECUACIÓN DEL CFSM MAICAO DE LA REGIONAL GUAJIRA."/>
        <s v="PRESTAR SERVICIOS PROFESIONALES A LA OFICINA DE TECNOLOGÍA DE LA INFORMACIÓN, PARA EL SEGUIMIENTO Y MANTENIMIENTO AL SISTEMA DE GESTIÓN DE LA SEGURIDAD DE LA INFORMACIÓN (SGSI) Y DEMÁS DOMINIOS DE ARQUITECTURA EMPRESARIAL DE MIGRACIÓN COLOMBIA"/>
        <s v="CONTRATAR LA REALIZACIÓN DE ACCIONES DE FORMACIÓN ATENDIENDO LA SOLICITUD DE LAS OFICINAS : TECNOLOGIAS DE LA INFORMACION Y COMUNICACIONES, DIRIGIDO A FUNCIONARIOS DE MIGRACIÓN COLOMBIA"/>
        <s v="CONTRATAR LA PRESTACIÓN DE SERVICIO DE TRANSPORTE AÉREO DE PASAJEROS EN RUTAS OPERADAS POR SATENA Y EN LAS RUTAS NACIONALES E INTERNACIONALES DE OTROS OPERADORES, PARA FUNCIONARIOS Y CONTRATISTAS, ASÍ COMO PARA LA ATENCIÓN DE DESPLAZAMIENTOS DE DEPORTADOS"/>
        <s v="CONTRATAR EL SERVICIO DE MANTENIMIENTO PREVENTIVO Y CORRECTIVO INCLUIDO REPUESTO PARA EL PARQUE AUTOMOTOR UBICADO EN BOGOTÁ Y REGIONAL ANDINA SEDES TUNJA, IBAGUÉ Y NEIVA.  "/>
        <s v="ADQUIRIR RENOVACIÓN, ACTUALIZACIÓN Y SOPORTE DEL LICENCIAMIENTO ARANDA Y SERVICIOS ASOCIADOS SAAS."/>
      </sharedItems>
    </cacheField>
    <cacheField name="MODALIDAD" numFmtId="0">
      <sharedItems>
        <s v="Mínima cuantía"/>
        <s v="Contratación Directa"/>
        <s v="Selección abreviada"/>
        <s v="Licitación Pública"/>
      </sharedItems>
    </cacheField>
    <cacheField name="CAUSAL" numFmtId="0">
      <sharedItems>
        <s v="Prestación de Servicios Profesionales "/>
        <s v="Exclusividad"/>
        <s v="Grandes Superficies"/>
        <s v="Arrendamiento"/>
        <s v="Prestación de Servicios"/>
        <s v="Acuerdo Marco de Precios"/>
        <s v="Prestación de Servicios de Apoyo a la Gestión"/>
        <s v="Menor Cuantia"/>
        <s v="Subasta Inversa Electrónica"/>
        <s v="Interadministrativo"/>
        <s v="Bolsa de Productos"/>
        <s v="Licitación Pública"/>
        <s v="Mínima Cuantía"/>
      </sharedItems>
    </cacheField>
    <cacheField name="AREA DE LA  NECESIDAD" numFmtId="0">
      <sharedItems>
        <s v="Subdirección de Control Migratorio"/>
        <s v="Subdirección de Talento Humano"/>
        <s v="Dirección General"/>
        <s v="Subdirección Administrativa y Financiera"/>
        <s v="Oficina Asesora de Planeación"/>
        <s v="Oficina Asesora Jurídica"/>
        <s v="Oficina de Comunicaciones"/>
        <s v="Oficina de Tecnología de la Informacion"/>
        <s v="Secretaria General"/>
        <s v="Subdireccion de Control Disciplinario Interno"/>
        <s v="Subdirección de Extranjeria"/>
        <s v="Subdirección de Verificación Migratoria"/>
      </sharedItems>
    </cacheField>
    <cacheField name="CODIGO UNSCSP">
      <sharedItems containsMixedTypes="1" containsNumber="1" containsInteger="1">
        <s v="46151708;46151712;72151704;81101706;81101713"/>
        <n v="7.31521E7"/>
        <n v="2.4141504E7"/>
        <n v="4.32117E7"/>
        <s v="52141501-02-52161505-"/>
        <n v="8.0161504E7"/>
        <n v="8.01116E7"/>
        <n v="8.0131502E7"/>
        <n v="1.5101506E7"/>
        <s v="801615;80121704;80101605;81102702"/>
        <n v="7.6111501E7"/>
        <s v="81101508;80161500;80161504;80121704"/>
        <s v="55111515;82121802"/>
        <s v="80-16-15-04"/>
        <s v="80-16-15-05"/>
        <n v="8.2111902E7"/>
        <n v="8.2121506E7"/>
        <n v="8.2111904E7"/>
        <n v="8.1111811E7"/>
        <s v="81111800;80111600"/>
        <s v="81-11-15"/>
        <n v="8.11115E7"/>
        <n v="8.01015E7"/>
        <n v="8.11118E7"/>
        <s v="811115-811118-811123-801116"/>
        <n v="811115.0"/>
        <s v="80111600 - 81111500 - 81111800"/>
        <s v=" 801116-811115-811120"/>
        <s v="43232612;81112209."/>
        <s v="43211700;81112200"/>
        <n v="4.32323E7"/>
        <s v="80111614 - 81111500 - 81111800"/>
        <s v="811115-811116-811122"/>
        <s v="80111600-811115-811120"/>
        <n v="4.32328E7"/>
        <n v="7.2103302E7"/>
        <n v="4.32316E7"/>
        <s v=" 72103300; 81111800; 32151900; 43221700; 43221800; 43222600"/>
        <s v="32101601;43211706;43201803;43202222;43211708;43211719;43211711;44101706;44103004;44103125"/>
        <n v="8.11121E7"/>
        <n v="8.01615E7"/>
        <n v="801615.0"/>
        <s v=" 80161504 - 80161500"/>
        <n v="4.01417E7"/>
        <s v=" 14111507-24141517-26111701-31162001-43202001-44101602"/>
        <n v="1.4111507E7"/>
        <s v=" 25172504;25172512"/>
        <n v="1.5101505E7"/>
        <n v="4.32115E7"/>
        <s v="76111501 - 90101700"/>
        <s v="80161504"/>
        <n v="8.0111607E7"/>
        <s v="80161500;80121704;80101605;81112006;81112007;811315"/>
        <s v="801615;80121704;80101605;81112006;81112007;811315;93121600"/>
        <s v="80161500;801015;80121704;80101605;93141509;93141510"/>
        <s v="801615;801015;80121704;80101605;80121803"/>
        <s v="801615;80121704;80101605;93141507;93141503"/>
        <s v="80161500;80121704;80101605;81112006;81112007;81102702"/>
        <n v="7.8102203E7"/>
        <s v="801615;8012170;80101605;93121600"/>
        <s v="80161504;80111605"/>
        <n v="9.21215E7"/>
        <n v="8.41315E7"/>
        <n v="4.32332E7"/>
        <n v="7.8181507E7"/>
        <n v="4.01017E7"/>
        <s v=" 82121500;82121503;82121701;82121702;80161801 "/>
        <s v=" 15101505; 15101506"/>
        <n v="4.015151E7"/>
        <n v="7.6111801E7"/>
        <n v="8.1111504E7"/>
        <n v="432332.0"/>
        <n v="7.8131602E7"/>
        <s v="77102001 - 77101501"/>
        <s v="24141608 ,73141710 , 46181503"/>
        <n v="3.017151E7"/>
        <n v="7.2151704E7"/>
        <n v="3.21518E7"/>
        <n v="8.11027E7"/>
        <s v="43232300;81111800;81112000;81112200"/>
        <s v="43232300;81111800;81112000;81112200;"/>
        <n v="8.6101808E7"/>
        <s v="86111600;86111500"/>
        <s v="80-16-15"/>
        <s v="80121704;80161504"/>
        <n v="8.4121804E7"/>
        <n v="5.3101502E7"/>
        <s v=" 56101522;56112104"/>
        <s v="56112107 - 72153613"/>
        <s v="82121506"/>
        <s v="80131504"/>
        <n v="4.8101711E7"/>
        <s v=" 85122201; 85101502; 85121801"/>
        <s v="81101508;80161504;80121704;81112002;"/>
        <n v="7.2101506E7"/>
        <s v="81111803;81102701;81111820;81111809"/>
        <s v=" 72101500;72102900;72121100;81101500"/>
        <s v="21102401;70111501;70121610;70161701;77101604;77101700;77111501"/>
        <s v=" 76111501-90101700"/>
        <n v="7.21015E7"/>
        <n v="861116.0"/>
        <n v="9.0121502E7"/>
        <s v="43231500 - 43231501 - 81111800 - 81112200 - 43232300 - 43232600"/>
      </sharedItems>
    </cacheField>
    <cacheField name="NOMBRE DE CODIGO" numFmtId="0">
      <sharedItems>
        <s v="Magnificadores para uso forense - Servicio de instalación y mantenimiento de sistemas instrumentados de seguridad - Mantenimiento de equipos de laboratorio - Estaciones de trabajo químico para uso forense - Servicio técnico y de diseño de instrumentos de "/>
        <s v="Servicios de mantenimiento y reparación de equipo de manufactura"/>
        <s v=" Suministros para seguridad y protección"/>
        <s v=" Difusión de Tecnología de Información y Telecomunicaciones"/>
        <s v="neveras - microondas - televisores"/>
        <s v="Servicios de oficina"/>
        <s v="Arrendamiento de Instalaciones comerciales o industriales"/>
        <s v="Combustible diésel"/>
        <s v=" Arrendamiento de Instalaciones comerciales o Industriales"/>
        <s v="Servicios de personal temporal"/>
        <s v="Servicios de apoyo gerencial - Servicios legales sobre contratos - Servicios temporales de redacción - Servicio de ingeniería y diseño para sistemas de control de procesos"/>
        <s v=" Servicios de limpieza y mantenimiento de edificios generales y de oficinas "/>
        <s v="Servicios de limpieza y mantenimiento de edificios generales y de oficinas"/>
        <s v="Ingeniería arquitectónica - Servicios de apoyo gerencial - Servicios de oficina - Servicios legales sobre contratos"/>
        <s v="Servicios de Gestión, Servicios Profesionales de Empresa y Servicios Administrativos- Servicios de Administración de Empresas- Servicios de Apoyo Gerencial- Servicios de oficina"/>
        <s v="Audio cinta de material educacional - Servicios de publicaciones financiadas por el autor"/>
        <s v="Servicios de gestión, servicios profesionales de empresa y servicios administrativos"/>
        <s v="Servicios de boletines informativos de interés especial"/>
        <s v="Impresión de publicaciones"/>
        <s v="Servicios de entrega de periódicos o material publicitario"/>
        <s v="Servicios de soporte técnico o de mesa de ayuda"/>
        <s v="Servicios de sistemas y administración de componentes de sistemas - Servicios de personal temporal"/>
        <s v="Servicios Basados en Ingeniería, Investigación y Tecnología -Servicios informáticos-Ingeniería de software o hardware"/>
        <s v="Servicios Basados en Ingeniería, Investigación y Tecnología"/>
        <s v="Servicios de Gestión Servicios Profesional es de Empresa y Servicios Administrativos ,Servicios de recursos humanos ,Servicios de personal temporal  - Servicios basados en Ingeniería Investigación y tecnologia ,servicios informaticos ,Ingeniería de Softwa"/>
        <s v="Servicios Basados en Ingeniería, Investigación Y Tecnología ,Servicios informaticos Ingeniería de software o hardware"/>
        <s v=" Servicios de gestion  Servicios Profesionales de Empresa y Servicios Administrativos - Servicios basados en Ingeniería Investigación y Tecnología -Servicios basados en Ingeniería Investigación y Tecnología"/>
        <s v=" Software de fabricación asistida por computador cam - Mantenimiento de software de desarrollo"/>
        <s v="Dispositivos informáticos de entrada de datos - Mantenimiento y soporte de software"/>
        <s v=" Difusión de tecnologías de información y telecomunicaciones"/>
        <s v="Servicios de Gestión, Servicios Profesionales de  Empresa y Servicios Administrativos . Servicios de recursos humanos .servicios  de personal temporal ,servicios Temporales de de ingenieria - Servicios basados en Ingeniería Investigación y Tecnología, Ser"/>
        <s v="Servicios Basados en Ingeniería, Investigación Y Tecnología ,Servicios informaticos Ingeniería de software o hardware -Programadores de computador - Mantenimiento y soporte de software"/>
        <s v="Servicios de Gestión Servicios Profesional es de Empresa y Servicios Administrativos ,Servicios de recursos humanos ,Servicios de personal temporal - Servicios informaticos Ingeniería de software o hardware - Servicios de datos"/>
        <s v=" Software de administración de redes"/>
        <s v="Mantenimiento o soporte de equipo de telecomunicaciones"/>
        <s v="Componentes y Equipos para Distribución y Sistemas de Acondicionamiento "/>
        <s v=" Dispositivos de automatización de control de la conectividad"/>
        <s v=" Ingeniería de software o hardware"/>
        <s v="Memoria de acceso aleatorio (ram) - Teclados - Unidades de disco duro - Cables de computador - Mouse o bola de seguimiento para computador - Micrófonos de voz para computadores - Escáneres - Unidades de fotoconductores o imágenes - Fusores - Kit de manten"/>
        <s v=" Servicios de Gestion, servicios porfesionales de empresas, y servicios administrativos"/>
        <s v=" Servicios Secretariales o de administración de Oficinas"/>
        <s v=" Servicios de apoyo gerencial"/>
        <s v=" Servicios de gestión y servicios profesionales de empresa, y Servicios administrativos"/>
        <s v=" Servicios de oficina - Servicios de apoyo gerencial"/>
        <s v=" Material de Ferretería y accesorios"/>
        <s v="Materiales yProductos de Papel -Maquinaria, accesorios y suministros para manejo, acondicionamiento y almacenamiento de materiales - Maquinaria y Accesorios para Generación y distribución de&#10;Energía - Componentes y Suministros de Manufactura - Difusión de"/>
        <s v="Papel para Impresora o fotocopiadora"/>
        <s v=" Llantas para automóviles o camionetas - Llanta de motocicleta"/>
        <s v=" Diesel "/>
        <s v=" Computadores"/>
        <s v="Servicios de limpieza de edificios"/>
        <s v="servicios secretariales o de administracion de oficina"/>
        <s v=" Necesidades de dotación de personal jurídico temporal"/>
        <s v=" Servicios de apoyo gerencial"/>
        <s v="Servicios de apoyo gerencial"/>
        <s v=" Servicios postales de paqueteo y Courier."/>
        <s v="Alquiler y arrendamiento de propiedades o edificaciones."/>
        <s v="Arrendamien to de Instalaciones comerciales o Industriales"/>
        <s v="Servicios de oficina - Necesidades de dotación de personal financiero temporal"/>
        <s v="Servicio de Guardias"/>
        <s v=" Servicios Financieros y de Seguros"/>
        <s v=" Software de seguridad y protección"/>
        <s v=" Reparación y mantenimiento automotor y de camiones ligeros"/>
        <s v=" Componentes y equipos para distribución y sistemas de acondicionamiento"/>
        <s v=" Impresión - Impresión digital - Servicios de copias en blanco y negro o de cotejo - Servicios de copias a color o de cotejo - Servicio de alquiler o leasing de fotocopiadoras"/>
        <s v="  Combustible diésel - Gasolina corriente"/>
        <s v="Combustible diésel "/>
        <s v="Bombas de agua"/>
        <s v="Limpieza de carros o barcos"/>
        <s v="Serv icios de program ación de aplicacio nes"/>
        <s v=" Difusión de tecnologías de información y telecomunicaciones Software ,Software de seguridad y protección"/>
        <s v="Almacenaje de archivos de carpeta"/>
        <s v="Serv icios de Apoyo Gerencial."/>
        <s v=" Servicios de certificación de cumplimiento de requisitos legales"/>
        <s v="Maquinaria, accesorios y  Suministros para manejo Acondicionamiento y almacenamiento de materiales ,Suministro de embalaje Rosales vivos rojos o burgundy Protecciones externas -Servicios de producción industrial y manufactura - Equipos y Suministros de De"/>
        <s v="Puertas automáticas"/>
        <s v=" Servicio de instalación y mantenimiento de sistemas instrumentados de seguridad"/>
        <s v="Dispositivos de control de seguridad"/>
        <s v="Servicios de mantenimien to y reparación de equipo de manufactura"/>
        <s v=" Servicios de diseño e ingeniería de sistemas instrumentados de control"/>
        <s v="Software de consultas y gestión de datos - Servicios de sistemas y administración de componentes de sistemas - Servicios de datos - Mantenimiento y soporte de software"/>
        <s v="Serv icios de Personal temporal"/>
        <s v="Servicios de formación de recursos humanos para el sector publico"/>
        <s v=" Educación de adultos - Servicios de aprendizaje a distancia"/>
        <s v="Servicios de gestión, servicios profesionales de empresa y servicios administrativos-  Servicios de Administración de empresas- Servicios de Apoyo Gerencial"/>
        <s v="Servicios legales sobre contratos"/>
        <s v=" Bonos emitidos por el sector privado"/>
        <s v=" Pantalones largos o cortos o pantalonetas para hombre"/>
        <s v=" Sillas de brazos - Sillas para ejecutivos"/>
        <s v="Servicios de mantenimiento, reparación e instalación (excepto servicios de construcción"/>
        <s v=" Ingeniería civil y arquitectura"/>
        <s v=" Impresión de publicaciones"/>
        <s v="Servicio de alojamiento temporal offshore"/>
        <s v="Arrendami ento de Instalacion es comerciale s o Industriale s"/>
        <s v="Dispensadores de agua embotellada o accesorios"/>
        <s v="Alquiler de instalaciones comerciales, industriales o salones"/>
        <s v=" Servicios de Oficina"/>
        <s v=" Valoración del estado de Salud individual"/>
        <s v="Ingeniería arquitectónica - Servicios de oficina - Servicios legales sobre contratos - Servicios de procesamiento o preparación de dato"/>
        <s v="Servicios de gestión, Serviciosprofesionales de empresa, y Servicios administrativos ,Servicios de recursos humanos "/>
        <s v=" Servicios de mantenimiento de ascensores"/>
        <s v="Mantenimiento o soporte de redes de área local (lan) - Servicio de ingeniería para sistemas de control y monitoreo de incendios y gas - Servicios de funcionalidad del sistema - Servicio de instalación de sistemas"/>
        <s v=" Servicios de apoyo para la construcción - Servicios de mantenimiento y reparación de instalaciones - Servicios de construcción de edificios comerciales y de oficina - Ingeniería civil y arquitectura"/>
        <s v="Equipo para apicultura - Servicios de siembra de árboles, arbustos o plantas ornamentales - Apicultura - Servicios de ecodesarrollo - Servicios de planificación de la estrategia de gestión o conservación de recursos naturales - Servicios de asesoría ambie"/>
        <s v=" servicios de aseo y limpieza- restaurantes y catering"/>
        <s v="Servicios de Gestión, Servicios Profesionales de Empresa, y Servicios Administrativos"/>
        <s v=" Servicios de apoyo para la construcción"/>
        <s v="Ingenieria de oftware y hardware "/>
        <s v="Educación Adultos "/>
        <s v=" Agencias de Viajes"/>
        <s v=" Software de Mesa de ayuda"/>
      </sharedItems>
    </cacheField>
    <cacheField name=" VALOR PROCESO EN EL PAABS SECOP II" numFmtId="164">
      <sharedItems containsSemiMixedTypes="0" containsString="0" containsNumber="1">
        <n v="1.641405675E7"/>
        <n v="1.6275E7"/>
        <n v="3.716E7"/>
        <n v="1.4E9"/>
        <n v="5.2E7"/>
        <n v="1.38E8"/>
        <n v="4.6E7"/>
        <n v="2.51395835E7"/>
        <n v="8.0E7"/>
        <n v="5000000.0"/>
        <n v="5.0507916E7"/>
        <n v="5.75E7"/>
        <n v="5.5E7"/>
        <n v="1.894792312E8"/>
        <n v="4.06829087E8"/>
        <n v="1.5745771108E8"/>
        <n v="6.7610538E7"/>
        <n v="8.69565192E7"/>
        <n v="7.2412041E7"/>
        <n v="1.19925811E8"/>
        <n v="3.21962E7"/>
        <n v="2.4527659E7"/>
        <n v="7.04E7"/>
        <n v="9.0896788E7"/>
        <n v="1.75550532E8"/>
        <n v="3.08E7"/>
        <n v="7.8950587E7"/>
        <n v="6.0E7"/>
        <n v="3.689E7"/>
        <n v="4.715E7"/>
        <n v="6.325E7"/>
        <n v="6.9E7"/>
        <n v="8.625E7"/>
        <n v="7.7E7"/>
        <n v="7.0E7"/>
        <n v="950000.0"/>
        <n v="4.019895748E9"/>
        <n v="8.05E7"/>
        <n v="1.035E8"/>
        <n v="1.15E8"/>
        <n v="9.2E7"/>
        <n v="1.21E8"/>
        <n v="1.05E8"/>
        <n v="7.6E7"/>
        <n v="1.71E7"/>
        <n v="1.038E9"/>
        <n v="7.6E8"/>
        <n v="4.725E7"/>
        <n v="8.4E7"/>
        <n v="9.65E7"/>
        <n v="1.18E7"/>
        <n v="6.147E8"/>
        <n v="4.3344E8"/>
        <n v="1.539604E9"/>
        <n v="4.5E7"/>
        <n v="2200000.0"/>
        <n v="3.0E7"/>
        <n v="2.5E7"/>
        <n v="9.5E7"/>
        <n v="2.4E7"/>
        <n v="2.2E8"/>
        <n v="4.4999707E7"/>
        <n v="7.5E7"/>
        <n v="2.82036318E7"/>
        <n v="3.3E8"/>
        <n v="2.6E8"/>
        <n v="7.15E7"/>
        <n v="5.275E7"/>
        <n v="2.97E7"/>
        <n v="3.675E7"/>
        <n v="6.6E7"/>
        <n v="3.51E8"/>
        <n v="4950000.0"/>
        <n v="1.641E7"/>
        <n v="1.64E7"/>
        <n v="1.0994809613E10"/>
        <n v="2.18574E9"/>
        <n v="6.861330274E7"/>
        <n v="2.0E7"/>
        <n v="1.2E8"/>
        <n v="4.0E7"/>
        <n v="1.6325E7"/>
        <n v="9.0E7"/>
        <n v="2.5E8"/>
        <n v="1.5723764E9"/>
        <n v="4.4E7"/>
        <n v="1.2075E8"/>
        <n v="6.3E7"/>
        <n v="5.175E7"/>
        <n v="1.814E9"/>
        <n v="8.55E7"/>
        <n v="2.735217031E9"/>
        <n v="2.547493939E9"/>
        <n v="3.441E7"/>
        <n v="1.0E8"/>
        <n v="6.0E8"/>
        <n v="5.25E7"/>
        <n v="8.5E8"/>
        <n v="1.1E8"/>
        <n v="6000000.0"/>
        <n v="8.8E7"/>
        <n v="1.16375E7"/>
        <n v="4.2750918E8"/>
        <n v="2.756423334E9"/>
        <n v="8100000.0"/>
        <n v="2.83815E7"/>
        <n v="3.85E7"/>
        <n v="1.25E8"/>
        <n v="6.36066516E8"/>
        <n v="4.275E7"/>
        <n v="4.25E7"/>
        <n v="3.0E8"/>
        <n v="8.5E7"/>
        <n v="2.0E8"/>
        <n v="1.036E9"/>
        <n v="1.9E8"/>
      </sharedItems>
    </cacheField>
    <cacheField name=" VALOR PROCESO  ESTUDIOS PREVIOS " numFmtId="164">
      <sharedItems containsSemiMixedTypes="0" containsString="0" containsNumber="1">
        <n v="1.641405675E7"/>
        <n v="1.6275E7"/>
        <n v="3.7157036E7"/>
        <n v="1.4E9"/>
        <n v="5.2E7"/>
        <n v="1.38E8"/>
        <n v="4.4E7"/>
        <n v="2.51395835E7"/>
        <n v="8.0E7"/>
        <n v="5000000.0"/>
        <n v="5.0507916E7"/>
        <n v="5.75E7"/>
        <n v="5.5E7"/>
        <n v="1.894792312E8"/>
        <n v="4.06829087E8"/>
        <n v="1.5745771108E8"/>
        <n v="6.7610538E7"/>
        <n v="8.69565192E7"/>
        <n v="7.2412041E7"/>
        <n v="1.19925811E8"/>
        <n v="3.21962E7"/>
        <n v="2.4527659E7"/>
        <n v="7.04E7"/>
        <n v="9.0896788E7"/>
        <n v="1.75550532E8"/>
        <n v="3.08E7"/>
        <n v="7.8950587E7"/>
        <n v="6.0E7"/>
        <n v="3.689E7"/>
        <n v="4.715E7"/>
        <n v="6.325E7"/>
        <n v="6.9E7"/>
        <n v="8.625E7"/>
        <n v="7.7E7"/>
        <n v="5.0677075E7"/>
        <n v="838000.0"/>
        <n v="4.0198608376E9"/>
        <n v="8.05E7"/>
        <n v="1.035E8"/>
        <n v="1.15E8"/>
        <n v="9.2E7"/>
        <n v="1.21E8"/>
        <n v="1.05E8"/>
        <n v="7.6E7"/>
        <n v="1.71E7"/>
        <n v="1.037971678E9"/>
        <n v="7.59787267E8"/>
        <n v="4.725E7"/>
        <n v="8.4E7"/>
        <n v="9.6489999E7"/>
        <n v="1.18E7"/>
        <n v="4.2994261E8"/>
        <n v="4.32832203E8"/>
        <n v="1.409169015E9"/>
        <n v="4.5E7"/>
        <n v="2200000.0"/>
        <n v="3.0E7"/>
        <n v="2.5E7"/>
        <n v="2.75E7"/>
        <n v="9.5E7"/>
        <n v="2.4E7"/>
        <n v="2.2E8"/>
        <n v="4.4999707E7"/>
        <n v="7.5E7"/>
        <n v="2.82036318E7"/>
        <n v="2.1E8"/>
        <n v="1.2E8"/>
        <n v="2.6E8"/>
        <n v="7.15E7"/>
        <n v="5.275E7"/>
        <n v="2.97E7"/>
        <n v="3.675E7"/>
        <n v="6.6E7"/>
        <n v="3.51E8"/>
        <n v="4800000.0"/>
        <n v="1.425E7"/>
        <n v="1.617E7"/>
        <n v="1.0222636747E10"/>
        <n v="1.267351148E9"/>
        <n v="6.861330274E7"/>
        <n v="2.0E7"/>
        <n v="7.0E7"/>
        <n v="1.878957E7"/>
        <n v="4.0E7"/>
        <n v="1.6325E7"/>
        <n v="9.0E7"/>
        <n v="1.250609235E9"/>
        <n v="1.2075E8"/>
        <n v="6.3E7"/>
        <n v="5.175E7"/>
        <n v="1.710773E9"/>
        <n v="8.55E7"/>
        <n v="2.735217031E9"/>
        <n v="2.547493939E9"/>
        <n v="3.441E7"/>
        <n v="1.0E8"/>
        <n v="4.3141E8"/>
        <n v="5.25E7"/>
        <n v="8.5E8"/>
        <n v="1.1E8"/>
        <n v="4.6E7"/>
        <n v="6000000.0"/>
        <n v="8.8E7"/>
        <n v="1.16375E7"/>
        <n v="4.2750918E8"/>
        <n v="2.756423334E9"/>
        <n v="8100000.0"/>
        <n v="2.2089375E7"/>
        <n v="3.85E7"/>
        <n v="1.209635E8"/>
        <n v="6.36066516E8"/>
        <n v="4.275E7"/>
        <n v="4.25E7"/>
        <n v="2.698E8"/>
        <n v="8.5E7"/>
        <n v="1.95267045E8"/>
        <n v="1.036E9"/>
        <n v="1.9E8"/>
        <n v="2.31635363E8"/>
      </sharedItems>
    </cacheField>
    <cacheField name="CDP">
      <sharedItems containsMixedTypes="1" containsNumber="1" containsInteger="1">
        <n v="21523.0"/>
        <n v="13023.0"/>
        <n v="40223.0"/>
        <n v="45523.0"/>
        <n v="61323.0"/>
        <n v="11223.0"/>
        <n v="18823.0"/>
        <n v="25923.0"/>
        <n v="14023.0"/>
        <n v="35623.0"/>
        <n v="43123.0"/>
        <n v="12223.0"/>
        <n v="13823.0"/>
        <n v="28623.0"/>
        <n v="10323.0"/>
        <n v="15523.0"/>
        <n v="9923.0"/>
        <n v="22123.0"/>
        <n v="13423.0"/>
        <n v="13523.0"/>
        <n v="13623.0"/>
        <n v="13923.0"/>
        <n v="12523.0"/>
        <n v="22923.0"/>
        <n v="24823.0"/>
        <n v="30023.0"/>
        <n v="26023.0"/>
        <n v="11423.0"/>
        <n v="11523.0"/>
        <n v="11623.0"/>
        <n v="11823.0"/>
        <n v="11923.0"/>
        <n v="12023.0"/>
        <n v="12123.0"/>
        <n v="11023.0"/>
        <n v="10923.0"/>
        <n v="13323.0"/>
        <n v="13123.0"/>
        <n v="20123.0"/>
        <n v="20423.0"/>
        <n v="22323.0"/>
        <n v="27623.0"/>
        <n v="20623.0"/>
        <n v="21723.0"/>
        <n v="15923.0"/>
        <n v="20023.0"/>
        <n v="20323.0"/>
        <n v="20223.0"/>
        <n v="22623.0"/>
        <n v="20523.0"/>
        <n v="22723.0"/>
        <n v="22823.0"/>
        <n v="27523.0"/>
        <n v="30823.0"/>
        <n v="33923.0"/>
        <n v="22523.0"/>
        <n v="13223.0"/>
        <n v="25223.0"/>
        <n v="25023.0"/>
        <n v="25123.0"/>
        <n v="24223.0"/>
        <n v="24323.0"/>
        <n v="24123.0"/>
        <n v="24023.0"/>
        <n v="23923.0"/>
        <n v="23823.0"/>
        <n v="23723.0"/>
        <n v="23623.0"/>
        <n v="23523.0"/>
        <n v="23423.0"/>
        <n v="23323.0"/>
        <n v="23223.0"/>
        <n v="12923.0"/>
        <n v="12823.0"/>
        <n v="27923.0"/>
        <n v="26723.0"/>
        <n v="23722.0"/>
        <n v="30123.0"/>
        <n v="25523.0"/>
        <n v="37823.0"/>
        <n v="52623.0"/>
        <n v="24523.0"/>
        <n v="23123.0"/>
        <n v="11323.0"/>
        <n v="21023.0"/>
        <n v="10223.0"/>
        <n v="12323.0"/>
        <n v="22223.0"/>
        <n v="15723.0"/>
        <n v="10423.0"/>
        <n v="15423.0"/>
        <n v="11123.0"/>
        <n v="15123.0"/>
        <n v="27823.0"/>
        <n v="19423.0"/>
        <n v="25823.0"/>
        <n v="15323.0"/>
        <n v="10523.0"/>
        <n v="19323.0"/>
        <n v="13723.0"/>
        <n v="9523.0"/>
        <n v="11723.0"/>
        <n v="9323.0"/>
        <s v="19223 - VF 3423"/>
        <s v="19023    - VF 1323"/>
        <n v="28923.0"/>
        <n v="30923.0"/>
        <n v="34123.0"/>
        <n v="21423.0"/>
        <n v="20723.0"/>
        <n v="31223.0"/>
        <n v="21323.0"/>
        <n v="20823.0"/>
        <n v="12623.0"/>
        <n v="12723.0"/>
        <n v="29323.0"/>
        <n v="12423.0"/>
        <n v="9723.0"/>
        <n v="19523.0"/>
        <n v="10823.0"/>
        <n v="28723.0"/>
        <n v="10723.0"/>
        <n v="21223.0"/>
        <n v="22423.0"/>
        <n v="14223.0"/>
        <n v="14423.0"/>
        <n v="23023.0"/>
        <n v="28323.0"/>
        <n v="14323.0"/>
        <n v="28223.0"/>
        <n v="35823.0"/>
        <n v="21123.0"/>
        <n v="18923.0"/>
        <n v="19823.0"/>
        <n v="15223.0"/>
        <n v="29423.0"/>
        <n v="29523.0"/>
        <n v="14123.0"/>
        <n v="10023.0"/>
        <n v="24923.0"/>
        <n v="35023.0"/>
        <n v="29923.0"/>
        <n v="24723.0"/>
        <n v="9823.0"/>
        <n v="15623.0"/>
        <n v="25423.0"/>
        <n v="21623.0"/>
        <n v="39223.0"/>
        <n v="43523.0"/>
        <n v="48223.0"/>
        <n v="48323.0"/>
        <n v="52123.0"/>
        <n v="21823.0"/>
        <n v="4223.0"/>
        <n v="20923.0"/>
        <n v="27223.0"/>
        <n v="14623.0"/>
        <n v="26323.0"/>
        <n v="14823.0"/>
        <n v="24623.0"/>
        <n v="24423.0"/>
        <n v="48023.0"/>
        <n v="28123.0"/>
        <n v="32423.0"/>
        <n v="32823.0"/>
        <n v="32623.0"/>
        <n v="33723.0"/>
        <n v="30523.0"/>
        <n v="31423.0"/>
        <n v="31323.0"/>
      </sharedItems>
    </cacheField>
    <cacheField name="RUBRO" numFmtId="0">
      <sharedItems>
        <s v="C-1199-1002-10-0-1199001-02"/>
        <s v="A-02-02-01-003-005"/>
        <s v="A-02-02-01-004-004"/>
        <s v="A-02-02-02-008-003"/>
        <s v="A-02-02-02-007-002"/>
        <s v="A-02-02-01-003-003"/>
        <s v="C-1199-1002-11-0-1199060-02"/>
        <s v="A-02-02-02-006-003"/>
        <s v="A-02-02-02-008-004"/>
        <s v="A-02-02-01-003-002"/>
        <s v="C-1199-1002-10-0-1199001-02 "/>
        <s v="A-02-02-01-001-005"/>
        <s v="A-02-02-01-003-002 / A-02-02-01-003-005 / A-02-02-01-003-006 &#10;/ A-02-02-01-003-008 /A-02-02-01-004-002 &#10;/ A-02-02-01-004-005 / A-02-02-01-004-006"/>
        <s v="A-02-02-01-003-006"/>
        <s v="A-02-02-01-003-004"/>
        <s v="A-02-02-02-006-003 -A-02-02-02-008-005"/>
        <s v="C-1199-1002-11-0-1199054-02"/>
        <s v="A-02-02-02-006-008 "/>
        <s v="A-02-02-02-007-002 "/>
        <s v=" A-02-02-02-007-002"/>
        <s v="A-02-02-02-008-005"/>
        <s v="A-02-02-02-007-001"/>
        <s v="C-1199-1002-8-0-1199018-02"/>
        <s v="A-02-02-02-008-007"/>
        <s v="A-02-02-02-008-009"/>
        <s v="A-02-02-01-003-003 "/>
        <s v="C-1199-1002-8-0-1199003-02; C-1199-1002-8-0-1199018-02"/>
        <s v="C-1103-1002-2-0-1103002-02"/>
        <s v="C-1103-1002-2-0-1103001-02 "/>
        <s v=" C -1103-1002-2-0-1103002-02"/>
        <s v="A-02-02-01-002-008"/>
        <s v="A-02-02-02-008-003 "/>
        <s v="C-1199-1002-12-0-1199065-02"/>
        <s v="C-1199-1002-9-0-1199005-02"/>
        <s v="A-02-02-01-002-008 "/>
        <s v="A-02-01-01-003-008"/>
        <s v="C-1103-1002-2-0-1103002"/>
        <s v="A-02-02-02-009-003"/>
        <s v="C-1103-1002-2-0-1103001-02"/>
        <s v="A-02-02-02-006-004 - A-03-03-01-056"/>
      </sharedItems>
    </cacheField>
    <cacheField name="ETAPA" numFmtId="0">
      <sharedItems>
        <s v="Celebrado"/>
        <s v="Cancelado"/>
      </sharedItems>
    </cacheField>
    <cacheField name="ESTADO" numFmtId="0">
      <sharedItems>
        <s v="En ejecución"/>
        <s v="Terminación anticipada"/>
        <s v="Cancelado"/>
        <s v="Desierto"/>
      </sharedItems>
    </cacheField>
    <cacheField name="RESOLUCION DECLARACTORIA DESIERTO">
      <sharedItems containsMixedTypes="1" containsNumber="1" containsInteger="1">
        <s v="N/A"/>
        <s v="O341"/>
        <n v="226.0"/>
        <n v="1641.0"/>
        <n v="1506.0"/>
        <n v="1884.0"/>
        <n v="1604.0"/>
        <n v="342.0"/>
        <n v="1916.0"/>
        <s v="NUMERO DE RESOLUCION?"/>
        <n v="1830.0"/>
      </sharedItems>
    </cacheField>
    <cacheField name="N° DE CONTRATO CELEBRADO">
      <sharedItems containsMixedTypes="1" containsNumber="1" containsInteger="1">
        <s v="AO-005-2023"/>
        <s v="CO-105-2023"/>
        <s v="CO-147-2023"/>
        <s v="CO-183-2023"/>
        <n v="122030.0"/>
        <n v="122032.0"/>
        <s v="CO-001-2023"/>
        <s v="CO-053-2023"/>
        <s v="CO-100-2023"/>
        <s v="CO-050-2023"/>
        <s v="AO-017-2023"/>
        <s v="CO-152-2023"/>
        <s v="CO-002-2023"/>
        <s v="CO-051-2023"/>
        <n v="108707.0"/>
        <n v="108112.0"/>
        <n v="109410.0"/>
        <n v="107283.0"/>
        <n v="112687.0"/>
        <n v="108012.0"/>
        <s v="107318"/>
        <n v="108011.0"/>
        <s v="107282"/>
        <s v="CO-029-2023"/>
        <n v="108075.0"/>
        <n v="108010.0"/>
        <s v="CO-048-2023"/>
        <s v="107284"/>
        <s v="CO-036-2023"/>
        <s v="CO-084-2023"/>
        <s v="CO-043-2023"/>
        <s v="CO-024-2023"/>
        <s v="CO-028-2023"/>
        <s v="CO-016-2023"/>
        <s v="CO-045-2023"/>
        <s v="N/A"/>
        <s v="CO-104-2023"/>
        <s v="CO-111-2023"/>
        <n v="107791.0"/>
        <s v="CO-005-2023"/>
        <s v="CO-026-2023"/>
        <s v="CO-031-2023"/>
        <s v="CO-033-2023"/>
        <s v="CO-034-2023"/>
        <s v="CO-032-2023"/>
        <s v="CO-035-2023"/>
        <s v="CO-041-2023"/>
        <s v="CO-039-2023"/>
        <s v="CO-042-2023"/>
        <s v="CO-027-2023"/>
        <s v="CO-060-2023"/>
        <s v="CO-063-2023"/>
        <s v="CO-068-2023"/>
        <s v="CO-102-2023"/>
        <s v="CO-075-2023"/>
        <s v="CO-081-2023"/>
        <s v="CO-113-2023"/>
        <s v="CO-071-2023"/>
        <s v="CO-069-2023"/>
        <s v="CO-061-2023"/>
        <s v="CO-072-2023"/>
        <s v="CO-119-2023"/>
        <s v="AO-007-2023"/>
        <s v="CO-098-2023"/>
        <s v="CO-138-2023"/>
        <s v="CO-142-2023"/>
        <s v="AO-009-2023"/>
        <n v="105871.0"/>
        <s v="CO-023-2023"/>
        <s v="CO-076-2023"/>
        <s v="CO-077-2023"/>
        <s v="CO-080-2023"/>
        <s v="CO-079-2023"/>
        <s v="CO-092-2023"/>
        <s v="CO-093-2023"/>
        <s v="CO-094-2023"/>
        <s v="CO-095-2023"/>
        <s v="CO-088-2023"/>
        <s v="CO-089-2023"/>
        <s v="CO-090-2023"/>
        <s v="CO-086-2023"/>
        <s v="CO-087-2023"/>
        <s v="CO-085-2023"/>
        <s v="CO-025-2023"/>
        <s v="CO-009-2023"/>
        <s v="CO-101-2023"/>
        <s v="CO-096-2023"/>
        <s v="CO-130-2023"/>
        <s v="OC 106509-2023"/>
        <s v="OC -106488-2023"/>
        <s v="OC-106652-2023"/>
        <s v="OC-106654-2023"/>
        <s v="OC-106651-2023"/>
        <n v="106792.0"/>
        <s v="CO-140-2023"/>
        <n v="109622.0"/>
        <n v="110150.0"/>
        <n v="109357.0"/>
        <n v="118004.0"/>
        <s v="AO-001-2023"/>
        <s v="CO-091-2023"/>
        <s v="CO-014-2023"/>
        <s v="CO-065-2023"/>
        <s v="CO-052-2023"/>
        <s v="CO-012-2023"/>
        <s v="CO-073-2023"/>
        <s v="CO-044-2023"/>
        <s v="CO-010-2023"/>
        <s v="CO-049-2023"/>
        <s v="CO-011-2023"/>
        <s v="CO-057-2023"/>
        <s v="CO-107-2023"/>
        <s v="CO-099-2023"/>
        <s v="CO-056-2023"/>
        <s v="CO-013-2023"/>
        <s v="CO-021-2023"/>
        <s v="CO-006-2023"/>
        <s v="CO-007-2023"/>
        <s v="CO-018-2023"/>
        <s v="CO-110-2023"/>
        <s v="CO-121-2023"/>
        <n v="107932.0"/>
        <s v="CO-122-2023"/>
        <s v="AO-010-2023"/>
        <s v="CO-118-2023"/>
        <s v="CO-125-2023"/>
        <s v="AO-008-2023"/>
        <s v="AO-006-2023"/>
        <s v="AO-004-2023"/>
        <s v="CO-047-2023"/>
        <s v="CO-062-2023"/>
        <n v="107934.0"/>
        <n v="108173.0"/>
        <n v="108355.0"/>
        <s v="CO-120-2023"/>
        <s v="CO-004-2023"/>
        <s v="CO-003-2023"/>
        <s v="CO-059-2023"/>
        <s v="CO-017-2023"/>
        <s v="CO-106-2023"/>
        <s v="CO-015-2023"/>
        <s v="CO-066-2023"/>
        <n v="105105.0"/>
        <s v="CO-037-2023"/>
        <s v="CO-030-2023"/>
        <s v="CO-097-2023"/>
        <s v="CO-038-2023"/>
        <s v="CO-143-2023"/>
        <s v="CO-074-2023"/>
        <s v="CO-054-2023"/>
        <s v="CO-067-2023"/>
        <s v="CO-055-2023"/>
        <s v="CO-163-2023"/>
        <s v="CO-117-2023"/>
        <s v="CO-046-2023"/>
        <s v="CO-020-2023"/>
        <s v="CO-137-2023"/>
        <s v="CO-128-2023"/>
        <s v="CO-148-2023"/>
        <s v="CO-019-2023"/>
        <s v="CO-070-2023"/>
        <s v="CO-082-2023"/>
        <s v="CO-083-2023"/>
        <s v="CO-192-2023"/>
        <s v="CO-193-2023"/>
        <s v="CO-195-2023"/>
        <s v="CO-116-2023"/>
        <s v="CO-008-2023"/>
        <s v="CO-064-2023"/>
        <s v="CO-108-2023"/>
        <s v="CO-058-2023"/>
        <s v="CO-146-2023"/>
        <s v="CO-112-2023"/>
        <s v="AO-002-2023"/>
        <s v="AO-003-2023"/>
        <s v="CO-194-2023"/>
        <s v="CO-103-2023"/>
        <s v="CO-114-2023"/>
        <s v="CO-159-2023"/>
        <s v="CO-115-2023"/>
        <s v="CO-123-2023"/>
        <s v="CO-109-2023"/>
        <s v="CO-156-2023"/>
        <s v="CO-141-2023"/>
      </sharedItems>
    </cacheField>
    <cacheField name="FECHA DE FIRMA CONTRATO">
      <sharedItems containsDate="1" containsMixedTypes="1">
        <d v="2023-03-30T00:00:00Z"/>
        <d v="2023-03-22T00:00:00Z"/>
        <d v="2023-07-05T00:00:00Z"/>
        <d v="2023-09-05T00:00:00Z"/>
        <d v="2023-12-07T00:00:00Z"/>
        <d v="2023-01-13T00:00:00Z"/>
        <d v="2023-01-31T00:00:00Z"/>
        <d v="2023-03-16T00:00:00Z"/>
        <d v="2023-01-26T00:00:00Z"/>
        <d v="2023-07-13T00:00:00Z"/>
        <d v="2023-07-01T00:00:00Z"/>
        <d v="2023-01-30T00:00:00Z"/>
        <d v="2023-04-29T00:00:00Z"/>
        <d v="2023-04-20T00:00:00Z"/>
        <d v="2023-05-12T00:00:00Z"/>
        <d v="2023-04-03T00:00:00Z"/>
        <d v="2023-07-06T00:00:00Z"/>
        <d v="2023-04-19T00:00:00Z"/>
        <d v="2023-04-04T00:00:00Z"/>
        <d v="2023-01-19T00:00:00Z"/>
        <d v="2023-01-23T00:00:00Z"/>
        <d v="2023-03-09T00:00:00Z"/>
        <d v="2023-01-24T00:00:00Z"/>
        <d v="2023-01-18T00:00:00Z"/>
        <s v="N/A"/>
        <d v="2023-03-17T00:00:00Z"/>
        <d v="2023-04-17T00:00:00Z"/>
        <d v="2023-01-20T00:00:00Z"/>
        <d v="2023-01-25T00:00:00Z"/>
        <d v="2023-02-14T00:00:00Z"/>
        <d v="2023-02-15T00:00:00Z"/>
        <d v="2023-02-22T00:00:00Z"/>
        <d v="2023-03-01T00:00:00Z"/>
        <d v="2023-03-03T00:00:00Z"/>
        <d v="2023-04-27T00:00:00Z"/>
        <d v="2023-02-20T00:00:00Z"/>
        <d v="2023-04-11T00:00:00Z"/>
        <d v="2023-03-24T00:00:00Z"/>
        <d v="2023-06-09T00:00:00Z"/>
        <d v="2023-06-15T00:00:00Z"/>
        <d v="2023-03-06T00:00:00Z"/>
        <d v="2023-03-13T00:00:00Z"/>
        <d v="2023-03-08T00:00:00Z"/>
        <d v="2023-03-10T00:00:00Z"/>
        <d v="2023-03-07T00:00:00Z"/>
        <d v="2023-01-17T00:00:00Z"/>
        <d v="2023-03-14T00:00:00Z"/>
        <d v="2023-05-19T00:00:00Z"/>
        <d v="2023-03-21T00:00:00Z"/>
        <d v="2023-03-23T00:00:00Z"/>
        <d v="2023-06-14T00:00:00Z"/>
        <d v="2023-05-17T00:00:00Z"/>
        <d v="2023-10-20T00:00:00Z"/>
        <d v="2023-02-13T00:00:00Z"/>
        <d v="2023-02-01T00:00:00Z"/>
        <d v="2023-03-02T00:00:00Z"/>
        <d v="2023-03-31T00:00:00Z"/>
        <d v="2023-01-16T00:00:00Z"/>
        <d v="2023-04-12T00:00:00Z"/>
        <d v="2023-05-08T00:00:00Z"/>
        <d v="2023-04-18T00:00:00Z"/>
        <d v="2023-06-01T00:00:00Z"/>
        <d v="2023-04-26T00:00:00Z"/>
        <d v="2023-05-18T00:00:00Z"/>
        <d v="2023-04-28T00:00:00Z"/>
        <d v="2023-02-10T00:00:00Z"/>
        <d v="2023-04-21T00:00:00Z"/>
        <d v="2023-04-25T00:00:00Z"/>
        <d v="2023-02-08T00:00:00Z"/>
        <d v="2023-03-28T00:00:00Z"/>
        <d v="2023-06-16T00:00:00Z"/>
        <d v="2023-07-24T00:00:00Z"/>
        <d v="2023-05-04T00:00:00Z"/>
        <d v="2023-06-05T00:00:00Z"/>
        <d v="2023-06-02T00:00:00Z"/>
        <d v="2023-06-29T00:00:00Z"/>
        <d v="2023-02-24T00:00:00Z"/>
        <d v="2023-09-28T00:00:00Z"/>
        <d v="2023-02-16T00:00:00Z"/>
        <d v="2023-04-13T00:00:00Z"/>
        <d v="2023-02-07T00:00:00Z"/>
        <d v="2023-06-26T00:00:00Z"/>
        <d v="2023-04-24T00:00:00Z"/>
      </sharedItems>
    </cacheField>
    <cacheField name="TIPO DE CONTRATO" numFmtId="0">
      <sharedItems>
        <s v="Prestación de Servicios Profesionales "/>
        <s v="Compraventa"/>
        <s v="Arrendamiento"/>
        <s v="Suministro"/>
        <s v="Prestación de Servicios de apoyo a la Gestión"/>
        <s v="Suscripción"/>
        <s v="N/A"/>
        <s v="Prestación de Servicios"/>
        <s v="Interadministrativo"/>
        <s v="Seguros"/>
        <s v="Comision"/>
        <s v="Obra"/>
        <s v="PRESTACION DE SERVICIOS"/>
      </sharedItems>
    </cacheField>
    <cacheField name="OTRO TIPO DE CONTRATO" numFmtId="165">
      <sharedItems>
        <s v="N/A"/>
      </sharedItems>
    </cacheField>
    <cacheField name="REGIONAL" numFmtId="0">
      <sharedItems>
        <s v="Nivel Central"/>
        <s v="Regional Andina"/>
        <s v="Regional Eje Cafetero"/>
        <s v="Regional San Andres"/>
        <s v="Regional Atántico"/>
        <s v="Regional Occidente"/>
        <s v="Regional Orinoquía"/>
        <s v="Regional Oriente"/>
        <s v="Regional Amazonas"/>
        <s v="N/A"/>
        <s v="Regional Nariño"/>
        <s v="Regional Guajira"/>
        <s v="Bta y Andina"/>
      </sharedItems>
    </cacheField>
    <cacheField name="&#10;LUGAR DE EJECUCION&#10;" numFmtId="0">
      <sharedItems>
        <s v="Bogotá D.C."/>
        <s v="Bogotá"/>
        <s v="Pereira"/>
        <s v="San Andres y providencia"/>
        <s v="QUINDIO"/>
        <s v="Cartagena"/>
        <s v="Pasto"/>
        <s v="Arauca"/>
        <s v="Cucuta"/>
        <s v="Neiva"/>
        <s v="Cali"/>
        <s v="Tunja"/>
        <s v="Villavicencio"/>
        <s v="Armenia"/>
        <s v="Santa Martha"/>
        <s v="Leticia "/>
        <s v="N/A"/>
        <s v="Bogotá D.C. "/>
        <s v="Cúcuta"/>
        <s v="Puerto Carreño"/>
        <s v="Corregimiento de Chiles – Municipio de Cumbal "/>
        <s v="Leticia"/>
        <s v=" Nivel Nacional "/>
        <s v="San Miguel"/>
        <s v="Guajira - Maicao"/>
      </sharedItems>
    </cacheField>
    <cacheField name="CONTRATISTA" numFmtId="0">
      <sharedItems>
        <s v="CI GLOBAL SCIENTIFIC S.A.S"/>
        <s v="EDALTEC S.A.S"/>
        <s v="DISTRIBUCIONES EDAL SAS"/>
        <s v="THALES COLOMBIA S.A"/>
        <s v="TECNOPROCESOS S.A.S"/>
        <s v="FERRICENTRO S.A.S."/>
        <s v="LESLIE CATALINA ESPARZA NARANJO"/>
        <s v="MARÍA FERNANDA OSPINA CARO"/>
        <s v="UNIÒN TEMPORAL CITY PARKING BROKERS /: JUAN CARLOS SALAZAR SANTOS"/>
        <s v="LUIS FERNANDO MARTÍNEZ VARGAS"/>
        <s v="AUTO ISLAS SAS "/>
        <s v="INMOBILIARIA ARD ASESORAR COLOMBIA"/>
        <s v="ANA MARIA OCHOA TABARES"/>
        <s v="HENRY SANTIAGO GUILLEN CABRERA"/>
        <s v="UT ECOLIMPIEZA 4G"/>
        <s v="UT OUTSOURCING GIAF"/>
        <s v="UNION TEMPORAL R&amp;J 2022"/>
        <s v="CONSERJES INMOBILIARIOS"/>
        <s v="UNIÓN TEMPORAL OUTSOURCING GIAF"/>
        <s v="INTERNEGOCIOS SAS "/>
        <s v="UT ASEAMOS 2022 A4"/>
        <s v="UNION TEMPORAL SERTOP "/>
        <s v="ANA CONSTANZA POLANIA"/>
        <s v="NUBIA AMPARO RODRIGUEZ MORENO"/>
        <s v="RODRIGO ANDRES GARCIA"/>
        <s v="AVANCE JURIDICO CASA EDITORIAL LTDA "/>
        <s v="EDGAR AURELIO MATIZ MENJURA"/>
        <s v="JAVIER ENRIQUE GONZÁLEZ GONZÁLEZ"/>
        <s v="LUIS ALFONSO VIECCO ROSADO"/>
        <s v="WILLIAM ANDRES TELLEZ CHAVEZ"/>
        <s v="MÓNICA VICTORIA MANCERA CARRERO"/>
        <s v="N/A"/>
        <s v="EDITORIAL LA REPUBLICA SAS"/>
        <s v="PUBLICACIONES SEMANA S.A."/>
        <s v="BPM CONSULTING"/>
        <s v="NORA CONSTANZA PARRA NARANJO"/>
        <s v="DEISSY YOHANA NEITA NUVAN"/>
        <s v="JORGE ALBERTO TIBADUIZA RINCON"/>
        <s v="BALDWIN GABRIEL MONTES PEREZ"/>
        <s v="JAIME FERNANDO CANTILLO MONROY"/>
        <s v="VERONICA BEATRIZ BORGES CELIN"/>
        <s v="ADRIAN AUGUSTO FERNANDEZ ANZOLA"/>
        <s v="DANIEL MAURICIO AREVALO RAMIEZ"/>
        <s v="ANA JOHANA CAMELO BARRERA"/>
        <s v="SONIA YANETH AREVALO BONILLA"/>
        <s v="JAIME ALEXANDER MÉNDEZ PULECIO"/>
        <s v="GUSTAVO ADOLFO ECHANDÍA BAUTISTA"/>
        <s v="DANIEL ENRIQUE BERNAL CONTRERAS"/>
        <s v="DARÍO ORLANDO BECERRA ERAZO"/>
        <s v="WILMAR ALDEMAR CABEZAS PISCO"/>
        <s v="CANNED HEAD SAS"/>
        <s v="THALES COLOMBIA S.A "/>
        <s v="UT AUTOMATIZACION Y REPLICACION 2023"/>
        <s v="JONNATHAN DAVID TRIANA BOTIA"/>
        <s v="LUIS ALEXANDER JIMENEZ ALVARADO"/>
        <s v="CRISTIAN ANDREY SALINAS FORERO"/>
        <s v="DIEGO ESTEBAN PAREDES BURBANO"/>
        <s v="VOXCOM SAS"/>
        <s v="POWERSUN SAS"/>
        <s v="DIGITAL WARE S.A.S"/>
        <s v="MCO GLOBAL S A S"/>
        <s v="ORIGIN IT S.A.S"/>
        <s v="T&amp;S COMP TECNOLOGIA Y SERVICIOS S.A.S"/>
        <s v="XERTICA COLOMBIA SAS"/>
        <s v="SERGIO ALEJANDRO ROMERO SARMIENTO"/>
        <s v="ANDRÉS FELIPE REMOLINA OROSTEGUI"/>
        <s v="VIVIANA PAOLA SÁNCHEZ CAMARGO"/>
        <s v="SHARON LIZBEHT ANAYA BAUTISTA"/>
        <s v="DIANA CAROLINA ORTIZ BELTRAN"/>
        <s v="FRANCISCO JAVIER CASTELLANOS CARDENAS"/>
        <s v="MADELEYNE TORO SANCHEZ"/>
        <s v="ALIRIO ARMANDO AREVALO MARTINEZ"/>
        <s v="YASMIN ROCIO ESCANDON CRISTANCHO"/>
        <s v="SAMAEL NESIM TAVERA RUEDA"/>
        <s v="JESUS DAVID GUERRERO CONTRERAS"/>
        <s v="MARIA CAMILA BLANCO AYALA"/>
        <s v="JAVIER HERNANDO CASTELLANOS CONTRERAS"/>
        <s v="VIANEY RIVERA BOTELLO"/>
        <s v="JESUS DAVID FUENTES CRISTANCHO"/>
        <s v="LEIDY LEONOR PEREZ ROLON"/>
        <s v="HÉCTOR PINILLA"/>
        <s v="LIZETH ISABOT CORTES  ESPITIA"/>
        <s v="CARLOS VLADIMIR COBO RAMIREZ"/>
        <s v="AZUCENA PINZON RODRIGUEZ"/>
        <s v="UT MIGRACION 2023"/>
        <s v="CENCOSUD COLOMBIA S.A."/>
        <s v="FERRICENTROS"/>
        <s v="PANAMERICANA LIBRERÍA Y PAPELERÍA S.A."/>
        <s v="VENEPLAST LTDA"/>
        <s v=" JAIME BELTRAN URIBE - Polyflex"/>
        <s v="CAJA COLOMBIANA DE SUBSIDIO FAMILIAR COLSUBSIDIO"/>
        <s v="LLANTAS E IMPORTACIONES SAGU S.A.S"/>
        <s v="ASECOLBAS LTDA "/>
        <s v="ORGANIZACIÓN TERPEL SA"/>
        <s v="GREEN SERVICES AND SOLUTIONS SAS"/>
        <s v="LIMPIEZA INSTITUCIONAL LASU S.A.S"/>
        <s v="RICARDO HERNANDEZ CACUA "/>
        <s v="ADRIANA MARCELA ROSAS SUAREZ "/>
        <s v="YULENY FERNANDA FARFÁN LÓPEZ"/>
        <s v="DIANA MARCELA RUBIO ACOSTA"/>
        <s v="ANDRES ALEJANDRO ORJUELA TRUJILLO"/>
        <s v="BENKOS TRIANA OCAMPO"/>
        <s v="CESAR EMILIO TORRES REYES"/>
        <s v="MARÍA EUGENIA RESTREPO LONDOÑO"/>
        <s v="GLADYS GUTIERREZ UPEGUI"/>
        <s v="DEICY YOHANA PARADA PARDO"/>
        <s v="MARIA LUISA ORTIZ"/>
        <s v="SERVICIOS POSTALES NACIONALES S.A.S"/>
        <s v="PARMÉNIDES IBARRA CÓRDOBA"/>
        <s v="MARIA ALEJANDRA GRACIA MONTERO"/>
        <s v="SANDRA MARCELA CAJAMARCA GUZMAN"/>
        <s v="EMIGDIO NEL TRIANA LOPEZ"/>
        <s v="OSCAR LIBARDO LANCHEROS BUITRAGO"/>
        <s v="CESAR DAVID CAPACHO PINEDA"/>
        <s v="ALEJANDRA MARIA ARCOS MEDINA"/>
        <s v="CORREAGRO S.A. "/>
        <s v="ASEGURADORA SOLIDARIA DE COLOMBIA ENTIDAD COOPERATIVA"/>
        <s v="SOCIEDAD CAMERAL DE CERTIFICACION DIGITAL CERTICAMARA S.A."/>
        <s v="MAPFRE SEGUROS GENERALES DE COLOMBIA S.A"/>
        <s v="ANDREA JULIANA GARZON - SERVITECA CENTRAL VG CUCUTA"/>
        <s v="COMERCIALIZADORA ELECTROMERO SAS"/>
        <s v="SOLUTION COPY LTDA"/>
        <s v="ALBERTO LÓPEZ JIMÉNEZ"/>
        <s v="INDULTEC SOLUCIONES INTEGRALES SAS"/>
        <s v="CENTRO CAR 19 LTDA"/>
        <s v="FABIAN MAURICIO LOSADA FLÓREZ"/>
        <s v="LILIANA GÓMEZ VELASQUEZ"/>
        <s v="GESTION DE SEGURIDAD ELECTRONICA SA"/>
        <s v="ARCHIVOS DEL ESTADO Y TECNOLOGIAS DE LA INFORMACION SAS "/>
        <s v="MARIA FERNANDA AGUIRRE GARZÓN"/>
        <s v="FREDDY STEVE CAMARGO BARRETO"/>
        <s v="EDUARDO ALFONSO ARANGUREN"/>
        <s v="HERNANDO ERNESTO GONZÁLEZ ATUESTA"/>
        <s v="MARTHA ISABEL CONRADO LÓPEZ"/>
        <s v="SANDRA MILENA MORENO ACEVEDO"/>
        <s v="JAIME LUIS PEÑA TORRES"/>
        <s v="DANIEL RODRÍGUEZ RAMÍREZ"/>
        <s v="JOSÉ LEONARDO BECERRA APÍSCOPE"/>
        <s v="INCOMELEC S.A.S EN REORGANIZACIÓN"/>
        <s v="LINA MARIA RAMIREZ"/>
        <s v="EXPERIAN COLOMBIA S.A."/>
        <s v="OSCAR FERNANDO FAJARDO"/>
        <s v="LEONOR PATRICIA JIMENEZ SANTANA"/>
        <s v="NESTOR DAVID MEDINA HERRERA"/>
        <s v="ALGOAP INC SAS"/>
        <s v="UNIVERSIDAD MILITAR NUEVA GRANADA"/>
        <s v="JUAN CARLOS LOPEZ RICO"/>
        <s v="MYRIAM BUITRAGO ESPITIA"/>
        <s v="C.I. MORASU S.A.S. "/>
        <s v="AGROBOLSA S.A"/>
        <s v="RODOS GROUP S.A.S"/>
        <s v="ADRIANA CAROLINA MAESTRE SOLANO"/>
        <s v="IMPRENTA NACIONAL DE COLOMBIA"/>
        <s v="CEDAC CUCUTA LTDA"/>
        <s v="SOCIEDAD HOTELERA TEQUENDAMA S.A."/>
        <s v="EUROAMERICAN S.A.S"/>
        <s v="MART INVERSIONES S.A.S."/>
        <s v="MARIA CAMILA CHAVES"/>
        <s v="EVALUA SALUD IPS S.A.S"/>
        <s v="JOAQUÍN ANTONIO RODRÍGUEZ VILLEGAS"/>
        <s v="CAMILO ANDRÉS GARCÍA GIL"/>
        <s v="SCALA ASCENSORES SAS"/>
        <s v="NÉSTOR HERNANDO MONTENEGRO GÓMEZ"/>
        <s v="UNIÓN TEMPORAL MANTENIMIENTOS SAN MIGUEL"/>
        <s v="EMC2 INGENIERIA S.A.S."/>
        <s v="LIMPIEZA INSTITUCIONAL LASU S.A.S."/>
        <s v="KIOS S.A.S."/>
        <s v="FT CRECER INVERSIONES S.A.S"/>
        <s v="DAVID LEONARDO ROMERO GARZÓN"/>
        <s v="NORMA PATRICIA SANCHEZ CUBIDES"/>
        <s v="CONSORCIO OBRAS MAICAO"/>
        <s v="ISIS JOHANNA GOMEZ PERALTA "/>
        <s v="UNIVERSIDAD DISTRITAL FRANCISCO JOSE DE CALDAS"/>
        <s v="SERVICIO AEREO A TERRITORIOS NACIONALES S.A. SATENA"/>
        <s v="HYUNDAUTOS SAS"/>
        <s v="BUSINESS ALLIANCE GROUP S.A.S."/>
      </sharedItems>
    </cacheField>
    <cacheField name="IDENTIFICACION">
      <sharedItems containsMixedTypes="1" containsNumber="1" containsInteger="1">
        <n v="8.3006788E8"/>
        <n v="9.00426006E8"/>
        <n v="8.00219241E8"/>
        <n v="8.30079892E8"/>
        <n v="9.00273006E8"/>
        <n v="8.00237412E8"/>
        <n v="5.2046198E7"/>
        <n v="1.02659328E9"/>
        <n v="9.01317464E8"/>
        <n v="7.995139E7"/>
        <n v="8.00020672E8"/>
        <n v="4.1889835E7"/>
        <n v="5.2528201E7"/>
        <n v="1.016072632E9"/>
        <n v="9.01676833E8"/>
        <n v="9.0167702E8"/>
        <n v="9.01677477E8"/>
        <n v="8.00093388E8"/>
        <n v="9.00240753E8"/>
        <n v="9.01676927E8"/>
        <n v="9.0167737E8"/>
        <n v="5.2258308E7"/>
        <n v="5.197737E7"/>
        <n v="1.075243527E9"/>
        <n v="8.30041326E8"/>
        <n v="7.9727331E7"/>
        <n v="7.9865008E7"/>
        <n v="7.7172059E7"/>
        <n v="9.151757E7"/>
        <n v="5.2515581E7"/>
        <s v="N/A"/>
        <n v="9.01017183E8"/>
        <n v="8.60509256E8"/>
        <n v="9.00011395E8"/>
        <n v="1.05757929E9"/>
        <n v="1.058038192E9"/>
        <n v="1.053512616E9"/>
        <n v="7.2001417E7"/>
        <n v="1.070608285E9"/>
        <n v="1.127617145E9"/>
        <n v="7.2192898E7"/>
        <n v="8.0798819E7"/>
        <n v="5.3075439E7"/>
        <n v="5.244098E7"/>
        <n v="7.9957111E7"/>
        <n v="8.0413656E7"/>
        <n v="8.6039854E7"/>
        <n v="9.4460645E7"/>
        <n v="8.6062223E7"/>
        <n v="9.00877941E8"/>
        <n v="9.0170462E8"/>
        <n v="1.014211359E9"/>
        <n v="7.9694066E7"/>
        <n v="1.019071696E9"/>
        <n v="1.085298706E9"/>
        <n v="8.30106748E8"/>
        <n v="9.00098348E8"/>
        <n v="8.30042244E8"/>
        <n v="9.0074982E8"/>
        <n v="9.00471414E8"/>
        <n v="8.30080498E8"/>
        <n v="8.3007738E8"/>
        <n v="1.010218162E9"/>
        <n v="1.101694114E9"/>
        <n v="1.090416279E9"/>
        <n v="1.090504513E9"/>
        <n v="1.090401426E9"/>
        <n v="1.092349877E9"/>
        <n v="1.093799482E9"/>
        <n v="1.093767483E9"/>
        <n v="1.005000669E9"/>
        <n v="1.090431962E9"/>
        <n v="1.093914971E9"/>
        <n v="1.090512871E9"/>
        <n v="1.090481286E9"/>
        <n v="1.090393438E9"/>
        <n v="1.090504369E9"/>
        <n v="1.093766424E9"/>
        <n v="7.9470333E7"/>
        <n v="1.026271334E9"/>
        <n v="1.9411933E7"/>
        <n v="5.172772E7"/>
        <n v="9.01713317E8"/>
        <n v="9.00155107E8"/>
        <n v="8.30037946E8"/>
        <n v="9.00019737E8"/>
        <n v="1.0125834E7"/>
        <n v="8.60007336E8"/>
        <n v="8.00089111E8"/>
        <n v="8.605186E8"/>
        <n v="8.30095213E8"/>
        <n v="9.00571849E8"/>
        <n v="9.00427788E8"/>
        <n v="1.3484313E7"/>
        <n v="1.026262941E9"/>
        <n v="1.084258429E9"/>
        <n v="5.3030141E7"/>
        <n v="9.3461864E7"/>
        <n v="1.020831517E9"/>
        <n v="1.08299271E9"/>
        <n v="4.286745E7"/>
        <s v=" 38249742"/>
        <n v="1.019022177E9"/>
        <n v="2.1013881E7"/>
        <n v="9.00062917E8"/>
        <n v="9.8324134E7"/>
        <n v="1.003821306E9"/>
        <n v="1.010167732E9"/>
        <n v="1.948494E7"/>
        <n v="8.0469022E7"/>
        <n v="1.020779282E9"/>
        <n v="1.049617134E9"/>
        <n v="8.05000867E8"/>
        <n v="8.60524654E8"/>
        <n v="8.30084433E8"/>
        <n v="8.91700037E8"/>
        <n v="1.090421034E9"/>
        <n v="9.00495749E8"/>
        <n v="8.30053669E8"/>
        <n v="7546762.0"/>
        <n v="9.01520694E8"/>
        <n v="8.00250589E8"/>
        <n v="8.0151371E7"/>
        <n v="5.1833082E7"/>
        <n v="9.00204272E8"/>
        <n v="9.01244985E8"/>
        <n v="1.022367781E9"/>
        <n v="8.0880247E7"/>
        <n v="7214449.0"/>
        <n v="7.9463678E7"/>
        <n v="5.2966252E7"/>
        <n v="5.2355684E7"/>
        <n v="7.5066578E7"/>
        <n v="1.020743029E9"/>
        <n v="1.140420436E9"/>
        <n v="9.0007598E8"/>
        <n v="4.2149816E7"/>
        <n v="9.00422614E8"/>
        <n v="1.121918009E9"/>
        <n v="5.1967613E7"/>
        <n v="9.1534928E7"/>
        <n v="9.01259581E8"/>
        <n v="8.0022534E8"/>
        <n v="1.01420792E9"/>
        <n v="2.4018748E7"/>
        <n v="9.00719304E8"/>
        <n v="8.30103828E8"/>
        <n v="9.01406312E8"/>
        <n v="1.065827686E9"/>
        <n v="8.30001113E8"/>
        <n v="8.90505046E8"/>
        <s v=" 860006543"/>
        <n v="9.00089308E8"/>
        <n v="9.00387338E8"/>
        <n v="1.019148655E9"/>
        <n v="9.0038015E8"/>
        <n v="7.8750941E7"/>
        <n v="2231695.0"/>
        <n v="9.00132012E8"/>
        <n v="1.9262345E7"/>
        <n v="9.01724317E8"/>
        <n v="9.00907275E8"/>
        <n v="9.00562598E8"/>
        <n v="9.00448993E8"/>
        <n v="1.023910419E9"/>
        <n v="5.2350202E7"/>
        <n v="9.01730837E8"/>
        <n v="5.316579E7"/>
        <n v="8.9999923E8"/>
        <n v="8.99999143E8"/>
        <n v="8.30070987E8"/>
        <n v="9.00394093E8"/>
      </sharedItems>
    </cacheField>
    <cacheField name="DV">
      <sharedItems containsMixedTypes="1" containsNumber="1" containsInteger="1">
        <n v="4.0"/>
        <n v="8.0"/>
        <n v="2.0"/>
        <n v="1.0"/>
        <s v="-"/>
        <n v="7.0"/>
        <n v="6.0"/>
        <n v="3.0"/>
        <n v="0.0"/>
        <n v="9.0"/>
        <n v="5.0"/>
        <s v="N/A"/>
      </sharedItems>
    </cacheField>
    <cacheField name="EMPRESAS QUE LO CONFORMAN (CUANDO APLIQUE)" numFmtId="165">
      <sharedItems>
        <s v="N/A"/>
        <s v="PARKING BROKERS S.A.S / CITY PARKING S.A.S"/>
        <s v="ECO SERVIR SAS/ ECO CATERING SAS"/>
        <s v="GESTIÓN INTEGRAL DE ACTIVOS FIJOS SAS / la Empresa MCD Y CIA SAS"/>
        <s v="REPRESENTACIONES D JESCA S.A.S y la Empresa R&amp;G SOLUTION GROUP S.A.S"/>
        <s v="PAULO CESAR CARVAJAL LARA Y/O PRODUCTOS INSTITUCIONALES  y la Empresa ASEAMOS INSTITUCIONAL SAS"/>
        <s v="TOP ECO CLEANING SAS y la Empresa COOPERATIVA DE TRABAJO ASOCIADO SERCONAL"/>
        <s v="-"/>
      </sharedItems>
    </cacheField>
    <cacheField name="PROFESIÓN" numFmtId="0">
      <sharedItems>
        <s v="N/A"/>
        <s v="COMUNICACIÓN SOCIAL"/>
        <s v="PROFESIONAL EN RELACIONES INTERNACIONALES "/>
        <s v="ECONOMIA"/>
        <s v="INGENIERIA INDUSTRIAL"/>
        <s v="ABOGADO"/>
        <s v="TÉCNICO EN ELECTRÓNICA"/>
        <s v="DISEÑO Y PRODUCCION DE TELEVISION"/>
        <s v="MERCADEO Y PUBLICIDAD"/>
        <s v="INGENIERO DE SISTEMAS"/>
        <s v="INGENIERO ELECTRONICO"/>
        <s v="INGENIERA DE SISTEMAS "/>
        <s v="INGENIERO ELÉCTRICO"/>
        <s v="DERECHO"/>
        <s v="ADMINISTRADORA DE NEGOCIOS INTERNACIONALES"/>
        <s v="ADMINISTRADOR DE EMPRESAS"/>
        <s v="TÉCNICO LABORAL EN SISTEMAS"/>
        <s v="TÉCNICO EN SISTEMAS"/>
        <s v="TEC. ANALISIS Y DES. DE SISTEMAS DE INF."/>
        <s v="TEC. EN GESTIÓN EMPRESARIAL"/>
        <s v="TEC. EN GESTIÓN ADM."/>
        <s v="ASISTENTE ADMINISTRATIVO"/>
        <s v="TÉCNICO LABORAL EN CUIDADO ESTÉTICO"/>
        <s v="TECNICO LABORAL EN DISEÑO GRAFICO"/>
        <s v="TÉCNICO EN SECRETARIADO Y CONTABILIDAD SISTEMATIZADA"/>
        <s v="TÉCNICO EN SEGURIDAD OCUPACIONAL"/>
        <s v="TÉCNICO EN RECURSOS HUMANOS"/>
        <s v="LICENCIADO EN LENGUAS MODERNAS"/>
        <s v="BACHILLER ACADÉMICO"/>
        <s v="TECNICO "/>
        <s v="GOBIERNO Y RELACIONES INTERNACIONALES"/>
        <s v="BACHILLER"/>
        <s v="MATEMÁTICO CON ÉNFASIS EN ESTADÍSTICA"/>
        <s v="ECONOMISTA "/>
        <s v="SOCIOLOGÍA"/>
        <s v="INGENIERÍA DE SISTEMAS"/>
        <s v="TRABAJADORA SOCIAL"/>
        <s v="RELACIONES INTERNACIONALES Y ESTUDIOS POLÍTICOS"/>
        <s v="CONTADURIA PÚBLICA"/>
        <s v="INGENIERO EN MECATRONICA"/>
        <s v="INGENIERIA DE SISTEMAS"/>
        <s v="PROFESIONAL EN CIENCIA DE LA INFORMACIÓN"/>
        <s v="INGENIERO INDUSTRIAL"/>
        <s v="ARQUITECTURA"/>
        <s v="ING. AMBIENTAL Y SANITARIA"/>
        <s v="INGENIERIA ELECTRICA"/>
        <s v="PROFESIONAL EN GESTIÓN Y DESARROLLO URBANO"/>
        <s v="RELACIONES Y NEGOCIOS INTERNACIONALES"/>
        <s v=" N/A"/>
        <s v="ESTADISTICA"/>
        <s v="INGENIERA COMERCIAL "/>
      </sharedItems>
    </cacheField>
    <cacheField name="MYPIME" numFmtId="0">
      <sharedItems>
        <s v="SI"/>
        <s v="NO"/>
        <s v="N/A"/>
      </sharedItems>
    </cacheField>
    <cacheField name="CLASIFICACION" numFmtId="0">
      <sharedItems containsBlank="1">
        <s v="N/A"/>
        <s v="No es mipyme"/>
        <s v="Pequeña"/>
        <m/>
        <s v="PERSONA NATURAL "/>
        <s v="REGIMEN COMUN"/>
        <s v="RÉGIMEN COMÚN"/>
        <s v="REGIMEN SIMPLIFICADO "/>
        <s v="Mediana "/>
        <s v="No es mypime"/>
        <s v="SOCIEDAD ANÓNIMA ABIERTA COLOMBIANA"/>
        <s v="SOCIEDAD POR ACCIONES SIMPLIFICADA"/>
        <s v="Grande"/>
        <s v="MICROEMPRESA"/>
        <s v="Mediana"/>
        <s v="MICRO EMPRESA"/>
      </sharedItems>
    </cacheField>
    <cacheField name="TIPO DE ORGANIZACIÓN" numFmtId="0">
      <sharedItems containsBlank="1">
        <s v="Sociedad por acciones simplificadas"/>
        <s v="N/A"/>
        <s v="Sociedad por Acciones Simplificada"/>
        <m/>
        <s v="UT"/>
        <s v="REGIMEN SIMPLIFICADO "/>
        <s v="Sociedad de Responsabilidad Limitada"/>
        <s v="Sociedad Anónima"/>
        <s v="SOCIEDAD ANONIMA"/>
        <s v="LIMITADA"/>
        <s v="PERSONA NATURAL COLOMBIANA"/>
        <s v="CORPORACION"/>
        <s v="RÉGIMEN COMÚN"/>
        <s v="ENTIDAD ESTATAL "/>
      </sharedItems>
    </cacheField>
    <cacheField name="FECHA DE NACIMIENTO">
      <sharedItems containsDate="1" containsBlank="1" containsMixedTypes="1">
        <s v="N/A"/>
        <d v="1971-04-24T00:00:00Z"/>
        <d v="1998-05-16T00:00:00Z"/>
        <d v="1979-06-08T00:00:00Z"/>
        <d v="1979-07-05T00:00:00Z"/>
        <d v="1994-12-25T00:00:00Z"/>
        <d v="1975-04-21T00:00:00Z"/>
        <d v="1969-11-29T00:00:00Z"/>
        <d v="1978-01-23T00:00:00Z"/>
        <d v="1977-05-05T00:00:00Z"/>
        <d v="1973-01-30T00:00:00Z"/>
        <m/>
        <d v="1988-09-09T00:00:00Z"/>
        <d v="1988-05-01T00:00:00Z"/>
        <d v="1990-01-20T00:00:00Z"/>
        <d v="1977-12-09T00:00:00Z"/>
        <d v="1992-09-14T00:00:00Z"/>
        <d v="1989-01-25T00:00:00Z"/>
        <d v="1973-05-01T00:00:00Z"/>
        <d v="1983-02-17T00:00:00Z"/>
        <d v="1984-02-22T00:00:00Z"/>
        <d v="1978-08-07T00:00:00Z"/>
        <d v="1980-08-25T00:00:00Z"/>
        <d v="1968-06-03T00:00:00Z"/>
        <d v="1972-07-19T00:00:00Z"/>
        <d v="1976-04-17T00:00:00Z"/>
        <d v="1979-07-28T00:00:00Z"/>
        <d v="1990-02-11T00:00:00Z"/>
        <d v="1975-08-11T00:00:00Z"/>
        <d v="1992-06-08T00:00:00Z"/>
        <d v="1992-07-11T00:00:00Z"/>
        <d v="1994-10-20T00:00:00Z"/>
        <d v="1995-09-06T00:00:00Z"/>
        <d v="1990-03-14T00:00:00Z"/>
        <d v="1997-03-31T00:00:00Z"/>
        <d v="1988-12-05T00:00:00Z"/>
        <d v="1991-12-10T00:00:00Z"/>
        <d v="1999-05-16T00:00:00Z"/>
        <d v="1993-04-15T00:00:00Z"/>
        <d v="2001-02-08T00:00:00Z"/>
        <d v="1991-03-23T00:00:00Z"/>
        <d v="1993-09-08T00:00:00Z"/>
        <d v="1997-11-20T00:00:00Z"/>
        <d v="1994-09-24T00:00:00Z"/>
        <d v="1988-03-23T00:00:00Z"/>
        <d v="1997-03-26T00:00:00Z"/>
        <d v="1992-12-30T00:00:00Z"/>
        <d v="1968-02-08T00:00:00Z"/>
        <d v="1990-11-01T00:00:00Z"/>
        <d v="1960-10-16T00:00:00Z"/>
        <d v="1964-08-04T00:00:00Z"/>
        <d v="1985-02-07T00:00:00Z"/>
        <d v="1988-04-10T00:00:00Z"/>
        <d v="1995-01-26T00:00:00Z"/>
        <d v="1998-03-29T00:00:00Z"/>
        <d v="1985-01-29T00:00:00Z"/>
        <d v="1994-11-20T00:00:00Z"/>
        <d v="1958-03-29T00:00:00Z"/>
        <d v="1960-10-04T00:00:00Z"/>
        <d v="1988-02-17T00:00:00Z"/>
        <d v="1960-01-23T00:00:00Z"/>
        <d v="1988-10-01T00:00:00Z"/>
        <d v="1986-10-26T00:00:00Z"/>
        <d v="1962-07-29T00:00:00Z"/>
        <d v="1972-05-13T00:00:00Z"/>
        <d v="1993-03-04T00:00:00Z"/>
        <d v="1989-06-23T00:00:00Z"/>
        <d v="1980-11-24T00:00:00Z"/>
        <d v="1966-10-22T00:00:00Z"/>
        <d v="1991-04-24T00:00:00Z"/>
        <d v="1984-12-31T00:00:00Z"/>
        <d v="1958-02-08T00:00:00Z"/>
        <d v="1968-07-24T00:00:00Z"/>
        <d v="1983-11-07T00:00:00Z"/>
        <d v="1980-07-12T00:00:00Z"/>
        <d v="1972-03-09T00:00:00Z"/>
        <d v="1989-04-25T00:00:00Z"/>
        <d v="1990-03-12T00:00:00Z"/>
        <d v="1982-10-12T00:00:00Z"/>
        <d v="1994-11-23T00:00:00Z"/>
        <d v="1969-05-25T00:00:00Z"/>
        <d v="1984-12-01T00:00:00Z"/>
        <d v="1990-01-25T00:00:00Z"/>
        <d v="1979-06-05T00:00:00Z"/>
        <d v="1996-09-07T00:00:00Z"/>
        <d v="1999-04-21T00:00:00Z"/>
        <d v="1976-11-13T00:00:00Z"/>
        <d v="1981-05-29T00:00:00Z"/>
        <d v="1956-08-17T00:00:00Z"/>
        <d v="1978-01-10T00:00:00Z"/>
        <d v="1985-04-08T00:00:00Z"/>
      </sharedItems>
    </cacheField>
    <cacheField name="EDAD">
      <sharedItems containsBlank="1" containsMixedTypes="1" containsNumber="1" containsInteger="1">
        <s v="N/A"/>
        <m/>
        <e v="#VALUE!"/>
        <n v="53.0"/>
        <n v="26.0"/>
        <n v="55.0"/>
        <n v="125.0"/>
        <n v="36.0"/>
        <n v="34.0"/>
        <n v="47.0"/>
        <n v="32.0"/>
        <n v="35.0"/>
        <n v="51.0"/>
        <n v="41.0"/>
        <n v="40.0"/>
        <n v="52.0"/>
        <n v="48.0"/>
        <n v="45.0"/>
        <n v="30.0"/>
        <n v="29.0"/>
        <n v="27.0"/>
        <n v="33.0"/>
        <n v="25.0"/>
        <n v="31.0"/>
        <n v="23.0"/>
        <n v="58.0"/>
        <n v="66.0"/>
        <n v="56.0"/>
        <n v="42.0"/>
      </sharedItems>
    </cacheField>
    <cacheField name="N° RP">
      <sharedItems containsMixedTypes="1" containsNumber="1" containsInteger="1">
        <n v="68126.0"/>
        <n v="59423.0"/>
        <n v="121823.0"/>
        <n v="157423.0"/>
        <n v="217023.0"/>
        <n v="218023.0"/>
        <n v="13723.0"/>
        <n v="30823.0"/>
        <n v="57023.0"/>
        <n v="27723.0"/>
        <n v="125223.0"/>
        <n v="119923.0"/>
        <n v="15323.0"/>
        <n v="31123.0"/>
        <n v="79523.0"/>
        <n v="74923.0"/>
        <n v="87523.0"/>
        <n v="66423.0"/>
        <n v="121923.0"/>
        <n v="73523.0"/>
        <n v="66723.0"/>
        <n v="73623.0"/>
        <n v="66623.0"/>
        <n v="20423.0"/>
        <n v="75023.0"/>
        <n v="73323.0"/>
        <n v="30523.0"/>
        <n v="66323.0"/>
        <n v="21623.0"/>
        <n v="53123.0"/>
        <n v="24823.0"/>
        <n v="18723.0"/>
        <n v="20123.0"/>
        <n v="15123.0"/>
        <n v="24723.0"/>
        <s v="N/A"/>
        <n v="57623.0"/>
        <n v="74823.0"/>
        <n v="71823.0"/>
        <n v="14423.0"/>
        <n v="20323.0"/>
        <n v="21923.0"/>
        <n v="22323.0"/>
        <n v="24323.0"/>
        <n v="21823.0"/>
        <n v="24623.0"/>
        <n v="22023.0"/>
        <n v="21323.0"/>
        <n v="22123.0"/>
        <n v="19123.0"/>
        <n v="37123.0"/>
        <n v="38123.0"/>
        <n v="41923.0"/>
        <n v="59723.0"/>
        <n v="45823.0"/>
        <n v="44923.0"/>
        <n v="82723.0"/>
        <n v="41523.0"/>
        <n v="40323.0"/>
        <n v="37023.0"/>
        <n v="41623.0"/>
        <n v="82823.0"/>
        <n v="69623.0"/>
        <n v="61623.0"/>
        <n v="109223.0"/>
        <n v="111623.0"/>
        <n v="110123.0"/>
        <n v="46823.0"/>
        <n v="19223.0"/>
        <n v="52323.0"/>
        <n v="52523.0"/>
        <n v="52623.0"/>
        <n v="46523.0"/>
        <n v="46923.0"/>
        <n v="53823.0"/>
        <n v="53723.0"/>
        <n v="52423.0"/>
        <n v="54823.0"/>
        <n v="47023.0"/>
        <n v="47123.0"/>
        <n v="47223.0"/>
        <n v="54623.0"/>
        <n v="48923.0"/>
        <n v="53923.0"/>
        <n v="22423.0"/>
        <n v="19323.0"/>
        <n v="57523.0"/>
        <n v="56723.0"/>
        <n v="91223.0"/>
        <n v="60823.0"/>
        <n v="60923.0"/>
        <n v="61023.0"/>
        <n v="61123.0"/>
        <n v="61923.0"/>
        <n v="61523.0"/>
        <n v="111423.0"/>
        <n v="89123.0"/>
        <n v="93423.0"/>
        <n v="86323.0"/>
        <n v="184523.0"/>
        <n v="54523.0"/>
        <n v="53023.0"/>
        <n v="17423.0"/>
        <n v="37223.0"/>
        <n v="31523.0"/>
        <n v="16523.0"/>
        <n v="43223.0"/>
        <n v="30923.0"/>
        <n v="20023.0"/>
        <n v="31823.0"/>
        <n v="16623.0"/>
        <n v="64723.0"/>
        <n v="56923.0"/>
        <n v="33323.0"/>
        <n v="19723.0"/>
        <n v="16423.0"/>
        <n v="15423.0"/>
        <n v="15223.0"/>
        <n v="15023.0"/>
        <s v="78823/78723"/>
        <s v="85223 VF 223"/>
        <n v="73423.0"/>
        <s v="85323 VF 323"/>
        <n v="102423.0"/>
        <n v="82623.0"/>
        <n v="91123.0"/>
        <n v="85123.0"/>
        <n v="69023.0"/>
        <n v="59623.0"/>
        <n v="27323.0"/>
        <n v="36323.0"/>
        <s v=" N/A"/>
        <s v=" 72923"/>
        <n v="75323.0"/>
        <n v="76823.0"/>
        <n v="78923.0"/>
        <n v="15623.0"/>
        <n v="15523.0"/>
        <n v="35123.0"/>
        <n v="16723.0"/>
        <n v="63123.0"/>
        <n v="15723.0"/>
        <n v="39023.0"/>
        <n v="41423.0"/>
        <n v="21723.0"/>
        <n v="19823.0"/>
        <n v="60023.0"/>
        <n v="21523.0"/>
        <n v="112923.0"/>
        <n v="59323.0"/>
        <n v="30023.0"/>
        <n v="40123.0"/>
        <n v="31623.0"/>
        <n v="137023.0"/>
        <n v="83423.0"/>
        <n v="27623.0"/>
        <n v="20623.0"/>
        <n v="104223.0"/>
        <s v=" 119123-120323-120323"/>
        <n v="119323.0"/>
        <n v="20223.0"/>
        <n v="42623.0"/>
        <s v="44223 "/>
        <n v="44523.0"/>
        <s v="173323 - 723"/>
        <s v="173123 - 623"/>
        <n v="172823.0"/>
        <n v="83523.0"/>
        <n v="15823.0"/>
        <n v="37623.0"/>
        <n v="71023.0"/>
        <n v="35023.0"/>
        <n v="118923.0"/>
        <n v="75723.0"/>
        <n v="57223.0"/>
        <n v="59523.0"/>
        <s v="173423 - 823"/>
        <n v="57123.0"/>
        <n v="76123.0"/>
        <n v="140823.0"/>
        <n v="76723.0"/>
        <n v="91323.0"/>
        <n v="69823.0"/>
        <n v="126623.0"/>
        <n v="110923.0"/>
      </sharedItems>
    </cacheField>
    <cacheField name="FECHA RP">
      <sharedItems containsDate="1" containsBlank="1" containsMixedTypes="1">
        <d v="2023-04-11T00:00:00Z"/>
        <d v="2023-03-23T00:00:00Z"/>
        <d v="2023-07-07T00:00:00Z"/>
        <d v="2023-09-05T00:00:00Z"/>
        <d v="2023-12-11T00:00:00Z"/>
        <d v="2023-12-12T00:00:00Z"/>
        <d v="2023-01-12T00:00:00Z"/>
        <d v="2023-01-31T00:00:00Z"/>
        <d v="2023-03-16T00:00:00Z"/>
        <d v="2023-01-26T00:00:00Z"/>
        <d v="2023-07-14T00:00:00Z"/>
        <d v="2023-01-16T00:00:00Z"/>
        <d v="2023-05-02T00:00:00Z"/>
        <d v="2023-04-21T00:00:00Z"/>
        <d v="2023-05-15T00:00:00Z"/>
        <d v="2023-04-05T00:00:00Z"/>
        <d v="2023-04-20T00:00:00Z"/>
        <d v="2023-01-19T00:00:00Z"/>
        <d v="2023-04-19T00:00:00Z"/>
        <d v="2023-01-30T00:00:00Z"/>
        <d v="2023-01-20T00:00:00Z"/>
        <d v="2023-03-10T00:00:00Z"/>
        <d v="2023-01-24T00:00:00Z"/>
        <d v="2023-01-18T00:00:00Z"/>
        <s v="N/A"/>
        <d v="2023-03-17T00:00:00Z"/>
        <d v="2023-04-17T00:00:00Z"/>
        <d v="2023-01-13T00:00:00Z"/>
        <d v="2023-01-23T00:00:00Z"/>
        <d v="2023-02-14T00:00:00Z"/>
        <d v="2023-02-15T00:00:00Z"/>
        <d v="2023-03-06T00:00:00Z"/>
        <d v="2023-03-03T00:00:00Z"/>
        <d v="2023-05-04T00:00:00Z"/>
        <d v="2023-02-23T00:00:00Z"/>
        <d v="2023-02-20T00:00:00Z"/>
        <d v="2023-04-12T00:00:00Z"/>
        <d v="2023-03-27T00:00:00Z"/>
        <d v="2023-06-13T00:00:00Z"/>
        <d v="2023-06-16T00:00:00Z"/>
        <d v="2023-06-14T00:00:00Z"/>
        <d v="2023-02-08T00:00:00Z"/>
        <d v="2023-03-09T00:00:00Z"/>
        <d v="2023-03-07T00:00:00Z"/>
        <d v="2023-03-08T00:00:00Z"/>
        <d v="2023-03-14T00:00:00Z"/>
        <d v="2023-03-13T00:00:00Z"/>
        <d v="2023-05-03T00:00:00Z"/>
        <d v="2023-03-24T00:00:00Z"/>
        <d v="2023-03-28T00:00:00Z"/>
        <d v="2023-05-16T00:00:00Z"/>
        <d v="2023-05-18T00:00:00Z"/>
        <d v="2023-05-29T00:00:00Z"/>
        <d v="2023-05-12T00:00:00Z"/>
        <d v="2023-10-23T00:00:00Z"/>
        <d v="2023-01-17T00:00:00Z"/>
        <d v="2023-02-01T00:00:00Z"/>
        <d v="2023-02-28T00:00:00Z"/>
        <d v="2023-02-02T00:00:00Z"/>
        <d v="2023-04-03T00:00:00Z"/>
        <d v="2023-04-28T00:00:00Z"/>
        <d v="2023-05-09T00:00:00Z"/>
        <d v="2023-06-05T00:00:00Z"/>
        <d v="2023-05-23T00:00:00Z"/>
        <d v="2023-02-10T00:00:00Z"/>
        <d v="2023-04-25T00:00:00Z"/>
        <d v="2023-02-07T00:00:00Z"/>
        <d v="2023-03-29T00:00:00Z"/>
        <m/>
        <d v="2023-06-21T00:00:00Z"/>
        <d v="2023-03-22T00:00:00Z"/>
        <d v="2023-08-03T00:00:00Z"/>
        <d v="2023-05-05T00:00:00Z"/>
        <d v="2023-06-06T00:00:00Z"/>
        <s v="30/06/2023  -  04/07/2023"/>
        <d v="2023-06-30T00:00:00Z"/>
        <d v="2023-02-24T00:00:00Z"/>
        <d v="2023-03-01T00:00:00Z"/>
        <d v="2023-03-02T00:00:00Z"/>
        <d v="2023-09-28T00:00:00Z"/>
        <d v="2023-04-14T00:00:00Z"/>
        <d v="2023-06-29T00:00:00Z"/>
        <d v="2023-04-24T00:00:00Z"/>
        <d v="2023-08-04T00:00:00Z"/>
        <d v="2023-05-24T00:00:00Z"/>
        <d v="2023-04-13T00:00:00Z"/>
        <d v="2023-07-17T00:00:00Z"/>
        <d v="2023-06-15T00:00:00Z"/>
      </sharedItems>
    </cacheField>
    <cacheField name=" VALOR  2023">
      <sharedItems containsBlank="1" containsMixedTypes="1" containsNumber="1">
        <n v="1.62316E7"/>
        <n v="1.6275E7"/>
        <n v="3.7157036E7"/>
        <n v="1.4E9"/>
        <n v="4.08792E7"/>
        <n v="8997972.0"/>
        <n v="1.38E8"/>
        <n v="4.4E7"/>
        <n v="2.51395835E7"/>
        <n v="8.0E7"/>
        <n v="5000000.0"/>
        <n v="5.0507916E7"/>
        <n v="5.75E7"/>
        <n v="5.5E7"/>
        <n v="1.7978418558E8"/>
        <n v="3.3957289302E8"/>
        <n v="1.4873471356E8"/>
        <n v="6.761053763E7"/>
        <n v="8.228488528E7"/>
        <n v="6.685936639E7"/>
        <n v="1.1318002802E8"/>
        <n v="2.901198052E7"/>
        <n v="2.352585236E7"/>
        <n v="7.04E7"/>
        <n v="8.702536306E7"/>
        <n v="1.6925916789E8"/>
        <n v="3.08E7"/>
        <n v="7.89505871E7"/>
        <n v="6.0E7"/>
        <n v="3.689E7"/>
        <n v="4.715E7"/>
        <n v="6.325E7"/>
        <n v="6.9E7"/>
        <n v="8.625E7"/>
        <n v="7.7E7"/>
        <s v="N/A"/>
        <n v="838000.0"/>
        <n v="2.49999997922E9"/>
        <n v="8.05E7"/>
        <n v="1.035E8"/>
        <n v="1.15E8"/>
        <n v="9.2E7"/>
        <n v="1.21E8"/>
        <n v="1.05E8"/>
        <n v="7.6E7"/>
        <n v="1.7062287E7"/>
        <n v="1.037971678E9"/>
        <n v="7.5931E8"/>
        <n v="4.725E7"/>
        <n v="8.4E7"/>
        <n v="9.6489974E7"/>
        <n v="7186316.0"/>
        <n v="4.2994219908E8"/>
        <n v="3.8862528E8"/>
        <n v="7.6761356865E8"/>
        <n v="4.5E7"/>
        <n v="1.4688211378E9"/>
        <n v="3.0E7"/>
        <n v="2.5E7"/>
        <n v="5.92E7"/>
        <n v="9.5E7"/>
        <n v="2.4E7"/>
        <n v="2.2E8"/>
        <n v="4335800.0"/>
        <n v="6936000.0"/>
        <n v="2660583.0"/>
        <n v="3232214.0"/>
        <n v="2945200.0"/>
        <n v="2.488991E7"/>
        <n v="7.5E7"/>
        <n v="3.045701899E7"/>
        <n v="2.1E8"/>
        <n v="1.2E8"/>
        <n v="2.5886882175E8"/>
        <n v="5.2E7"/>
        <n v="7.15E7"/>
        <n v="5.25E7"/>
        <n v="2.97E7"/>
        <n v="3.675E7"/>
        <n v="6.6E7"/>
        <n v="3.51E8"/>
        <n v="1.425E7"/>
        <n v="5.122E9"/>
        <n v="6.80299918E8"/>
        <n v="3391910.55"/>
        <n v="3.2971607E7"/>
        <s v=" N/A "/>
        <n v="7.0E7"/>
        <n v="1.878957E7"/>
        <n v="4.0E7"/>
        <n v="1.6325E7"/>
        <n v="9.0E7"/>
        <m/>
        <n v="3821479.37"/>
        <n v="6027350.0"/>
        <n v="2871742.03"/>
        <n v="1.250609235E9"/>
        <n v="1.2075E8"/>
        <n v="6.3E7"/>
        <n v="4.38135E7"/>
        <n v="5.175E7"/>
        <n v="1.710772983E9"/>
        <n v="8.55E7"/>
        <n v="2.7193052E9"/>
        <n v="3.441E7"/>
        <n v="9.4E7"/>
        <n v="4.3141E8"/>
        <n v="2.4833333E7"/>
        <n v="8.49551311E8"/>
        <n v="1.1E8"/>
        <n v="4.6E7"/>
        <n v="6000000.0"/>
        <n v="8.8E7"/>
        <s v=" N/A"/>
        <n v="0.0"/>
        <n v="7.7175468E7"/>
        <n v="5.40475164E8"/>
        <n v="8100000.0"/>
        <n v="2.2089375E7"/>
        <n v="3.85E7"/>
        <n v="9.399995641E7"/>
        <n v="1.1876557E8"/>
        <n v="1.24718925E8"/>
        <n v="4.275E7"/>
        <n v="4.25E7"/>
        <n v="2.62933126E8"/>
        <n v="8.5E7"/>
        <n v="1.95267045E8"/>
        <n v="1.036E9"/>
        <s v=" $ 190.000.000"/>
        <n v="2.3159446E8"/>
      </sharedItems>
    </cacheField>
    <cacheField name="VALOR VF 2024">
      <sharedItems containsBlank="1" containsMixedTypes="1" containsNumber="1" containsInteger="1">
        <m/>
        <n v="0.0"/>
        <s v="N/A"/>
        <n v="4.982E9"/>
        <n v="5.27255824E8"/>
        <n v="2.5538845E7"/>
        <n v="3.50333712E8"/>
        <n v="2.21594817E9"/>
        <n v="5.11347591E8"/>
      </sharedItems>
    </cacheField>
    <cacheField name="VALOR VF 2025">
      <sharedItems containsBlank="1" containsMixedTypes="1" containsNumber="1" containsInteger="1">
        <m/>
        <n v="0.0"/>
        <s v="N/A"/>
      </sharedItems>
    </cacheField>
    <cacheField name="VALOR VF 2026">
      <sharedItems containsBlank="1" containsMixedTypes="1" containsNumber="1" containsInteger="1">
        <m/>
        <n v="0.0"/>
        <s v="N/A"/>
      </sharedItems>
    </cacheField>
    <cacheField name=" VALOR TOTAL CONTRATO + VF">
      <sharedItems containsBlank="1" containsMixedTypes="1" containsNumber="1">
        <n v="1.62316E7"/>
        <n v="1.6275E7"/>
        <n v="3.7157036E7"/>
        <n v="1.4E9"/>
        <n v="4.08792E7"/>
        <n v="8997972.0"/>
        <n v="1.38E8"/>
        <n v="4.4E7"/>
        <n v="2.51395835E7"/>
        <n v="8.0E7"/>
        <n v="5000000.0"/>
        <n v="5.0507916E7"/>
        <n v="5.75E7"/>
        <n v="5.5E7"/>
        <n v="1.7978418558E8"/>
        <n v="3.3957289302E8"/>
        <n v="1.4873471356E8"/>
        <n v="6.761053763E7"/>
        <n v="8.228488528E7"/>
        <n v="6.685936639E7"/>
        <n v="1.1318002802E8"/>
        <n v="2.901198052E7"/>
        <n v="2.352585236E7"/>
        <n v="7.04E7"/>
        <n v="8.702536306E7"/>
        <n v="1.6925916789E8"/>
        <n v="3.08E7"/>
        <n v="7.89505871E7"/>
        <n v="6.0E7"/>
        <n v="3.689E7"/>
        <n v="4.715E7"/>
        <n v="6.325E7"/>
        <n v="6.9E7"/>
        <n v="8.625E7"/>
        <n v="7.7E7"/>
        <s v="N/A"/>
        <n v="838000.0"/>
        <n v="2.49999997922E9"/>
        <n v="8.05E7"/>
        <n v="1.035E8"/>
        <n v="1.15E8"/>
        <n v="9.2E7"/>
        <n v="1.21E8"/>
        <n v="1.05E8"/>
        <n v="7.6E7"/>
        <n v="1.7062287E7"/>
        <n v="1.037971678E9"/>
        <n v="7.5931E8"/>
        <n v="4.725E7"/>
        <n v="8.4E7"/>
        <n v="7186316.0"/>
        <n v="4.2994219908E8"/>
        <n v="3.8862528E8"/>
        <n v="7.6761356865E8"/>
        <n v="4.5E7"/>
        <n v="1.4688211378E9"/>
        <n v="3.0E7"/>
        <n v="2.5E7"/>
        <n v="5.92E7"/>
        <n v="9.5E7"/>
        <n v="2.4E7"/>
        <n v="4335800.0"/>
        <n v="6936000.0"/>
        <n v="2660583.0"/>
        <n v="3232214.0"/>
        <n v="2945200.0"/>
        <n v="2.488991E7"/>
        <n v="7.5E7"/>
        <n v="3.045701899E7"/>
        <n v="2.1E8"/>
        <n v="1.2E8"/>
        <n v="2.5886882175E8"/>
        <n v="5.2E7"/>
        <n v="7.15E7"/>
        <n v="5.25E7"/>
        <n v="2.97E7"/>
        <n v="3.675E7"/>
        <n v="6.6E7"/>
        <n v="3.51E8"/>
        <s v=" N/A "/>
        <n v="1.425E7"/>
        <n v="1.0104E10"/>
        <e v="#VALUE!"/>
        <n v="3391910.55"/>
        <n v="7.0E7"/>
        <n v="1.878957E7"/>
        <n v="4.0E7"/>
        <n v="1.6325E7"/>
        <n v="9.0E7"/>
        <m/>
        <n v="3821479.37"/>
        <n v="6027350.0"/>
        <n v="2871742.03"/>
        <n v="1.250609235E9"/>
        <n v="1.2075E8"/>
        <n v="6.3E7"/>
        <n v="4.38135E7"/>
        <n v="5.175E7"/>
        <n v="1.710772983E9"/>
        <n v="8.55E7"/>
        <n v="2.7193052E9"/>
        <n v="3.441E7"/>
        <n v="9.4E7"/>
        <n v="4.3141E8"/>
        <n v="2.4833333E7"/>
        <n v="8.49551311E8"/>
        <n v="1.1E8"/>
        <n v="4.6E7"/>
        <n v="6000000.0"/>
        <n v="8.8E7"/>
        <n v="0.0"/>
        <n v="4.2750918E8"/>
        <n v="2.756423334E9"/>
        <n v="8100000.0"/>
        <n v="2.2089375E7"/>
        <n v="3.85E7"/>
        <n v="9.399995641E7"/>
        <n v="1.1876557E8"/>
        <n v="6.36066516E8"/>
        <n v="4.275E7"/>
        <n v="4.25E7"/>
        <n v="2.62933126E8"/>
        <n v="8.5E7"/>
        <n v="1.95267045E8"/>
        <n v="1.036E9"/>
        <s v=" $ 190.000.000"/>
        <n v="2.3159446E8"/>
      </sharedItems>
    </cacheField>
    <cacheField name="GARANTIA" numFmtId="0">
      <sharedItems containsBlank="1">
        <s v="Si"/>
        <s v="No"/>
        <s v="N/A"/>
        <s v=" N/A "/>
        <m/>
      </sharedItems>
    </cacheField>
    <cacheField name="FECHA DE EXPEDICION GARANTIA">
      <sharedItems containsDate="1" containsBlank="1" containsMixedTypes="1">
        <d v="2023-04-10T00:00:00Z"/>
        <d v="2023-03-23T00:00:00Z"/>
        <s v="N/A"/>
        <d v="2023-09-28T00:00:00Z"/>
        <m/>
        <d v="2023-01-17T00:00:00Z"/>
        <d v="2023-01-30T00:00:00Z"/>
        <d v="2023-01-27T00:00:00Z"/>
        <d v="2023-07-14T00:00:00Z"/>
        <d v="2023-01-13T00:00:00Z"/>
        <d v="2023-05-04T00:00:00Z"/>
        <d v="2023-04-25T00:00:00Z"/>
        <d v="2023-05-18T00:00:00Z"/>
        <d v="2023-04-04T00:00:00Z"/>
        <d v="2023-07-07T00:00:00Z"/>
        <d v="2023-04-20T00:00:00Z"/>
        <d v="2023-04-14T00:00:00Z"/>
        <d v="2023-01-19T00:00:00Z"/>
        <s v="21/04/202"/>
        <d v="2023-04-05T00:00:00Z"/>
        <d v="2023-01-23T00:00:00Z"/>
        <d v="2023-01-18T00:00:00Z"/>
        <d v="2023-01-16T00:00:00Z"/>
        <d v="2023-01-24T00:00:00Z"/>
        <d v="2023-04-18T00:00:00Z"/>
        <d v="2023-01-20T00:00:00Z"/>
        <d v="2023-02-13T00:00:00Z"/>
        <d v="2023-02-20T00:00:00Z"/>
        <d v="2023-02-25T00:00:00Z"/>
        <d v="2023-03-22T00:00:00Z"/>
        <d v="2023-03-03T00:00:00Z"/>
        <d v="2023-03-10T00:00:00Z"/>
        <d v="2023-04-28T00:00:00Z"/>
        <d v="2023-02-23T00:00:00Z"/>
        <d v="2023-02-28T00:00:00Z"/>
        <d v="2023-02-24T00:00:00Z"/>
        <d v="2023-05-08T00:00:00Z"/>
        <d v="2023-04-03T00:00:00Z"/>
        <d v="2023-03-24T00:00:00Z"/>
        <d v="2023-06-14T00:00:00Z"/>
        <d v="2023-06-21T00:00:00Z"/>
        <d v="2023-06-12T00:00:00Z"/>
        <d v="2023-03-08T00:00:00Z"/>
        <d v="2023-03-13T00:00:00Z"/>
        <d v="2023-03-14T00:00:00Z"/>
        <d v="2023-03-15T00:00:00Z"/>
        <d v="2023-03-09T00:00:00Z"/>
        <d v="2023-03-07T00:00:00Z"/>
        <d v="2023-03-17T00:00:00Z"/>
        <d v="2023-03-16T00:00:00Z"/>
        <d v="2023-05-26T00:00:00Z"/>
        <d v="2023-05-17T00:00:00Z"/>
        <d v="2023-05-29T00:00:00Z"/>
        <d v="2023-05-12T00:00:00Z"/>
        <d v="2023-10-23T00:00:00Z"/>
        <d v="2023-02-14T00:00:00Z"/>
        <d v="2023-02-27T00:00:00Z"/>
        <d v="2023-02-02T00:00:00Z"/>
        <d v="2023-02-03T00:00:00Z"/>
        <d v="2023-06-05T00:00:00Z"/>
        <d v="2023-04-12T00:00:00Z"/>
        <d v="2023-03-28T00:00:00Z"/>
        <d v="2023-01-26T00:00:00Z"/>
        <d v="2023-02-10T00:00:00Z"/>
        <d v="2023-02-07T00:00:00Z"/>
        <d v="2023-03-31T00:00:00Z"/>
        <d v="2023-02-17T00:00:00Z"/>
        <d v="2023-06-23T00:00:00Z"/>
        <d v="2023-02-01T00:00:00Z"/>
        <d v="2023-08-02T00:00:00Z"/>
        <d v="2023-01-25T00:00:00Z"/>
        <d v="2023-06-20T00:00:00Z"/>
        <d v="2023-06-02T00:00:00Z"/>
        <d v="2023-08-17T00:00:00Z"/>
        <d v="2023-10-02T00:00:00Z"/>
        <d v="2023-02-16T00:00:00Z"/>
        <d v="2023-04-19T00:00:00Z"/>
        <d v="2023-02-06T00:00:00Z"/>
        <d v="2023-07-11T00:00:00Z"/>
        <s v="2023/08/04&#10;2023/08/22"/>
        <d v="1899-12-31T00:00:00Z"/>
        <d v="2023-07-17T00:00:00Z"/>
        <d v="2023-06-27T00:00:00Z"/>
      </sharedItems>
    </cacheField>
    <cacheField name="RIESGOS" numFmtId="0">
      <sharedItems containsBlank="1">
        <s v="Cumplimiento"/>
        <s v="No aplica"/>
        <m/>
        <s v="N/A"/>
        <s v="Cumplimiento y Responsabilidad Civil Extracontractual"/>
      </sharedItems>
    </cacheField>
    <cacheField name="FECHA DE INICIO DEL CONTRATO">
      <sharedItems containsDate="1" containsMixedTypes="1">
        <d v="2023-04-11T00:00:00Z"/>
        <d v="2023-03-23T00:00:00Z"/>
        <d v="2023-07-07T00:00:00Z"/>
        <d v="2023-09-28T00:00:00Z"/>
        <d v="2023-12-07T00:00:00Z"/>
        <d v="2023-01-17T00:00:00Z"/>
        <d v="2023-02-01T00:00:00Z"/>
        <d v="2023-03-14T00:00:00Z"/>
        <d v="2023-07-13T00:00:00Z"/>
        <d v="2023-07-01T00:00:00Z"/>
        <d v="2023-01-16T00:00:00Z"/>
        <d v="2023-05-04T00:00:00Z"/>
        <d v="2023-04-20T00:00:00Z"/>
        <d v="2023-05-12T00:00:00Z"/>
        <d v="2023-04-03T00:00:00Z"/>
        <d v="2023-04-19T00:00:00Z"/>
        <d v="2023-06-15T00:00:00Z"/>
        <d v="2023-01-23T00:00:00Z"/>
        <d v="2023-01-31T00:00:00Z"/>
        <d v="2023-03-10T00:00:00Z"/>
        <d v="2023-01-24T00:00:00Z"/>
        <d v="2023-01-18T00:00:00Z"/>
        <d v="2023-01-19T00:00:00Z"/>
        <d v="2023-01-26T00:00:00Z"/>
        <s v="N/A"/>
        <d v="2023-03-21T00:00:00Z"/>
        <d v="2023-04-15T00:00:00Z"/>
        <d v="2023-05-02T00:00:00Z"/>
        <d v="2023-01-20T00:00:00Z"/>
        <d v="2023-01-25T00:00:00Z"/>
        <d v="2023-02-14T00:00:00Z"/>
        <d v="2023-02-15T00:00:00Z"/>
        <d v="2023-02-22T00:00:00Z"/>
        <d v="2023-03-06T00:00:00Z"/>
        <d v="2023-02-20T00:00:00Z"/>
        <d v="2023-05-08T00:00:00Z"/>
        <d v="2023-04-12T00:00:00Z"/>
        <d v="2023-03-29T00:00:00Z"/>
        <d v="2023-06-14T00:00:00Z"/>
        <d v="2023-06-21T00:00:00Z"/>
        <d v="2023-06-20T00:00:00Z"/>
        <d v="2023-03-08T00:00:00Z"/>
        <d v="2023-03-15T00:00:00Z"/>
        <d v="2023-03-16T00:00:00Z"/>
        <d v="2023-03-13T00:00:00Z"/>
        <d v="2023-03-17T00:00:00Z"/>
        <d v="2023-05-27T00:00:00Z"/>
        <d v="2023-03-24T00:00:00Z"/>
        <d v="2023-06-16T00:00:00Z"/>
        <d v="2023-05-17T00:00:00Z"/>
        <d v="2023-05-29T00:00:00Z"/>
        <d v="2023-10-20T00:00:00Z"/>
        <d v="2023-02-28T00:00:00Z"/>
        <d v="2023-01-30T00:00:00Z"/>
        <d v="2023-02-06T00:00:00Z"/>
        <d v="2023-02-02T00:00:00Z"/>
        <d v="2023-02-03T00:00:00Z"/>
        <d v="2023-05-01T00:00:00Z"/>
        <d v="2023-05-09T00:00:00Z"/>
        <d v="2023-04-18T00:00:00Z"/>
        <d v="2023-06-09T00:00:00Z"/>
        <d v="2023-06-01T00:00:00Z"/>
        <d v="2023-02-13T00:00:00Z"/>
        <d v="2023-04-21T00:00:00Z"/>
        <d v="2023-04-25T00:00:00Z"/>
        <d v="2023-02-09T00:00:00Z"/>
        <d v="2023-04-01T00:00:00Z"/>
        <d v="2023-03-22T00:00:00Z"/>
        <d v="2023-08-08T00:00:00Z"/>
        <d v="2023-05-05T00:00:00Z"/>
        <d v="2023-06-26T00:00:00Z"/>
        <d v="2023-07-12T00:00:00Z"/>
        <d v="2023-08-17T00:00:00Z"/>
        <d v="2023-02-24T00:00:00Z"/>
        <d v="2023-03-02T00:00:00Z"/>
        <d v="2023-10-01T00:00:00Z"/>
        <d v="2023-10-02T00:00:00Z"/>
        <d v="2023-02-07T00:00:00Z"/>
        <d v="2023-07-11T00:00:00Z"/>
        <d v="2023-05-11T00:00:00Z"/>
        <d v="2023-04-24T00:00:00Z"/>
        <d v="2023-08-18T00:00:00Z"/>
        <d v="2023-05-25T00:00:00Z"/>
        <d v="2023-04-13T00:00:00Z"/>
        <d v="2023-07-18T00:00:00Z"/>
      </sharedItems>
    </cacheField>
    <cacheField name="MES2" numFmtId="0">
      <sharedItems containsBlank="1">
        <s v="Marzo"/>
        <s v="Julio"/>
        <s v="Septiembre"/>
        <s v="Diciembre"/>
        <s v="Enero"/>
        <s v="Abril"/>
        <s v="Mayo"/>
        <s v="N/A"/>
        <s v="Febrero"/>
        <s v="Junio"/>
        <s v="Octubre"/>
        <m/>
        <s v="Agosto"/>
      </sharedItems>
    </cacheField>
    <cacheField name="FECHA DE TERMINACION DEL CONTRATO">
      <sharedItems containsDate="1" containsMixedTypes="1">
        <d v="2023-12-31T00:00:00Z"/>
        <d v="2023-07-31T00:00:00Z"/>
        <d v="2023-12-18T00:00:00Z"/>
        <d v="2023-10-01T00:00:00Z"/>
        <d v="2023-12-22T00:00:00Z"/>
        <d v="2023-11-19T00:00:00Z"/>
        <d v="2023-10-10T00:00:00Z"/>
        <d v="2023-12-25T00:00:00Z"/>
        <s v="N/A"/>
        <d v="2024-04-15T00:00:00Z"/>
        <d v="2023-12-27T00:00:00Z"/>
        <d v="2023-07-21T00:00:00Z"/>
        <d v="2023-06-10T00:00:00Z"/>
        <d v="2023-07-19T00:00:00Z"/>
        <d v="2023-05-12T00:00:00Z"/>
        <d v="2023-08-20T00:00:00Z"/>
        <d v="2023-08-15T00:00:00Z"/>
        <d v="2023-11-22T00:00:00Z"/>
        <d v="2023-09-01T00:00:00Z"/>
        <d v="2023-10-17T00:00:00Z"/>
        <d v="2023-06-17T00:00:00Z"/>
        <d v="2023-06-21T00:00:00Z"/>
        <d v="2023-06-22T00:00:00Z"/>
        <d v="2023-12-10T00:00:00Z"/>
        <d v="2023-07-15T00:00:00Z"/>
        <d v="2023-09-06T00:00:00Z"/>
        <d v="2023-04-14T00:00:00Z"/>
        <d v="2023-12-30T00:00:00Z"/>
        <d v="2024-06-30T00:00:00Z"/>
        <d v="2024-11-01T00:00:00Z"/>
        <d v="2023-07-12T00:00:00Z"/>
        <d v="2023-12-12T00:00:00Z"/>
        <d v="2023-04-20T00:00:00Z"/>
        <d v="2023-05-03T00:00:00Z"/>
        <d v="2023-10-31T00:00:00Z"/>
        <d v="2023-12-20T00:00:00Z"/>
        <d v="2023-11-30T00:00:00Z"/>
        <d v="2023-08-26T00:00:00Z"/>
        <d v="2023-11-17T00:00:00Z"/>
        <d v="2023-09-24T00:00:00Z"/>
        <d v="2023-12-11T00:00:00Z"/>
        <d v="2023-04-17T00:00:00Z"/>
        <d v="2023-04-24T00:00:00Z"/>
      </sharedItems>
    </cacheField>
    <cacheField name="DIAS DE EJECUCION DEL CONTRATO">
      <sharedItems containsMixedTypes="1" containsNumber="1" containsInteger="1">
        <n v="264.0"/>
        <n v="283.0"/>
        <n v="24.0"/>
        <n v="94.0"/>
        <n v="11.0"/>
        <n v="348.0"/>
        <n v="333.0"/>
        <n v="292.0"/>
        <n v="242.0"/>
        <n v="171.0"/>
        <n v="183.0"/>
        <n v="349.0"/>
        <n v="241.0"/>
        <n v="255.0"/>
        <n v="233.0"/>
        <n v="272.0"/>
        <n v="256.0"/>
        <n v="199.0"/>
        <n v="334.0"/>
        <n v="300.0"/>
        <n v="214.0"/>
        <n v="341.0"/>
        <n v="347.0"/>
        <n v="346.0"/>
        <s v="N/A"/>
        <n v="285.0"/>
        <n v="366.0"/>
        <n v="239.0"/>
        <n v="345.0"/>
        <n v="178.0"/>
        <n v="340.0"/>
        <n v="342.0"/>
        <n v="320.0"/>
        <n v="319.0"/>
        <n v="312.0"/>
        <n v="92.0"/>
        <n v="149.0"/>
        <n v="79.0"/>
        <n v="237.0"/>
        <n v="263.0"/>
        <n v="277.0"/>
        <n v="200.0"/>
        <n v="60.0"/>
        <n v="194.0"/>
        <n v="298.0"/>
        <n v="291.0"/>
        <n v="290.0"/>
        <n v="293.0"/>
        <n v="152.0"/>
        <n v="303.0"/>
        <n v="225.0"/>
        <n v="218.0"/>
        <n v="88.0"/>
        <n v="90.0"/>
        <n v="91.0"/>
        <n v="198.0"/>
        <n v="228.0"/>
        <n v="216.0"/>
        <n v="51.0"/>
        <n v="123.0"/>
        <n v="230.0"/>
        <n v="86.0"/>
        <n v="306.0"/>
        <n v="335.0"/>
        <n v="328.0"/>
        <n v="332.0"/>
        <n v="331.0"/>
        <n v="426.0"/>
        <n v="542.0"/>
        <n v="85.0"/>
        <n v="205.0"/>
        <n v="213.0"/>
        <n v="236.0"/>
        <n v="257.0"/>
        <n v="339.0"/>
        <n v="302.0"/>
        <n v="82.0"/>
        <n v="78.0"/>
        <n v="325.0"/>
        <n v="274.0"/>
        <n v="314.0"/>
        <n v="57.0"/>
        <n v="30.0"/>
        <n v="284.0"/>
        <n v="197.0"/>
        <n v="145.0"/>
        <n v="240.0"/>
        <n v="212.0"/>
        <n v="188.0"/>
        <n v="111.0"/>
        <n v="310.0"/>
        <n v="304.0"/>
        <n v="327.0"/>
        <n v="75.0"/>
        <n v="289.0"/>
        <n v="251.0"/>
        <n v="250.0"/>
        <n v="220.0"/>
        <n v="262.0"/>
        <n v="166.0"/>
      </sharedItems>
    </cacheField>
    <cacheField name="NOMBRE SUPERVISOR" numFmtId="0">
      <sharedItems>
        <s v="ROBINSON VALENCIA GIRALDO"/>
        <s v=" ROBINSON VALENCIA GIRALDO"/>
        <s v=" ROBINSON VALENCIA TECLADO"/>
        <s v=" ANGY ACOCHA ARISTIZABAL "/>
        <s v="MARIA PAULA AVILA GONZALEZ"/>
        <s v="VANESSA ORTIZ LOPEZ"/>
        <s v=" ELISABETH USECHE"/>
        <s v=" ARLET PATRICIA VILLADIEGO"/>
        <s v=" ELISABETH USECHE MARIN"/>
        <s v="LEONARDO CARVAJAL HERNANDEZ"/>
        <s v="MAGDA LILIANA VILLANUEVA"/>
        <s v="ALABA ATENCIA ANGELA MARLENE"/>
        <s v="JOHANA OVIEDO MOLANO"/>
        <s v="ANA MERCEDES FIGUEROA"/>
        <s v="ANDRES LEONARDO GEROMITO MUAJE "/>
        <s v=" SERGIO ANDRES BLANCO"/>
        <s v="CARLOS ALBERTO ARCHILA "/>
        <s v="AIDA LORENA TELLO"/>
        <s v="MIGUEL ANGEL LUNA  CASTRO"/>
        <s v="CARLOS JULIO AVILA CORONEL"/>
        <s v="ELISABETH USECHE MARIN"/>
        <s v="HILAIS MILAGRO ARREDONDO"/>
        <s v="DIANA VICENTA CAMARGO"/>
        <s v="MARITZA ROCÍO SERRANO VILLAMIL"/>
        <s v="MARITZA ROCIO SERRANO VILLAMIL"/>
        <s v="N/A"/>
        <s v="LEIDY ANDREA MARTINEZ GUTIERREZ"/>
        <s v="DIEGO EMILIO OJEDA MONCAYO"/>
        <s v="DIEGO EMILIO OJEDA MONCAYO "/>
        <s v=" OJEDA MONCAYO DIEGO EMILIO"/>
        <s v="OJEDA MONCAYO DIEGO EMILIO"/>
        <s v=" RAFAEL DARIO EUGENIO PARADA"/>
        <s v=" EUGENIO PARADA RAFAEL DARIO"/>
        <s v="RIGOBERTO NIÑO CORREDOR"/>
        <s v=" RIGOBERTO NIÑO CORREDOR"/>
        <s v=" ROSA MARÍA MARTÍNEZ GONZÁLEZ"/>
        <s v=" ACOSTA ALVAREZ JUAN CARLOS"/>
        <s v=" LUZ ELENA MORALES ALFONSO"/>
        <s v=" JAVIER FERNANDO TORRES BARÓN"/>
        <s v=" EDWIN MATEO PATIÑO HERRERA"/>
        <s v="GUANARE GARCIA PAMELA ANDREA"/>
        <s v="SERGIO ANDRES BLANCO "/>
        <s v="EUGENIO PARADA RAFAEL DARIO"/>
        <s v="RAMOS OSPINA MARTHA EUGENIA"/>
        <s v="MARTHA EUGENIA RAMOS "/>
        <s v="MARTHA EUGENIA RAMOS OSPINA "/>
        <s v="JORGE ENRIQUE GARCIA LONDOÑO"/>
        <s v="DANIEL EMILIO CABALLERO BERNAL "/>
        <s v=" GUSTAVO ALBERTO PADILLA"/>
        <s v="  FIGUEROA RAMIREZ ANA MERCEDES"/>
        <s v="CLAUDIA PATRICIA APONTE BELEÑO"/>
        <s v="YANA CRISTINA GONZALEZ"/>
        <s v="GUSTAVO ALBERTO PADILLA"/>
        <s v="JOSE CLEMENTE GOMEZ ROMERO"/>
        <s v="ANDREA PEREZ ARISMENDI"/>
        <s v="CAMARGO SEGURA ELIANA CRISTINA"/>
        <s v=" GILMER AMEZQUITA  MONROY"/>
        <s v=" SERGIO ANDRÉS BLANCO SUÁREZ"/>
        <s v="MARTINEZ FIGUEROA LUIS FERNANDO"/>
        <s v="LUIS FERNANDO MARTINEZ FIGUEROA"/>
        <s v=" CAMARGO GUZMAN DIANA VICENTA"/>
        <s v="JUAN CARLOS ACOSTA ALVAREZ"/>
        <s v="LUIS FERNANDO MARTINEZ"/>
        <s v=" OJEDA MONCAYO DIEGO EMILIO"/>
        <s v=" N/A"/>
        <s v=" SHIRLEY HERAZ DE LA OZ"/>
        <s v=" YANA CRISTINA GONZALEZ "/>
        <s v="GUSTAVO ALBERTO PADILLA "/>
        <s v="PEREZ ARISMENDI ANDREA"/>
        <s v="ELIANA CRISTINA CAMARGO SEGURA"/>
        <s v=" CAMARGO SEGURA ELIANA CRISTINA"/>
        <s v="RUBI VILLARAGA"/>
        <s v="MARTHA HERNANDEZ ARANGO "/>
        <s v="USECHE OVALLES CARLOS EDUARDO"/>
        <s v="MARTHA HERNANDEZ ARANGO"/>
        <s v=" VALENCIA GIRALDO ROBINSON"/>
        <s v=" HENRY ALBERTO PEREIRA VERA"/>
        <s v="MARGARITA MARIA BAUTISTA MARTINEZ"/>
        <s v="ROSA MARÍA MARTÍNEZ GONZÁLEZ"/>
        <s v=" CRISTHY LEIDY GRANADOS "/>
        <s v=" TOCANCIPA PARDO ORLANDO"/>
        <s v=" LEGARDA GONZALEZ DEILY SOFIA"/>
        <s v=" CARLOS ALBERTO ARCHILA"/>
        <s v="CRISTHY LEIDY GRNADOS "/>
        <s v=" NELSON FERLEY REYES CRUZ "/>
        <s v=" ROJAS BALLEN DIANA MARCELA"/>
        <s v="LAURA MILENA SILVA PUERTO"/>
        <s v="AVILA GONZALEZ MARIA PAULA"/>
        <s v=" ANA MERCEDES FIGUEROA"/>
        <s v="ZUNIGA MORA RAFAEL RICARDO"/>
        <s v="OVIEDO MOLANO JOHANA PATRICIA"/>
        <s v="MARCELA LARA TORO "/>
        <s v=" JUAN CARLOS ACOSTA ALVAREZ"/>
        <s v="ROSA MARIA MARTINEZ GONZALEZ"/>
        <s v=" FERNANDEZ BAQUERO JUDY MELINDA"/>
        <s v=" ELIANA CRISTINA CAMARGO SEGURA"/>
      </sharedItems>
    </cacheField>
    <cacheField name="CEDULA SUPERVISOR">
      <sharedItems containsMixedTypes="1" containsNumber="1" containsInteger="1">
        <n v="7.5035031E7"/>
        <n v="5.2813239E7"/>
        <n v="5.2619262E7"/>
        <n v="1.144031972E9"/>
        <n v="2.5166983E7"/>
        <n v="1.123626271E9"/>
        <n v="7.9513293E7"/>
        <n v="6.3536875E7"/>
        <n v="9295583.0"/>
        <n v="5.2199365E7"/>
        <n v="3.0738603E7"/>
        <n v="1.116805502E9"/>
        <n v="8.826455E7"/>
        <n v="7.9448817E7"/>
        <n v="2.7082113E7"/>
        <n v="1.7586972E7"/>
        <n v="7.927988E7"/>
        <n v="1.124064259E9"/>
        <n v="4.1057375E7"/>
        <n v="3.9375763E8"/>
        <n v="3.975763E7"/>
        <s v="N/A"/>
        <n v="5.2836662E7"/>
        <n v="1.949897E7"/>
        <n v="8.8151663E7"/>
        <n v="7.9321317E7"/>
        <n v="5.1832657E7"/>
        <n v="1.070618478E9"/>
        <n v="4.002968E7"/>
        <n v="1.018409885E9"/>
        <n v="1.23369384E9"/>
        <n v="1.006453902E9"/>
        <n v="5.5164919E7"/>
        <n v="7.9276876E7"/>
        <n v="7186433.0"/>
        <n v="3.6551065E7"/>
        <n v="3.9759737E7"/>
        <n v="4.6668764E7"/>
        <n v="1.9462757E7"/>
        <n v="7.4852744E7"/>
        <n v="5.2808564E7"/>
        <n v="5.2452907E7"/>
        <n v="7.9717103E7"/>
        <n v="1.018473221E9"/>
        <n v="5.5223374E7"/>
        <n v="5.2665963E7"/>
        <n v="5.1712658E7"/>
        <n v="1.020712442E9"/>
        <n v="8.8237021E7"/>
        <n v="1.010181437E9"/>
        <n v="2.1094954E7"/>
        <n v="7.9292555E7"/>
        <n v="3.6382734E7"/>
        <n v="7.9744612E7"/>
        <n v="5.3153109E7"/>
        <n v="1.032395005E9"/>
        <n v="8.0037461E7"/>
        <n v="5.254418E7"/>
        <n v="5.2853481E7"/>
      </sharedItems>
    </cacheField>
    <cacheField name=" ADICION 1 ">
      <sharedItems containsBlank="1" containsMixedTypes="1" containsNumber="1">
        <n v="0.0"/>
        <n v="5000000.0"/>
        <n v="1.2507149E7"/>
        <n v="2500000.0"/>
        <n v="2.5253958E7"/>
        <n v="7731652.79"/>
        <n v="1.42945484E7"/>
        <n v="1.388006583E7"/>
        <n v="2931437.06"/>
        <n v="6405646.12"/>
        <n v="3.326093008E7"/>
        <n v="1723489.56"/>
        <n v="1.447263517E7"/>
        <m/>
        <n v="4.319557919E7"/>
        <n v="8.428715579E7"/>
        <n v="3.943609736E7"/>
        <n v="8200000.0"/>
        <n v="1166667.0"/>
        <n v="6.4024261E8"/>
        <n v="2933333.0"/>
        <n v="3.79655E8"/>
        <n v="3.782533048E8"/>
        <n v="1.0133333E7"/>
        <n v="4300000.0"/>
        <n v="4.0E7"/>
        <n v="1.244247052E7"/>
        <n v="1.05E8"/>
        <n v="6.0E7"/>
        <n v="4020000.0"/>
        <n v="2360000.0"/>
        <n v="1.2E8"/>
        <n v="6750000.0"/>
        <n v="2.25E7"/>
        <n v="2.0E7"/>
        <n v="3.5E7"/>
        <n v="9394785.0"/>
        <n v="8162500.0"/>
        <n v="5400000.0"/>
        <n v="4.16773827E8"/>
        <n v="1733333.0"/>
        <n v="2.2483326E7"/>
        <n v="6.81E8"/>
        <n v="1.6E7"/>
        <n v="9000000.0"/>
        <n v="2.1403E8"/>
        <s v=" N/A"/>
        <n v="2.5E7"/>
        <n v="4.5E7"/>
        <n v="1.289486858E7"/>
        <n v="3.7E7"/>
        <n v="5.3E7"/>
        <n v="9.5E7"/>
      </sharedItems>
    </cacheField>
    <cacheField name="FECHA  DE FIRMA">
      <sharedItems containsDate="1" containsString="0" containsBlank="1" containsMixedTypes="1">
        <m/>
        <d v="2023-11-24T00:00:00Z"/>
        <d v="2023-12-28T00:00:00Z"/>
        <d v="2023-12-27T00:00:00Z"/>
        <d v="2023-12-14T00:00:00Z"/>
        <d v="2023-11-23T00:00:00Z"/>
        <d v="2023-11-02T00:00:00Z"/>
        <d v="2023-11-22T00:00:00Z"/>
        <d v="2023-11-20T00:00:00Z"/>
        <d v="2023-11-30T00:00:00Z"/>
        <d v="2023-12-19T00:00:00Z"/>
        <d v="2023-12-20T00:00:00Z"/>
        <d v="2023-12-22T00:00:00Z"/>
        <d v="2023-10-19T00:00:00Z"/>
        <d v="2023-11-17T00:00:00Z"/>
        <d v="2023-05-02T00:00:00Z"/>
        <d v="2023-11-10T00:00:00Z"/>
        <d v="2023-10-13T00:00:00Z"/>
        <d v="2023-10-23T00:00:00Z"/>
        <d v="2023-10-04T00:00:00Z"/>
        <d v="2023-12-05T00:00:00Z"/>
        <d v="2023-11-07T00:00:00Z"/>
        <d v="2023-07-21T00:00:00Z"/>
        <d v="2023-12-13T00:00:00Z"/>
        <d v="2023-12-11T00:00:00Z"/>
        <d v="2023-12-21T00:00:00Z"/>
        <d v="2023-09-29T00:00:00Z"/>
        <d v="2023-10-09T00:00:00Z"/>
        <d v="2023-09-27T00:00:00Z"/>
        <d v="2023-08-24T00:00:00Z"/>
        <n v="0.0"/>
        <d v="2023-09-22T00:00:00Z"/>
        <d v="2023-11-18T00:00:00Z"/>
        <d v="2023-10-26T00:00:00Z"/>
        <d v="2023-12-26T00:00:00Z"/>
      </sharedItems>
    </cacheField>
    <cacheField name="ADICION 2" numFmtId="164">
      <sharedItems containsString="0" containsBlank="1" containsNumber="1">
        <n v="0.0"/>
        <n v="8.070377732E7"/>
        <n v="1701051.26"/>
        <n v="6.005267455E7"/>
        <n v="3.062304693E7"/>
        <n v="3.775273812E7"/>
        <n v="5.44849345E7"/>
        <n v="14042.09"/>
        <n v="8626145.94"/>
        <n v="4.0E7"/>
        <m/>
        <n v="4.65E8"/>
      </sharedItems>
    </cacheField>
    <cacheField name="FECHA FIRMA">
      <sharedItems containsDate="1" containsString="0" containsBlank="1" containsMixedTypes="1">
        <m/>
        <d v="2023-12-27T00:00:00Z"/>
        <d v="2023-11-07T00:00:00Z"/>
        <d v="2023-12-29T00:00:00Z"/>
        <d v="2023-12-28T00:00:00Z"/>
        <d v="2023-12-18T00:00:00Z"/>
        <n v="0.0"/>
        <d v="2023-10-30T00:00:00Z"/>
      </sharedItems>
    </cacheField>
    <cacheField name="ADICION 3" numFmtId="164">
      <sharedItems containsString="0" containsBlank="1" containsNumber="1">
        <n v="0.0"/>
        <n v="1.5202646085E8"/>
        <m/>
      </sharedItems>
    </cacheField>
    <cacheField name="FECHADE FIRMA">
      <sharedItems containsDate="1" containsString="0" containsBlank="1" containsMixedTypes="1">
        <m/>
        <d v="2023-12-19T00:00:00Z"/>
        <n v="0.0"/>
      </sharedItems>
    </cacheField>
    <cacheField name="ADICION 4" numFmtId="0">
      <sharedItems containsString="0" containsBlank="1" containsNumber="1">
        <m/>
        <n v="1734802.68"/>
      </sharedItems>
    </cacheField>
    <cacheField name="fechade firma2" numFmtId="0">
      <sharedItems containsDate="1" containsString="0" containsBlank="1">
        <m/>
        <d v="2023-12-27T00:00:00Z"/>
      </sharedItems>
    </cacheField>
    <cacheField name="LIBERACION" numFmtId="164">
      <sharedItems containsString="0" containsBlank="1" containsNumber="1">
        <n v="0.0"/>
        <n v="3360214.13"/>
        <n v="2.6E7"/>
        <n v="2.89289E8"/>
        <m/>
      </sharedItems>
    </cacheField>
    <cacheField name="FECHA LIBERACION ">
      <sharedItems containsDate="1" containsString="0" containsBlank="1" containsMixedTypes="1">
        <m/>
        <d v="2023-12-29T00:00:00Z"/>
        <n v="13700.0"/>
        <d v="2023-10-25T00:00:00Z"/>
        <d v="2023-12-28T00:00:00Z"/>
        <n v="0.0"/>
      </sharedItems>
    </cacheField>
    <cacheField name=" VALOR TOTAL DEL CONTRATO CON MODIFICACIONES (ADICIONES - REDUCCIONES - LIBERACIONES  VIGENCIA)">
      <sharedItems containsBlank="1" containsMixedTypes="1" containsNumber="1">
        <n v="1.62316E7"/>
        <n v="1.6275E7"/>
        <n v="3.7157036E7"/>
        <n v="1.4E9"/>
        <n v="4.08792E7"/>
        <n v="8997972.0"/>
        <n v="1.38E8"/>
        <n v="4.9E7"/>
        <n v="3.76467325E7"/>
        <n v="8.0E7"/>
        <n v="7500000.0"/>
        <n v="7.5761874E7"/>
        <n v="5.75E7"/>
        <n v="5.5E7"/>
        <n v="2.6821961569E8"/>
        <n v="5.0932975621E8"/>
        <n v="2.2266745394E8"/>
        <n v="1.0116502162E8"/>
        <n v="1.2308305539000002E8"/>
        <n v="1.0012029647E8"/>
        <n v="1.6938845207999998E8"/>
        <n v="4.349865778E7"/>
        <n v="3.2151998299999997E7"/>
        <n v="7.04E7"/>
        <n v="1.3022094225E8"/>
        <n v="2.5354632368E8"/>
        <n v="3.08E7"/>
        <n v="1.1838668446E8"/>
        <n v="6.82E7"/>
        <n v="3.689E7"/>
        <n v="4.715E7"/>
        <n v="6.325E7"/>
        <n v="6.9E7"/>
        <n v="8.625E7"/>
        <n v="7.8166667E7"/>
        <e v="#VALUE!"/>
        <n v="5000000.0"/>
        <n v="838000.0"/>
        <n v="3.14024258922E9"/>
        <n v="8.05E7"/>
        <n v="1.035E8"/>
        <n v="1.15E8"/>
        <n v="9.2E7"/>
        <n v="1.23933333E8"/>
        <n v="1.05E8"/>
        <n v="7.6E7"/>
        <n v="1.7062287E7"/>
        <n v="1.037971678E9"/>
        <n v="1.138965E9"/>
        <n v="4.725E7"/>
        <n v="8.4E7"/>
        <n v="7186316.0"/>
        <n v="4.2994219908E8"/>
        <n v="3.8862528E8"/>
        <m/>
        <n v="4.5E7"/>
        <n v="1.8470744426E9"/>
        <n v="3.0E7"/>
        <n v="2.5E7"/>
        <n v="9.0133333E7"/>
        <n v="5.92E7"/>
        <n v="9.5E7"/>
        <n v="2.83E7"/>
        <n v="2.6E8"/>
        <n v="4335800.0"/>
        <n v="6936000.0"/>
        <n v="2660583.0"/>
        <n v="3232214.0"/>
        <n v="2945200.0"/>
        <n v="2.488991E7"/>
        <n v="7.5E7"/>
        <n v="4.289948951E7"/>
        <n v="3.15E8"/>
        <n v="1.8E8"/>
        <n v="2.5886882175E8"/>
        <n v="5.2E7"/>
        <n v="4.55E7"/>
        <n v="5.652E7"/>
        <n v="3.206E7"/>
        <n v="3.675E7"/>
        <n v="6.6E7"/>
        <n v="4.71E8"/>
        <s v=" N/A"/>
        <n v="2.1E7"/>
        <n v="1.0104E10"/>
        <n v="3391910.55"/>
        <n v="6.75E7"/>
        <n v="2.8184355E7"/>
        <n v="4.0E7"/>
        <n v="2.44875E7"/>
        <n v="9.54E7"/>
        <n v="0.0"/>
        <n v="3821479.37"/>
        <n v="6027350.0"/>
        <n v="2871742.03"/>
        <n v="1.378094062E9"/>
        <n v="4.5733333E7"/>
        <n v="1.2075E8"/>
        <n v="6.3E7"/>
        <n v="4.38135E7"/>
        <n v="5.175E7"/>
        <n v="1.710772983E9"/>
        <n v="1.07983326E8"/>
        <s v=" $ 3.400.305.200"/>
        <n v="5.041E7"/>
        <n v="7.7E7"/>
        <n v="9.0E7"/>
        <n v="9.9E7"/>
        <n v="9.4E7"/>
        <n v="6.4544E8"/>
        <n v="5.25E7"/>
        <n v="2.4833333E7"/>
        <n v="1.2E8"/>
        <n v="1.1E8"/>
        <n v="4.6E7"/>
        <n v="6000000.0"/>
        <n v="8.8E7"/>
        <n v="1.0E8"/>
        <n v="4.2750918E8"/>
        <n v="2.756423334E9"/>
        <n v="8100000.0"/>
        <n v="1.35E8"/>
        <n v="2.2089375E7"/>
        <n v="3.85E7"/>
        <n v="1.0689482499E8"/>
        <n v="1.1876557E8"/>
        <n v="6.36066516E8"/>
        <n v="4.275E7"/>
        <n v="4.25E7"/>
        <n v="2.99933126E8"/>
        <n v="8.5E7"/>
        <n v="1.95267045E8"/>
        <n v="1.554E9"/>
        <n v="2.3159446E8"/>
      </sharedItems>
    </cacheField>
    <cacheField name="PRORROGA 1  EN DIAS">
      <sharedItems containsBlank="1" containsMixedTypes="1" containsNumber="1" containsInteger="1">
        <m/>
        <n v="135.0"/>
        <n v="87.0"/>
        <n v="105.0"/>
        <n v="75.0"/>
        <n v="91.0"/>
        <n v="70.0"/>
        <n v="124.0"/>
        <n v="122.0"/>
        <n v="116.0"/>
        <n v="123.0"/>
        <n v="104.0"/>
        <n v="107.0"/>
        <n v="41.0"/>
        <n v="6.0"/>
        <n v="39.0"/>
        <n v="60.0"/>
        <n v="10.0"/>
        <n v="136.0"/>
        <n v="129.0"/>
        <n v="71.0"/>
        <n v="121.0"/>
        <n v="22.0"/>
        <n v="18.0"/>
        <e v="#VALUE!"/>
        <s v="N/A"/>
        <n v="15.0"/>
        <n v="20.0"/>
        <n v="28.0"/>
        <n v="14.0"/>
        <n v="90.0"/>
        <n v="84.0"/>
      </sharedItems>
    </cacheField>
    <cacheField name="FECHADE TERMINACION DEL CONTRATO">
      <sharedItems containsDate="1" containsBlank="1" containsMixedTypes="1">
        <m/>
        <d v="2024-05-14T00:00:00Z"/>
        <d v="2024-03-27T00:00:00Z"/>
        <d v="2024-04-14T00:00:00Z"/>
        <d v="2024-03-15T00:00:00Z"/>
        <d v="2024-03-31T00:00:00Z"/>
        <d v="2024-03-10T00:00:00Z"/>
        <d v="2024-05-03T00:00:00Z"/>
        <d v="2024-05-01T00:00:00Z"/>
        <d v="2024-04-25T00:00:00Z"/>
        <d v="2024-05-02T00:00:00Z"/>
        <d v="2024-04-13T00:00:00Z"/>
        <d v="2024-04-16T00:00:00Z"/>
        <d v="2023-12-30T00:00:00Z"/>
        <d v="2023-12-31T00:00:00Z"/>
        <d v="2024-02-29T00:00:00Z"/>
        <d v="2023-12-20T00:00:00Z"/>
        <d v="2024-05-15T00:00:00Z"/>
        <d v="2024-05-09T00:00:00Z"/>
        <d v="2024-04-30T00:00:00Z"/>
        <d v="2023-12-11T00:00:00Z"/>
        <d v="2023-11-22T00:00:00Z"/>
        <d v="2023-12-05T00:00:00Z"/>
        <s v="N/A"/>
        <d v="2023-10-09T00:00:00Z"/>
        <d v="2023-05-22T00:00:00Z"/>
        <d v="2023-11-30T00:00:00Z"/>
        <d v="2023-03-31T00:00:00Z"/>
        <d v="2024-03-24T00:00:00Z"/>
      </sharedItems>
    </cacheField>
    <cacheField name="FECHA FIRMA DEL DOCUMENTO">
      <sharedItems containsDate="1" containsBlank="1" containsMixedTypes="1">
        <m/>
        <d v="2023-12-28T00:00:00Z"/>
        <d v="2023-12-27T00:00:00Z"/>
        <d v="2023-12-19T00:00:00Z"/>
        <d v="2023-12-29T00:00:00Z"/>
        <d v="2023-12-22T00:00:00Z"/>
        <d v="2023-11-17T00:00:00Z"/>
        <d v="2023-11-10T00:00:00Z"/>
        <d v="2023-10-04T00:00:00Z"/>
        <d v="2023-12-05T00:00:00Z"/>
        <d v="2023-12-07T00:00:00Z"/>
        <d v="2023-12-18T00:00:00Z"/>
        <d v="2023-12-20T00:00:00Z"/>
        <d v="2023-12-21T00:00:00Z"/>
        <d v="2023-10-19T00:00:00Z"/>
        <d v="2023-08-24T00:00:00Z"/>
        <d v="2023-10-26T00:00:00Z"/>
        <s v="N/A"/>
        <d v="2023-09-22T00:00:00Z"/>
        <d v="2023-12-11T00:00:00Z"/>
        <d v="2023-04-21T00:00:00Z"/>
        <d v="2023-11-18T00:00:00Z"/>
        <d v="2023-10-30T00:00:00Z"/>
        <d v="2023-12-26T00:00:00Z"/>
      </sharedItems>
    </cacheField>
    <cacheField name="PRORROGA 2 EN DIAS" numFmtId="0">
      <sharedItems containsBlank="1">
        <m/>
        <s v="N/A"/>
      </sharedItems>
    </cacheField>
    <cacheField name="FECHA DE TERMINACION DEL CONTRATO2" numFmtId="0">
      <sharedItems containsBlank="1">
        <m/>
        <s v="N/A"/>
      </sharedItems>
    </cacheField>
    <cacheField name="FECHA FIRMA DEL DOCUMENTOS" numFmtId="0">
      <sharedItems containsBlank="1">
        <m/>
        <s v="N/A"/>
      </sharedItems>
    </cacheField>
    <cacheField name="PRORROGA 3 EN DIAS" numFmtId="0">
      <sharedItems containsBlank="1">
        <m/>
        <s v="N/A"/>
      </sharedItems>
    </cacheField>
    <cacheField name=" FECHA DE TERMINACION DEL CONTRATO3" numFmtId="0">
      <sharedItems containsBlank="1">
        <m/>
        <s v="N/A"/>
      </sharedItems>
    </cacheField>
    <cacheField name="FECHA FIRMA DEL DOCUMENTO2" numFmtId="0">
      <sharedItems containsBlank="1">
        <m/>
        <s v="N/A"/>
      </sharedItems>
    </cacheField>
    <cacheField name="TIEMPO DE EJECUCION DEL CONTRATO CON LAS PRORROGAS">
      <sharedItems containsBlank="1" containsMixedTypes="1" containsNumber="1" containsInteger="1">
        <n v="264.0"/>
        <n v="283.0"/>
        <n v="24.0"/>
        <n v="94.0"/>
        <n v="11.0"/>
        <n v="348.0"/>
        <n v="333.0"/>
        <n v="427.0"/>
        <n v="242.0"/>
        <n v="171.0"/>
        <n v="183.0"/>
        <n v="349.0"/>
        <n v="328.0"/>
        <n v="360.0"/>
        <n v="308.0"/>
        <n v="363.0"/>
        <n v="362.0"/>
        <n v="380.0"/>
        <n v="321.0"/>
        <n v="372.0"/>
        <n v="378.0"/>
        <n v="334.0"/>
        <n v="379.0"/>
        <n v="341.0"/>
        <n v="214.0"/>
        <n v="347.0"/>
        <n v="346.0"/>
        <n v="339.0"/>
        <e v="#VALUE!"/>
        <n v="285.0"/>
        <n v="366.0"/>
        <m/>
        <n v="345.0"/>
        <n v="178.0"/>
        <n v="340.0"/>
        <n v="342.0"/>
        <n v="320.0"/>
        <n v="319.0"/>
        <n v="312.0"/>
        <n v="300.0"/>
        <n v="92.0"/>
        <n v="241.0"/>
        <n v="149.0"/>
        <n v="79.0"/>
        <n v="237.0"/>
        <n v="263.0"/>
        <n v="277.0"/>
        <n v="200.0"/>
        <n v="60.0"/>
        <n v="194.0"/>
        <n v="298.0"/>
        <n v="291.0"/>
        <n v="290.0"/>
        <n v="293.0"/>
        <n v="152.0"/>
        <n v="292.0"/>
        <n v="225.0"/>
        <n v="289.0"/>
        <n v="278.0"/>
        <n v="88.0"/>
        <n v="90.0"/>
        <n v="91.0"/>
        <n v="198.0"/>
        <n v="61.0"/>
        <n v="123.0"/>
        <n v="230.0"/>
        <n v="86.0"/>
        <n v="306.0"/>
        <n v="335.0"/>
        <n v="332.0"/>
        <s v="N/A"/>
        <n v="426.0"/>
        <n v="331.0"/>
        <n v="542.0"/>
        <n v="85.0"/>
        <n v="205.0"/>
        <n v="236.0"/>
        <n v="257.0"/>
        <s v="521"/>
        <n v="302.0"/>
        <n v="82.0"/>
        <n v="78.0"/>
        <n v="325.0"/>
        <n v="274.0"/>
        <n v="314.0"/>
        <n v="57.0"/>
        <n v="30.0"/>
        <n v="355.0"/>
        <n v="197.0"/>
        <n v="405.0"/>
        <n v="303.0"/>
        <n v="145.0"/>
        <n v="240.0"/>
        <n v="317.0"/>
        <n v="188.0"/>
        <n v="133.0"/>
        <n v="110.0"/>
        <n v="310.0"/>
        <n v="304.0"/>
        <s v="0"/>
        <n v="361.0"/>
        <n v="256.0"/>
        <n v="327.0"/>
        <n v="234.0"/>
        <n v="58.0"/>
        <n v="251.0"/>
        <n v="105.0"/>
        <n v="250.0"/>
        <n v="220.0"/>
        <n v="352.0"/>
      </sharedItems>
    </cacheField>
    <cacheField name="FECHA DE LIQUIDACION DEL CONTRATO">
      <sharedItems containsDate="1" containsBlank="1" containsMixedTypes="1">
        <m/>
        <d v="2023-08-18T00:00:00Z"/>
        <d v="2023-10-09T00:00:00Z"/>
        <d v="2023-08-24T00:00:00Z"/>
        <d v="2023-10-25T00:00:00Z"/>
        <d v="2023-07-04T00:00:00Z"/>
        <d v="2023-06-28T00:00:00Z"/>
        <s v="N/A"/>
      </sharedItems>
    </cacheField>
    <cacheField name="OBSERVACION " numFmtId="0">
      <sharedItems containsBlank="1">
        <m/>
        <s v="LIQUIDADO "/>
        <s v="se reduce el tiempo del contrato - 02-11-2023"/>
        <s v="REVISAR ESTE CONTRATO SI ESTA REPORTADO"/>
        <s v="LIQUIDADO  pendiente cierre expediente "/>
        <s v="LIQUIDADO"/>
        <s v="SUSPENDIDO"/>
        <s v="CEDIDO A LINA RAMIREZ"/>
        <s v="TERMINADO ANORMALMENTE"/>
        <s v="Otrosí aclaratorio 1 Rubros presupuestales"/>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Analisis de Datos" cacheId="0" dataCaption="" compact="0" compactData="0">
  <location ref="A6:B8" firstHeaderRow="0" firstDataRow="1" firstDataCol="0" rowPageCount="1" colPageCount="1"/>
  <pivotFields>
    <pivotField name="ENTIDAD" compact="0" outline="0" multipleItemSelectionAllowed="1" showAll="0">
      <items>
        <item x="0"/>
        <item t="default"/>
      </items>
    </pivotField>
    <pivotField name="NIT" compact="0" outline="0" multipleItemSelectionAllowed="1" showAll="0">
      <items>
        <item x="0"/>
        <item t="default"/>
      </items>
    </pivotField>
    <pivotField name="PLATAFORMA" compact="0" outline="0" multipleItemSelectionAllowed="1" showAll="0">
      <items>
        <item x="0"/>
        <item x="1"/>
        <item t="default"/>
      </items>
    </pivotField>
    <pivotField name="CONSECUTIVO PAABS EXCEL Y ESTUDIOS PREVIOS " dataField="1"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PROFESIONAL ENCARGADO" compact="0" outline="0" multipleItemSelectionAllowed="1" showAll="0">
      <items>
        <item x="0"/>
        <item x="1"/>
        <item x="2"/>
        <item x="3"/>
        <item x="4"/>
        <item x="5"/>
        <item t="default"/>
      </items>
    </pivotField>
    <pivotField name="EXPEDIENTE"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t="default"/>
      </items>
    </pivotField>
    <pivotField name="MES" compact="0" outline="0" multipleItemSelectionAllowed="1" showAll="0">
      <items>
        <item x="0"/>
        <item x="1"/>
        <item x="2"/>
        <item x="3"/>
        <item x="4"/>
        <item x="5"/>
        <item x="6"/>
        <item x="7"/>
        <item x="8"/>
        <item t="default"/>
      </items>
    </pivotField>
    <pivotField name="FECHA PUBLICACION PROCESO SECOP II-TIENDA VIRTUAL" axis="axisPage" compact="0" outline="0" multipleItemSelectionAllowed="1" showAll="0">
      <items>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x="61"/>
        <item h="1" x="62"/>
        <item h="1" x="63"/>
        <item h="1" x="64"/>
        <item h="1" x="65"/>
        <item h="1" x="66"/>
        <item h="1" x="67"/>
        <item h="1" x="68"/>
        <item h="1" x="69"/>
        <item h="1" x="70"/>
        <item t="default"/>
      </items>
    </pivotField>
    <pivotField name="N°PROCESO EN SECOP / No. EVENTO /RFI/RFQ"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t="default"/>
      </items>
    </pivotField>
    <pivotField name="FECHA PUBLICACION RFI" compact="0" outline="0" multipleItemSelectionAllowed="1" showAll="0">
      <items>
        <item x="0"/>
        <item x="1"/>
        <item x="2"/>
        <item x="3"/>
        <item x="4"/>
        <item x="5"/>
        <item x="6"/>
        <item x="7"/>
        <item x="8"/>
        <item x="9"/>
        <item x="10"/>
        <item x="11"/>
        <item t="default"/>
      </items>
    </pivotField>
    <pivotField name="NÚMERO RFQ - ACUERDO MARCO" compact="0" outline="0" multipleItemSelectionAllowed="1" showAll="0">
      <items>
        <item x="0"/>
        <item x="1"/>
        <item x="2"/>
        <item x="3"/>
        <item x="4"/>
        <item x="5"/>
        <item x="6"/>
        <item x="7"/>
        <item x="8"/>
        <item x="9"/>
        <item x="10"/>
        <item x="11"/>
        <item x="12"/>
        <item x="13"/>
        <item x="14"/>
        <item x="15"/>
        <item t="default"/>
      </items>
    </pivotField>
    <pivotField name="OBJE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t="default"/>
      </items>
    </pivotField>
    <pivotField name="MODALIDAD" compact="0" outline="0" multipleItemSelectionAllowed="1" showAll="0">
      <items>
        <item x="0"/>
        <item x="1"/>
        <item x="2"/>
        <item x="3"/>
        <item t="default"/>
      </items>
    </pivotField>
    <pivotField name="CAUSAL" compact="0" outline="0" multipleItemSelectionAllowed="1" showAll="0">
      <items>
        <item x="0"/>
        <item x="1"/>
        <item x="2"/>
        <item x="3"/>
        <item x="4"/>
        <item x="5"/>
        <item x="6"/>
        <item x="7"/>
        <item x="8"/>
        <item x="9"/>
        <item x="10"/>
        <item x="11"/>
        <item x="12"/>
        <item t="default"/>
      </items>
    </pivotField>
    <pivotField name="AREA DE LA  NECESIDAD" axis="axisRow" compact="0" outline="0" multipleItemSelectionAllowed="1" showAll="0" sortType="ascending">
      <items>
        <item x="2"/>
        <item x="4"/>
        <item x="5"/>
        <item x="6"/>
        <item x="7"/>
        <item x="8"/>
        <item x="3"/>
        <item x="9"/>
        <item x="0"/>
        <item x="10"/>
        <item x="1"/>
        <item x="11"/>
        <item t="default"/>
      </items>
    </pivotField>
    <pivotField name="CODIGO UNSCS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t="default"/>
      </items>
    </pivotField>
    <pivotField name="NOMBRE DE CODI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t="default"/>
      </items>
    </pivotField>
    <pivotField name=" VALOR PROCESO EN EL PAABS SECOP II"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t="default"/>
      </items>
    </pivotField>
    <pivotField name=" VALOR PROCESO  ESTUDIOS PREVIOS "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t="default"/>
      </items>
    </pivotField>
    <pivotField name="CD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t="default"/>
      </items>
    </pivotField>
    <pivotField name="RUBR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t="default"/>
      </items>
    </pivotField>
    <pivotField name="ETAPA" compact="0" outline="0" multipleItemSelectionAllowed="1" showAll="0">
      <items>
        <item x="0"/>
        <item x="1"/>
        <item t="default"/>
      </items>
    </pivotField>
    <pivotField name="ESTADO" compact="0" outline="0" multipleItemSelectionAllowed="1" showAll="0">
      <items>
        <item x="0"/>
        <item x="1"/>
        <item x="2"/>
        <item x="3"/>
        <item t="default"/>
      </items>
    </pivotField>
    <pivotField name="RESOLUCION DECLARACTORIA DESIERTO" compact="0" outline="0" multipleItemSelectionAllowed="1" showAll="0">
      <items>
        <item x="0"/>
        <item x="1"/>
        <item x="2"/>
        <item x="3"/>
        <item x="4"/>
        <item x="5"/>
        <item x="6"/>
        <item x="7"/>
        <item x="8"/>
        <item x="9"/>
        <item x="10"/>
        <item t="default"/>
      </items>
    </pivotField>
    <pivotField name="N° DE CONTRATO CELEBRAD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FECHA DE FIRMA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t="default"/>
      </items>
    </pivotField>
    <pivotField name="TIPO DE CONTRATO" compact="0" outline="0" multipleItemSelectionAllowed="1" showAll="0">
      <items>
        <item x="0"/>
        <item x="1"/>
        <item x="2"/>
        <item x="3"/>
        <item x="4"/>
        <item x="5"/>
        <item x="6"/>
        <item x="7"/>
        <item x="8"/>
        <item x="9"/>
        <item x="10"/>
        <item x="11"/>
        <item x="12"/>
        <item t="default"/>
      </items>
    </pivotField>
    <pivotField name="OTRO TIPO DE CONTRATO" compact="0" numFmtId="165" outline="0" multipleItemSelectionAllowed="1" showAll="0">
      <items>
        <item x="0"/>
        <item t="default"/>
      </items>
    </pivotField>
    <pivotField name="REGIONAL" compact="0" outline="0" multipleItemSelectionAllowed="1" showAll="0">
      <items>
        <item x="0"/>
        <item x="1"/>
        <item x="2"/>
        <item x="3"/>
        <item x="4"/>
        <item x="5"/>
        <item x="6"/>
        <item x="7"/>
        <item x="8"/>
        <item x="9"/>
        <item x="10"/>
        <item x="11"/>
        <item x="12"/>
        <item t="default"/>
      </items>
    </pivotField>
    <pivotField name="&#10;LUGAR DE EJECUCION&#10;"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t="default"/>
      </items>
    </pivotField>
    <pivotField name="CONTRATIST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IDENTIFICACIO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t="default"/>
      </items>
    </pivotField>
    <pivotField name="DV" compact="0" outline="0" multipleItemSelectionAllowed="1" showAll="0">
      <items>
        <item x="0"/>
        <item x="1"/>
        <item x="2"/>
        <item x="3"/>
        <item x="4"/>
        <item x="5"/>
        <item x="6"/>
        <item x="7"/>
        <item x="8"/>
        <item x="9"/>
        <item x="10"/>
        <item x="11"/>
        <item t="default"/>
      </items>
    </pivotField>
    <pivotField name="EMPRESAS QUE LO CONFORMAN (CUANDO APLIQUE)" compact="0" numFmtId="165" outline="0" multipleItemSelectionAllowed="1" showAll="0">
      <items>
        <item x="0"/>
        <item x="1"/>
        <item x="2"/>
        <item x="3"/>
        <item x="4"/>
        <item x="5"/>
        <item x="6"/>
        <item x="7"/>
        <item t="default"/>
      </items>
    </pivotField>
    <pivotField name="PROFESIÓ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name="MYPIME" compact="0" outline="0" multipleItemSelectionAllowed="1" showAll="0">
      <items>
        <item x="0"/>
        <item x="1"/>
        <item x="2"/>
        <item t="default"/>
      </items>
    </pivotField>
    <pivotField name="CLASIFICACION" compact="0" outline="0" multipleItemSelectionAllowed="1" showAll="0">
      <items>
        <item x="0"/>
        <item x="1"/>
        <item x="2"/>
        <item x="3"/>
        <item x="4"/>
        <item x="5"/>
        <item x="6"/>
        <item x="7"/>
        <item x="8"/>
        <item x="9"/>
        <item x="10"/>
        <item x="11"/>
        <item x="12"/>
        <item x="13"/>
        <item x="14"/>
        <item x="15"/>
        <item t="default"/>
      </items>
    </pivotField>
    <pivotField name="TIPO DE ORGANIZACIÓN" compact="0" outline="0" multipleItemSelectionAllowed="1" showAll="0">
      <items>
        <item x="0"/>
        <item x="1"/>
        <item x="2"/>
        <item x="3"/>
        <item x="4"/>
        <item x="5"/>
        <item x="6"/>
        <item x="7"/>
        <item x="8"/>
        <item x="9"/>
        <item x="10"/>
        <item x="11"/>
        <item x="12"/>
        <item x="13"/>
        <item t="default"/>
      </items>
    </pivotField>
    <pivotField name="FECHA DE NACIMI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t="default"/>
      </items>
    </pivotField>
    <pivotField name="EDAD"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name="N°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t="default"/>
      </items>
    </pivotField>
    <pivotField name="FECHA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t="default"/>
      </items>
    </pivotField>
    <pivotField name=" VALOR  2023"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VALOR VF 2024" compact="0" outline="0" multipleItemSelectionAllowed="1" showAll="0">
      <items>
        <item x="0"/>
        <item x="1"/>
        <item x="2"/>
        <item x="3"/>
        <item x="4"/>
        <item x="5"/>
        <item x="6"/>
        <item x="7"/>
        <item x="8"/>
        <item t="default"/>
      </items>
    </pivotField>
    <pivotField name="VALOR VF 2025" compact="0" outline="0" multipleItemSelectionAllowed="1" showAll="0">
      <items>
        <item x="0"/>
        <item x="1"/>
        <item x="2"/>
        <item t="default"/>
      </items>
    </pivotField>
    <pivotField name="VALOR VF 2026" compact="0" outline="0" multipleItemSelectionAllowed="1" showAll="0">
      <items>
        <item x="0"/>
        <item x="1"/>
        <item x="2"/>
        <item t="default"/>
      </items>
    </pivotField>
    <pivotField name=" VALOR TOTAL CONTRATO + VF"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t="default"/>
      </items>
    </pivotField>
    <pivotField name="GARANTIA" compact="0" outline="0" multipleItemSelectionAllowed="1" showAll="0">
      <items>
        <item x="0"/>
        <item x="1"/>
        <item x="2"/>
        <item x="3"/>
        <item x="4"/>
        <item t="default"/>
      </items>
    </pivotField>
    <pivotField name="FECHA DE EXPEDICION GARANT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t="default"/>
      </items>
    </pivotField>
    <pivotField name="RIESGOS" compact="0" outline="0" multipleItemSelectionAllowed="1" showAll="0">
      <items>
        <item x="0"/>
        <item x="1"/>
        <item x="2"/>
        <item x="3"/>
        <item x="4"/>
        <item t="default"/>
      </items>
    </pivotField>
    <pivotField name="FECHA DE INICIO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t="default"/>
      </items>
    </pivotField>
    <pivotField name="MES2" compact="0" outline="0" multipleItemSelectionAllowed="1" showAll="0">
      <items>
        <item x="0"/>
        <item x="1"/>
        <item x="2"/>
        <item x="3"/>
        <item x="4"/>
        <item x="5"/>
        <item x="6"/>
        <item x="7"/>
        <item x="8"/>
        <item x="9"/>
        <item x="10"/>
        <item x="11"/>
        <item x="12"/>
        <item t="default"/>
      </items>
    </pivotField>
    <pivotField name="FECHA 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name="DIAS DE EJECU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t="default"/>
      </items>
    </pivotField>
    <pivotField name="NOMBRE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t="default"/>
      </items>
    </pivotField>
    <pivotField name="CEDULA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 ADICION 1 "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t="default"/>
      </items>
    </pivotField>
    <pivotField name="FECHA  DE FIRM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name="ADICION 2" compact="0" numFmtId="164" outline="0" multipleItemSelectionAllowed="1" showAll="0">
      <items>
        <item x="0"/>
        <item x="1"/>
        <item x="2"/>
        <item x="3"/>
        <item x="4"/>
        <item x="5"/>
        <item x="6"/>
        <item x="7"/>
        <item x="8"/>
        <item x="9"/>
        <item x="10"/>
        <item x="11"/>
        <item t="default"/>
      </items>
    </pivotField>
    <pivotField name="FECHA FIRMA" compact="0" outline="0" multipleItemSelectionAllowed="1" showAll="0">
      <items>
        <item x="0"/>
        <item x="1"/>
        <item x="2"/>
        <item x="3"/>
        <item x="4"/>
        <item x="5"/>
        <item x="6"/>
        <item x="7"/>
        <item t="default"/>
      </items>
    </pivotField>
    <pivotField name="ADICION 3" compact="0" numFmtId="164" outline="0" multipleItemSelectionAllowed="1" showAll="0">
      <items>
        <item x="0"/>
        <item x="1"/>
        <item x="2"/>
        <item t="default"/>
      </items>
    </pivotField>
    <pivotField name="FECHADE FIRMA" compact="0" outline="0" multipleItemSelectionAllowed="1" showAll="0">
      <items>
        <item x="0"/>
        <item x="1"/>
        <item x="2"/>
        <item t="default"/>
      </items>
    </pivotField>
    <pivotField name="ADICION 4" compact="0" outline="0" multipleItemSelectionAllowed="1" showAll="0">
      <items>
        <item x="0"/>
        <item x="1"/>
        <item t="default"/>
      </items>
    </pivotField>
    <pivotField name="fechade firma2" compact="0" outline="0" multipleItemSelectionAllowed="1" showAll="0">
      <items>
        <item x="0"/>
        <item x="1"/>
        <item t="default"/>
      </items>
    </pivotField>
    <pivotField name="LIBERACION" compact="0" numFmtId="164" outline="0" multipleItemSelectionAllowed="1" showAll="0">
      <items>
        <item x="0"/>
        <item x="1"/>
        <item x="2"/>
        <item x="3"/>
        <item x="4"/>
        <item t="default"/>
      </items>
    </pivotField>
    <pivotField name="FECHA LIBERACION " compact="0" outline="0" multipleItemSelectionAllowed="1" showAll="0">
      <items>
        <item x="0"/>
        <item x="1"/>
        <item x="2"/>
        <item x="3"/>
        <item x="4"/>
        <item x="5"/>
        <item t="default"/>
      </items>
    </pivotField>
    <pivotField name=" VALOR TOTAL DEL CONTRATO CON MODIFICACIONES (ADICIONES - REDUCCIONES - LIBERACIONES  VIGE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t="default"/>
      </items>
    </pivotField>
    <pivotField name="PRORROGA 1  EN DI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t="default"/>
      </items>
    </pivotField>
    <pivotField name="FECHA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name="FECHA FIRMA DEL DOCU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t="default"/>
      </items>
    </pivotField>
    <pivotField name="PRORROGA 2 EN DIAS" compact="0" outline="0" multipleItemSelectionAllowed="1" showAll="0">
      <items>
        <item x="0"/>
        <item x="1"/>
        <item t="default"/>
      </items>
    </pivotField>
    <pivotField name="FECHA DE TERMINACION DEL CONTRATO2" compact="0" outline="0" multipleItemSelectionAllowed="1" showAll="0">
      <items>
        <item x="0"/>
        <item x="1"/>
        <item t="default"/>
      </items>
    </pivotField>
    <pivotField name="FECHA FIRMA DEL DOCUMENTOS" compact="0" outline="0" multipleItemSelectionAllowed="1" showAll="0">
      <items>
        <item x="0"/>
        <item x="1"/>
        <item t="default"/>
      </items>
    </pivotField>
    <pivotField name="PRORROGA 3 EN DIAS" compact="0" outline="0" multipleItemSelectionAllowed="1" showAll="0">
      <items>
        <item x="0"/>
        <item x="1"/>
        <item t="default"/>
      </items>
    </pivotField>
    <pivotField name=" FECHA DE TERMINACION DEL CONTRATO3" compact="0" outline="0" multipleItemSelectionAllowed="1" showAll="0">
      <items>
        <item x="0"/>
        <item x="1"/>
        <item t="default"/>
      </items>
    </pivotField>
    <pivotField name="FECHA FIRMA DEL DOCUMENTO2" compact="0" outline="0" multipleItemSelectionAllowed="1" showAll="0">
      <items>
        <item x="0"/>
        <item x="1"/>
        <item t="default"/>
      </items>
    </pivotField>
    <pivotField name="TIEMPO DE EJECUCION DEL CONTRATO CON LAS PRORROG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FECHA DE LIQUIDACION DEL CONTRATO" compact="0" outline="0" multipleItemSelectionAllowed="1" showAll="0">
      <items>
        <item x="0"/>
        <item x="1"/>
        <item x="2"/>
        <item x="3"/>
        <item x="4"/>
        <item x="5"/>
        <item x="6"/>
        <item x="7"/>
        <item t="default"/>
      </items>
    </pivotField>
    <pivotField name="OBSERVACION " compact="0" outline="0" multipleItemSelectionAllowed="1" showAll="0">
      <items>
        <item x="0"/>
        <item x="1"/>
        <item x="2"/>
        <item x="3"/>
        <item x="4"/>
        <item x="5"/>
        <item x="6"/>
        <item x="7"/>
        <item x="8"/>
        <item x="9"/>
        <item t="default"/>
      </items>
    </pivotField>
  </pivotFields>
  <rowFields>
    <field x="14"/>
  </rowFields>
  <pageFields>
    <pageField fld="7"/>
  </pageFields>
  <dataFields>
    <dataField name="Cuenta de CONSECUTIVO PAABS EXCEL Y ESTUDIOS PREVIOS " fld="3" subtotal="count" baseField="0"/>
  </dataFields>
</pivotTableDefinition>
</file>

<file path=xl/pivotTables/pivotTable2.xml><?xml version="1.0" encoding="utf-8"?>
<pivotTableDefinition xmlns="http://schemas.openxmlformats.org/spreadsheetml/2006/main" name="Analisis de Datos 2" cacheId="0" dataCaption="" compact="0" compactData="0">
  <location ref="A44:B46" firstHeaderRow="0" firstDataRow="1" firstDataCol="0" rowPageCount="1" colPageCount="1"/>
  <pivotFields>
    <pivotField name="ENTIDAD" compact="0" outline="0" multipleItemSelectionAllowed="1" showAll="0">
      <items>
        <item x="0"/>
        <item t="default"/>
      </items>
    </pivotField>
    <pivotField name="NIT" compact="0" outline="0" multipleItemSelectionAllowed="1" showAll="0">
      <items>
        <item x="0"/>
        <item t="default"/>
      </items>
    </pivotField>
    <pivotField name="PLATAFORMA" compact="0" outline="0" multipleItemSelectionAllowed="1" showAll="0">
      <items>
        <item x="0"/>
        <item x="1"/>
        <item t="default"/>
      </items>
    </pivotField>
    <pivotField name="CONSECUTIVO PAABS EXCEL Y ESTUDIOS PREVIOS " dataField="1"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PROFESIONAL ENCARGADO" axis="axisRow" compact="0" outline="0" multipleItemSelectionAllowed="1" showAll="0" sortType="ascending">
      <items>
        <item x="1"/>
        <item x="2"/>
        <item x="3"/>
        <item x="0"/>
        <item x="5"/>
        <item x="4"/>
        <item t="default"/>
      </items>
    </pivotField>
    <pivotField name="EXPEDIENTE"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t="default"/>
      </items>
    </pivotField>
    <pivotField name="MES" compact="0" outline="0" multipleItemSelectionAllowed="1" showAll="0">
      <items>
        <item x="0"/>
        <item x="1"/>
        <item x="2"/>
        <item x="3"/>
        <item x="4"/>
        <item x="5"/>
        <item x="6"/>
        <item x="7"/>
        <item x="8"/>
        <item t="default"/>
      </items>
    </pivotField>
    <pivotField name="FECHA PUBLICACION PROCESO SECOP II-TIENDA VIRTUAL" axis="axisPage" compact="0" outline="0" multipleItemSelectionAllowed="1" showAll="0">
      <items>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x="61"/>
        <item h="1" x="62"/>
        <item h="1" x="63"/>
        <item h="1" x="64"/>
        <item h="1" x="65"/>
        <item h="1" x="66"/>
        <item h="1" x="67"/>
        <item h="1" x="68"/>
        <item h="1" x="69"/>
        <item h="1" x="70"/>
        <item t="default"/>
      </items>
    </pivotField>
    <pivotField name="N°PROCESO EN SECOP / No. EVENTO /RFI/RFQ"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t="default"/>
      </items>
    </pivotField>
    <pivotField name="FECHA PUBLICACION RFI" compact="0" outline="0" multipleItemSelectionAllowed="1" showAll="0">
      <items>
        <item x="0"/>
        <item x="1"/>
        <item x="2"/>
        <item x="3"/>
        <item x="4"/>
        <item x="5"/>
        <item x="6"/>
        <item x="7"/>
        <item x="8"/>
        <item x="9"/>
        <item x="10"/>
        <item x="11"/>
        <item t="default"/>
      </items>
    </pivotField>
    <pivotField name="NÚMERO RFQ - ACUERDO MARCO" compact="0" outline="0" multipleItemSelectionAllowed="1" showAll="0">
      <items>
        <item x="0"/>
        <item x="1"/>
        <item x="2"/>
        <item x="3"/>
        <item x="4"/>
        <item x="5"/>
        <item x="6"/>
        <item x="7"/>
        <item x="8"/>
        <item x="9"/>
        <item x="10"/>
        <item x="11"/>
        <item x="12"/>
        <item x="13"/>
        <item x="14"/>
        <item x="15"/>
        <item t="default"/>
      </items>
    </pivotField>
    <pivotField name="OBJE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t="default"/>
      </items>
    </pivotField>
    <pivotField name="MODALIDAD" compact="0" outline="0" multipleItemSelectionAllowed="1" showAll="0">
      <items>
        <item x="0"/>
        <item x="1"/>
        <item x="2"/>
        <item x="3"/>
        <item t="default"/>
      </items>
    </pivotField>
    <pivotField name="CAUSAL" compact="0" outline="0" multipleItemSelectionAllowed="1" showAll="0">
      <items>
        <item x="0"/>
        <item x="1"/>
        <item x="2"/>
        <item x="3"/>
        <item x="4"/>
        <item x="5"/>
        <item x="6"/>
        <item x="7"/>
        <item x="8"/>
        <item x="9"/>
        <item x="10"/>
        <item x="11"/>
        <item x="12"/>
        <item t="default"/>
      </items>
    </pivotField>
    <pivotField name="AREA DE LA  NECESIDAD" compact="0" outline="0" multipleItemSelectionAllowed="1" showAll="0">
      <items>
        <item x="0"/>
        <item x="1"/>
        <item x="2"/>
        <item x="3"/>
        <item x="4"/>
        <item x="5"/>
        <item x="6"/>
        <item x="7"/>
        <item x="8"/>
        <item x="9"/>
        <item x="10"/>
        <item x="11"/>
        <item t="default"/>
      </items>
    </pivotField>
    <pivotField name="CODIGO UNSCS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t="default"/>
      </items>
    </pivotField>
    <pivotField name="NOMBRE DE CODI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t="default"/>
      </items>
    </pivotField>
    <pivotField name=" VALOR PROCESO EN EL PAABS SECOP II"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t="default"/>
      </items>
    </pivotField>
    <pivotField name=" VALOR PROCESO  ESTUDIOS PREVIOS "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t="default"/>
      </items>
    </pivotField>
    <pivotField name="CD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t="default"/>
      </items>
    </pivotField>
    <pivotField name="RUBR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t="default"/>
      </items>
    </pivotField>
    <pivotField name="ETAPA" compact="0" outline="0" multipleItemSelectionAllowed="1" showAll="0">
      <items>
        <item x="0"/>
        <item x="1"/>
        <item t="default"/>
      </items>
    </pivotField>
    <pivotField name="ESTADO" compact="0" outline="0" multipleItemSelectionAllowed="1" showAll="0">
      <items>
        <item x="0"/>
        <item x="1"/>
        <item x="2"/>
        <item x="3"/>
        <item t="default"/>
      </items>
    </pivotField>
    <pivotField name="RESOLUCION DECLARACTORIA DESIERTO" compact="0" outline="0" multipleItemSelectionAllowed="1" showAll="0">
      <items>
        <item x="0"/>
        <item x="1"/>
        <item x="2"/>
        <item x="3"/>
        <item x="4"/>
        <item x="5"/>
        <item x="6"/>
        <item x="7"/>
        <item x="8"/>
        <item x="9"/>
        <item x="10"/>
        <item t="default"/>
      </items>
    </pivotField>
    <pivotField name="N° DE CONTRATO CELEBRAD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FECHA DE FIRMA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t="default"/>
      </items>
    </pivotField>
    <pivotField name="TIPO DE CONTRATO" compact="0" outline="0" multipleItemSelectionAllowed="1" showAll="0">
      <items>
        <item x="0"/>
        <item x="1"/>
        <item x="2"/>
        <item x="3"/>
        <item x="4"/>
        <item x="5"/>
        <item x="6"/>
        <item x="7"/>
        <item x="8"/>
        <item x="9"/>
        <item x="10"/>
        <item x="11"/>
        <item x="12"/>
        <item t="default"/>
      </items>
    </pivotField>
    <pivotField name="OTRO TIPO DE CONTRATO" compact="0" numFmtId="165" outline="0" multipleItemSelectionAllowed="1" showAll="0">
      <items>
        <item x="0"/>
        <item t="default"/>
      </items>
    </pivotField>
    <pivotField name="REGIONAL" compact="0" outline="0" multipleItemSelectionAllowed="1" showAll="0">
      <items>
        <item x="0"/>
        <item x="1"/>
        <item x="2"/>
        <item x="3"/>
        <item x="4"/>
        <item x="5"/>
        <item x="6"/>
        <item x="7"/>
        <item x="8"/>
        <item x="9"/>
        <item x="10"/>
        <item x="11"/>
        <item x="12"/>
        <item t="default"/>
      </items>
    </pivotField>
    <pivotField name="&#10;LUGAR DE EJECUCION&#10;"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t="default"/>
      </items>
    </pivotField>
    <pivotField name="CONTRATIST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IDENTIFICACIO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t="default"/>
      </items>
    </pivotField>
    <pivotField name="DV" compact="0" outline="0" multipleItemSelectionAllowed="1" showAll="0">
      <items>
        <item x="0"/>
        <item x="1"/>
        <item x="2"/>
        <item x="3"/>
        <item x="4"/>
        <item x="5"/>
        <item x="6"/>
        <item x="7"/>
        <item x="8"/>
        <item x="9"/>
        <item x="10"/>
        <item x="11"/>
        <item t="default"/>
      </items>
    </pivotField>
    <pivotField name="EMPRESAS QUE LO CONFORMAN (CUANDO APLIQUE)" compact="0" numFmtId="165" outline="0" multipleItemSelectionAllowed="1" showAll="0">
      <items>
        <item x="0"/>
        <item x="1"/>
        <item x="2"/>
        <item x="3"/>
        <item x="4"/>
        <item x="5"/>
        <item x="6"/>
        <item x="7"/>
        <item t="default"/>
      </items>
    </pivotField>
    <pivotField name="PROFESIÓ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name="MYPIME" compact="0" outline="0" multipleItemSelectionAllowed="1" showAll="0">
      <items>
        <item x="0"/>
        <item x="1"/>
        <item x="2"/>
        <item t="default"/>
      </items>
    </pivotField>
    <pivotField name="CLASIFICACION" compact="0" outline="0" multipleItemSelectionAllowed="1" showAll="0">
      <items>
        <item x="0"/>
        <item x="1"/>
        <item x="2"/>
        <item x="3"/>
        <item x="4"/>
        <item x="5"/>
        <item x="6"/>
        <item x="7"/>
        <item x="8"/>
        <item x="9"/>
        <item x="10"/>
        <item x="11"/>
        <item x="12"/>
        <item x="13"/>
        <item x="14"/>
        <item x="15"/>
        <item t="default"/>
      </items>
    </pivotField>
    <pivotField name="TIPO DE ORGANIZACIÓN" compact="0" outline="0" multipleItemSelectionAllowed="1" showAll="0">
      <items>
        <item x="0"/>
        <item x="1"/>
        <item x="2"/>
        <item x="3"/>
        <item x="4"/>
        <item x="5"/>
        <item x="6"/>
        <item x="7"/>
        <item x="8"/>
        <item x="9"/>
        <item x="10"/>
        <item x="11"/>
        <item x="12"/>
        <item x="13"/>
        <item t="default"/>
      </items>
    </pivotField>
    <pivotField name="FECHA DE NACIMI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t="default"/>
      </items>
    </pivotField>
    <pivotField name="EDAD"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name="N°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t="default"/>
      </items>
    </pivotField>
    <pivotField name="FECHA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t="default"/>
      </items>
    </pivotField>
    <pivotField name=" VALOR  2023"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VALOR VF 2024" compact="0" outline="0" multipleItemSelectionAllowed="1" showAll="0">
      <items>
        <item x="0"/>
        <item x="1"/>
        <item x="2"/>
        <item x="3"/>
        <item x="4"/>
        <item x="5"/>
        <item x="6"/>
        <item x="7"/>
        <item x="8"/>
        <item t="default"/>
      </items>
    </pivotField>
    <pivotField name="VALOR VF 2025" compact="0" outline="0" multipleItemSelectionAllowed="1" showAll="0">
      <items>
        <item x="0"/>
        <item x="1"/>
        <item x="2"/>
        <item t="default"/>
      </items>
    </pivotField>
    <pivotField name="VALOR VF 2026" compact="0" outline="0" multipleItemSelectionAllowed="1" showAll="0">
      <items>
        <item x="0"/>
        <item x="1"/>
        <item x="2"/>
        <item t="default"/>
      </items>
    </pivotField>
    <pivotField name=" VALOR TOTAL CONTRATO + VF"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t="default"/>
      </items>
    </pivotField>
    <pivotField name="GARANTIA" compact="0" outline="0" multipleItemSelectionAllowed="1" showAll="0">
      <items>
        <item x="0"/>
        <item x="1"/>
        <item x="2"/>
        <item x="3"/>
        <item x="4"/>
        <item t="default"/>
      </items>
    </pivotField>
    <pivotField name="FECHA DE EXPEDICION GARANT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t="default"/>
      </items>
    </pivotField>
    <pivotField name="RIESGOS" compact="0" outline="0" multipleItemSelectionAllowed="1" showAll="0">
      <items>
        <item x="0"/>
        <item x="1"/>
        <item x="2"/>
        <item x="3"/>
        <item x="4"/>
        <item t="default"/>
      </items>
    </pivotField>
    <pivotField name="FECHA DE INICIO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t="default"/>
      </items>
    </pivotField>
    <pivotField name="MES2" compact="0" outline="0" multipleItemSelectionAllowed="1" showAll="0">
      <items>
        <item x="0"/>
        <item x="1"/>
        <item x="2"/>
        <item x="3"/>
        <item x="4"/>
        <item x="5"/>
        <item x="6"/>
        <item x="7"/>
        <item x="8"/>
        <item x="9"/>
        <item x="10"/>
        <item x="11"/>
        <item x="12"/>
        <item t="default"/>
      </items>
    </pivotField>
    <pivotField name="FECHA 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name="DIAS DE EJECU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t="default"/>
      </items>
    </pivotField>
    <pivotField name="NOMBRE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t="default"/>
      </items>
    </pivotField>
    <pivotField name="CEDULA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 ADICION 1 "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t="default"/>
      </items>
    </pivotField>
    <pivotField name="FECHA  DE FIRM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name="ADICION 2" compact="0" numFmtId="164" outline="0" multipleItemSelectionAllowed="1" showAll="0">
      <items>
        <item x="0"/>
        <item x="1"/>
        <item x="2"/>
        <item x="3"/>
        <item x="4"/>
        <item x="5"/>
        <item x="6"/>
        <item x="7"/>
        <item x="8"/>
        <item x="9"/>
        <item x="10"/>
        <item x="11"/>
        <item t="default"/>
      </items>
    </pivotField>
    <pivotField name="FECHA FIRMA" compact="0" outline="0" multipleItemSelectionAllowed="1" showAll="0">
      <items>
        <item x="0"/>
        <item x="1"/>
        <item x="2"/>
        <item x="3"/>
        <item x="4"/>
        <item x="5"/>
        <item x="6"/>
        <item x="7"/>
        <item t="default"/>
      </items>
    </pivotField>
    <pivotField name="ADICION 3" compact="0" numFmtId="164" outline="0" multipleItemSelectionAllowed="1" showAll="0">
      <items>
        <item x="0"/>
        <item x="1"/>
        <item x="2"/>
        <item t="default"/>
      </items>
    </pivotField>
    <pivotField name="FECHADE FIRMA" compact="0" outline="0" multipleItemSelectionAllowed="1" showAll="0">
      <items>
        <item x="0"/>
        <item x="1"/>
        <item x="2"/>
        <item t="default"/>
      </items>
    </pivotField>
    <pivotField name="ADICION 4" compact="0" outline="0" multipleItemSelectionAllowed="1" showAll="0">
      <items>
        <item x="0"/>
        <item x="1"/>
        <item t="default"/>
      </items>
    </pivotField>
    <pivotField name="fechade firma2" compact="0" outline="0" multipleItemSelectionAllowed="1" showAll="0">
      <items>
        <item x="0"/>
        <item x="1"/>
        <item t="default"/>
      </items>
    </pivotField>
    <pivotField name="LIBERACION" compact="0" numFmtId="164" outline="0" multipleItemSelectionAllowed="1" showAll="0">
      <items>
        <item x="0"/>
        <item x="1"/>
        <item x="2"/>
        <item x="3"/>
        <item x="4"/>
        <item t="default"/>
      </items>
    </pivotField>
    <pivotField name="FECHA LIBERACION " compact="0" outline="0" multipleItemSelectionAllowed="1" showAll="0">
      <items>
        <item x="0"/>
        <item x="1"/>
        <item x="2"/>
        <item x="3"/>
        <item x="4"/>
        <item x="5"/>
        <item t="default"/>
      </items>
    </pivotField>
    <pivotField name=" VALOR TOTAL DEL CONTRATO CON MODIFICACIONES (ADICIONES - REDUCCIONES - LIBERACIONES  VIGE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t="default"/>
      </items>
    </pivotField>
    <pivotField name="PRORROGA 1  EN DI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t="default"/>
      </items>
    </pivotField>
    <pivotField name="FECHA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name="FECHA FIRMA DEL DOCU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t="default"/>
      </items>
    </pivotField>
    <pivotField name="PRORROGA 2 EN DIAS" compact="0" outline="0" multipleItemSelectionAllowed="1" showAll="0">
      <items>
        <item x="0"/>
        <item x="1"/>
        <item t="default"/>
      </items>
    </pivotField>
    <pivotField name="FECHA DE TERMINACION DEL CONTRATO2" compact="0" outline="0" multipleItemSelectionAllowed="1" showAll="0">
      <items>
        <item x="0"/>
        <item x="1"/>
        <item t="default"/>
      </items>
    </pivotField>
    <pivotField name="FECHA FIRMA DEL DOCUMENTOS" compact="0" outline="0" multipleItemSelectionAllowed="1" showAll="0">
      <items>
        <item x="0"/>
        <item x="1"/>
        <item t="default"/>
      </items>
    </pivotField>
    <pivotField name="PRORROGA 3 EN DIAS" compact="0" outline="0" multipleItemSelectionAllowed="1" showAll="0">
      <items>
        <item x="0"/>
        <item x="1"/>
        <item t="default"/>
      </items>
    </pivotField>
    <pivotField name=" FECHA DE TERMINACION DEL CONTRATO3" compact="0" outline="0" multipleItemSelectionAllowed="1" showAll="0">
      <items>
        <item x="0"/>
        <item x="1"/>
        <item t="default"/>
      </items>
    </pivotField>
    <pivotField name="FECHA FIRMA DEL DOCUMENTO2" compact="0" outline="0" multipleItemSelectionAllowed="1" showAll="0">
      <items>
        <item x="0"/>
        <item x="1"/>
        <item t="default"/>
      </items>
    </pivotField>
    <pivotField name="TIEMPO DE EJECUCION DEL CONTRATO CON LAS PRORROG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FECHA DE LIQUIDACION DEL CONTRATO" compact="0" outline="0" multipleItemSelectionAllowed="1" showAll="0">
      <items>
        <item x="0"/>
        <item x="1"/>
        <item x="2"/>
        <item x="3"/>
        <item x="4"/>
        <item x="5"/>
        <item x="6"/>
        <item x="7"/>
        <item t="default"/>
      </items>
    </pivotField>
    <pivotField name="OBSERVACION " compact="0" outline="0" multipleItemSelectionAllowed="1" showAll="0">
      <items>
        <item x="0"/>
        <item x="1"/>
        <item x="2"/>
        <item x="3"/>
        <item x="4"/>
        <item x="5"/>
        <item x="6"/>
        <item x="7"/>
        <item x="8"/>
        <item x="9"/>
        <item t="default"/>
      </items>
    </pivotField>
  </pivotFields>
  <rowFields>
    <field x="4"/>
  </rowFields>
  <pageFields>
    <pageField fld="7"/>
  </pageFields>
  <dataFields>
    <dataField name="Cuenta de CONSECUTIVO PAABS EXCEL Y ESTUDIOS PREVIOS " fld="3" subtotal="count" baseField="0"/>
  </dataFields>
</pivotTableDefinition>
</file>

<file path=xl/tables/table1.xml><?xml version="1.0" encoding="utf-8"?>
<table xmlns="http://schemas.openxmlformats.org/spreadsheetml/2006/main" headerRowCount="0" ref="A1:CA191" displayName="Table_1" id="1">
  <tableColumns count="79">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 name="Column40" id="40"/>
    <tableColumn name="Column41" id="41"/>
    <tableColumn name="Column42" id="42"/>
    <tableColumn name="Column43" id="43"/>
    <tableColumn name="Column44" id="44"/>
    <tableColumn name="Column45" id="45"/>
    <tableColumn name="Column46" id="46"/>
    <tableColumn name="Column47" id="47"/>
    <tableColumn name="Column48" id="48"/>
    <tableColumn name="Column49" id="49"/>
    <tableColumn name="Column50" id="50"/>
    <tableColumn name="Column51" id="51"/>
    <tableColumn name="Column52" id="52"/>
    <tableColumn name="Column53" id="53"/>
    <tableColumn name="Column54" id="54"/>
    <tableColumn name="Column55" id="55"/>
    <tableColumn name="Column56" id="56"/>
    <tableColumn name="Column57" id="57"/>
    <tableColumn name="Column58" id="58"/>
    <tableColumn name="Column59" id="59"/>
    <tableColumn name="Column60" id="60"/>
    <tableColumn name="Column61" id="61"/>
    <tableColumn name="Column62" id="62"/>
    <tableColumn name="Column63" id="63"/>
    <tableColumn name="Column64" id="64"/>
    <tableColumn name="Column65" id="65"/>
    <tableColumn name="Column66" id="66"/>
    <tableColumn name="Column67" id="67"/>
    <tableColumn name="Column68" id="68"/>
    <tableColumn name="Column69" id="69"/>
    <tableColumn name="Column70" id="70"/>
    <tableColumn name="Column71" id="71"/>
    <tableColumn name="Column72" id="72"/>
    <tableColumn name="Column73" id="73"/>
    <tableColumn name="Column74" id="74"/>
    <tableColumn name="Column75" id="75"/>
    <tableColumn name="Column76" id="76"/>
    <tableColumn name="Column77" id="77"/>
    <tableColumn name="Column78" id="78"/>
    <tableColumn name="Column79" id="79"/>
  </tableColumns>
  <tableStyleInfo name="Contratación 2023-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headerRowCount="0" ref="G192:G195" displayName="Table_2" id="2">
  <tableColumns count="1">
    <tableColumn name="Column1" id="1"/>
  </tableColumns>
  <tableStyleInfo name="Contratación 2023-style 2" showColumnStripes="0" showFirstColumn="1" showLastColumn="1" showRowStripes="1"/>
</table>
</file>

<file path=xl/tables/table3.xml><?xml version="1.0" encoding="utf-8"?>
<table xmlns="http://schemas.openxmlformats.org/spreadsheetml/2006/main" headerRowCount="0" ref="J192:K195" displayName="Table_3" id="3">
  <tableColumns count="2">
    <tableColumn name="Column1" id="1"/>
    <tableColumn name="Column2" id="2"/>
  </tableColumns>
  <tableStyleInfo name="Contratación 2023-style 3" showColumnStripes="0" showFirstColumn="1" showLastColumn="1" showRowStripes="1"/>
</table>
</file>

<file path=xl/tables/table4.xml><?xml version="1.0" encoding="utf-8"?>
<table xmlns="http://schemas.openxmlformats.org/spreadsheetml/2006/main" headerRowCount="0" ref="AJ197:AL201" displayName="Table_4" id="4">
  <tableColumns count="3">
    <tableColumn name="Column1" id="1"/>
    <tableColumn name="Column2" id="2"/>
    <tableColumn name="Column3" id="3"/>
  </tableColumns>
  <tableStyleInfo name="Contratación 2023-style 4" showColumnStripes="0" showFirstColumn="1" showLastColumn="1" showRowStripes="1"/>
</table>
</file>

<file path=xl/tables/table5.xml><?xml version="1.0" encoding="utf-8"?>
<table xmlns="http://schemas.openxmlformats.org/spreadsheetml/2006/main" headerRowCount="0" ref="AJ202:AL205" displayName="Table_5" id="5">
  <tableColumns count="3">
    <tableColumn name="Column1" id="1"/>
    <tableColumn name="Column2" id="2"/>
    <tableColumn name="Column3" id="3"/>
  </tableColumns>
  <tableStyleInfo name="Contratación 2023-style 5" showColumnStripes="0" showFirstColumn="1" showLastColumn="1" showRowStripes="1"/>
</table>
</file>

<file path=xl/tables/table6.xml><?xml version="1.0" encoding="utf-8"?>
<table xmlns="http://schemas.openxmlformats.org/spreadsheetml/2006/main" headerRowCount="0" ref="AJ208:AL208" displayName="Table_6" id="6">
  <tableColumns count="3">
    <tableColumn name="Column1" id="1"/>
    <tableColumn name="Column2" id="2"/>
    <tableColumn name="Column3" id="3"/>
  </tableColumns>
  <tableStyleInfo name="Contratación 2023-style 6" showColumnStripes="0" showFirstColumn="1" showLastColumn="1" showRowStripes="1"/>
</table>
</file>

<file path=xl/tables/table7.xml><?xml version="1.0" encoding="utf-8"?>
<table xmlns="http://schemas.openxmlformats.org/spreadsheetml/2006/main" headerRowCount="0" ref="V210:X210" displayName="Table_7" id="7">
  <tableColumns count="3">
    <tableColumn name="Column1" id="1"/>
    <tableColumn name="Column2" id="2"/>
    <tableColumn name="Column3" id="3"/>
  </tableColumns>
  <tableStyleInfo name="Contratación 2023-style 7" showColumnStripes="0" showFirstColumn="1" showLastColumn="1" showRowStripes="1"/>
</table>
</file>

<file path=xl/tables/table8.xml><?xml version="1.0" encoding="utf-8"?>
<table xmlns="http://schemas.openxmlformats.org/spreadsheetml/2006/main" headerRowCount="0" ref="AJ210:AT210" displayName="Table_8" id="8">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Contratación 2023-style 8" showColumnStripes="0" showFirstColumn="1" showLastColumn="1" showRowStripes="1"/>
</table>
</file>

<file path=xl/tables/table9.xml><?xml version="1.0" encoding="utf-8"?>
<table xmlns="http://schemas.openxmlformats.org/spreadsheetml/2006/main" headerRowCount="0" ref="BC210:BN210" displayName="Table_9" id="9">
  <tableColumns count="1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s>
  <tableStyleInfo name="Contratación 2023-style 9" showColumnStripes="0" showFirstColumn="1" showLastColumn="1" showRowStripes="1"/>
</table>
</file>

<file path=xl/tables/table10.xml><?xml version="1.0" encoding="utf-8"?>
<table xmlns="http://schemas.openxmlformats.org/spreadsheetml/2006/main" headerRowCount="0" ref="AJ218:AL219" displayName="Table_10" id="10">
  <tableColumns count="3">
    <tableColumn name="Column1" id="1"/>
    <tableColumn name="Column2" id="2"/>
    <tableColumn name="Column3" id="3"/>
  </tableColumns>
  <tableStyleInfo name="Contratación 2023-style 10" showColumnStripes="0" showFirstColumn="1" showLastColumn="1" showRowStripes="1"/>
</table>
</file>

<file path=xl/tables/table11.xml><?xml version="1.0" encoding="utf-8"?>
<table xmlns="http://schemas.openxmlformats.org/spreadsheetml/2006/main" headerRowCount="0" ref="R220:S220" displayName="Table_11" id="11">
  <tableColumns count="2">
    <tableColumn name="Column1" id="1"/>
    <tableColumn name="Column2" id="2"/>
  </tableColumns>
  <tableStyleInfo name="Contratación 2023-style 11" showColumnStripes="0" showFirstColumn="1" showLastColumn="1" showRowStripes="1"/>
</table>
</file>

<file path=xl/tables/table12.xml><?xml version="1.0" encoding="utf-8"?>
<table xmlns="http://schemas.openxmlformats.org/spreadsheetml/2006/main" headerRowCount="0" ref="Y220:BX220" displayName="Table_12" id="12">
  <tableColumns count="5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 name="Column40" id="40"/>
    <tableColumn name="Column41" id="41"/>
    <tableColumn name="Column42" id="42"/>
    <tableColumn name="Column43" id="43"/>
    <tableColumn name="Column44" id="44"/>
    <tableColumn name="Column45" id="45"/>
    <tableColumn name="Column46" id="46"/>
    <tableColumn name="Column47" id="47"/>
    <tableColumn name="Column48" id="48"/>
    <tableColumn name="Column49" id="49"/>
    <tableColumn name="Column50" id="50"/>
    <tableColumn name="Column51" id="51"/>
    <tableColumn name="Column52" id="52"/>
  </tableColumns>
  <tableStyleInfo name="Contratación 2023-style 12" showColumnStripes="0" showFirstColumn="1" showLastColumn="1" showRowStripes="1"/>
</table>
</file>

<file path=xl/tables/table13.xml><?xml version="1.0" encoding="utf-8"?>
<table xmlns="http://schemas.openxmlformats.org/spreadsheetml/2006/main" headerRowCount="0" ref="AJ221:AK223" displayName="Table_13" id="13">
  <tableColumns count="2">
    <tableColumn name="Column1" id="1"/>
    <tableColumn name="Column2" id="2"/>
  </tableColumns>
  <tableStyleInfo name="Contratación 2023-style 13" showColumnStripes="0" showFirstColumn="1" showLastColumn="1" showRowStripes="1"/>
</table>
</file>

<file path=xl/tables/table14.xml><?xml version="1.0" encoding="utf-8"?>
<table xmlns="http://schemas.openxmlformats.org/spreadsheetml/2006/main" headerRowCount="0" ref="AK224" displayName="Table_14" id="14">
  <tableColumns count="1">
    <tableColumn name="Column1" id="1"/>
  </tableColumns>
  <tableStyleInfo name="Contratación 2023-style 14" showColumnStripes="0" showFirstColumn="1" showLastColumn="1" showRowStripes="1"/>
</table>
</file>

<file path=xl/tables/table15.xml><?xml version="1.0" encoding="utf-8"?>
<table xmlns="http://schemas.openxmlformats.org/spreadsheetml/2006/main" headerRowCount="0" ref="AJ225:AK225" displayName="Table_15" id="15">
  <tableColumns count="2">
    <tableColumn name="Column1" id="1"/>
    <tableColumn name="Column2" id="2"/>
  </tableColumns>
  <tableStyleInfo name="Contratación 2023-style 15" showColumnStripes="0" showFirstColumn="1" showLastColumn="1" showRowStripes="1"/>
</table>
</file>

<file path=xl/tables/table16.xml><?xml version="1.0" encoding="utf-8"?>
<table xmlns="http://schemas.openxmlformats.org/spreadsheetml/2006/main" headerRowCount="0" ref="AJ227:AL227" displayName="Table_16" id="16">
  <tableColumns count="3">
    <tableColumn name="Column1" id="1"/>
    <tableColumn name="Column2" id="2"/>
    <tableColumn name="Column3" id="3"/>
  </tableColumns>
  <tableStyleInfo name="Contratación 2023-style 16" showColumnStripes="0" showFirstColumn="1" showLastColumn="1" showRowStripes="1"/>
</table>
</file>

<file path=xl/tables/table17.xml><?xml version="1.0" encoding="utf-8"?>
<table xmlns="http://schemas.openxmlformats.org/spreadsheetml/2006/main" headerRowCount="0" ref="AJ228:AL228" displayName="Table_17" id="17">
  <tableColumns count="3">
    <tableColumn name="Column1" id="1"/>
    <tableColumn name="Column2" id="2"/>
    <tableColumn name="Column3" id="3"/>
  </tableColumns>
  <tableStyleInfo name="Contratación 2023-style 17" showColumnStripes="0" showFirstColumn="1" showLastColumn="1" showRowStripes="1"/>
</table>
</file>

<file path=xl/tables/table18.xml><?xml version="1.0" encoding="utf-8"?>
<table xmlns="http://schemas.openxmlformats.org/spreadsheetml/2006/main" headerRowCount="0" ref="J229:K229" displayName="Table_18" id="18">
  <tableColumns count="2">
    <tableColumn name="Column1" id="1"/>
    <tableColumn name="Column2" id="2"/>
  </tableColumns>
  <tableStyleInfo name="Contratación 2023-style 18" showColumnStripes="0" showFirstColumn="1" showLastColumn="1" showRowStripes="1"/>
</table>
</file>

<file path=xl/tables/table19.xml><?xml version="1.0" encoding="utf-8"?>
<table xmlns="http://schemas.openxmlformats.org/spreadsheetml/2006/main" headerRowCount="0" ref="BC234:BN236" displayName="Table_19" id="19">
  <tableColumns count="1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s>
  <tableStyleInfo name="Contratación 2023-style 19" showColumnStripes="0" showFirstColumn="1" showLastColumn="1" showRowStripes="1"/>
</table>
</file>

<file path=xl/tables/table20.xml><?xml version="1.0" encoding="utf-8"?>
<table xmlns="http://schemas.openxmlformats.org/spreadsheetml/2006/main" headerRowCount="0" ref="BF243:BF266" displayName="Table_20" id="20">
  <tableColumns count="1">
    <tableColumn name="Column1" id="1"/>
  </tableColumns>
  <tableStyleInfo name="Contratación 2023-style 20" showColumnStripes="0" showFirstColumn="1" showLastColumn="1" showRowStripes="1"/>
</table>
</file>

<file path=xl/tables/table21.xml><?xml version="1.0" encoding="utf-8"?>
<table xmlns="http://schemas.openxmlformats.org/spreadsheetml/2006/main" headerRowCount="0" ref="J247:K247" displayName="Table_21" id="21">
  <tableColumns count="2">
    <tableColumn name="Column1" id="1"/>
    <tableColumn name="Column2" id="2"/>
  </tableColumns>
  <tableStyleInfo name="Contratación 2023-style 21" showColumnStripes="0" showFirstColumn="1" showLastColumn="1" showRowStripes="1"/>
</table>
</file>

<file path=xl/tables/table22.xml><?xml version="1.0" encoding="utf-8"?>
<table xmlns="http://schemas.openxmlformats.org/spreadsheetml/2006/main" headerRowCount="0" ref="AJ247:AQ248" displayName="Table_22" id="22">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22" showColumnStripes="0" showFirstColumn="1" showLastColumn="1" showRowStripes="1"/>
</table>
</file>

<file path=xl/tables/table23.xml><?xml version="1.0" encoding="utf-8"?>
<table xmlns="http://schemas.openxmlformats.org/spreadsheetml/2006/main" headerRowCount="0" ref="BC248:BD248" displayName="Table_23" id="23">
  <tableColumns count="2">
    <tableColumn name="Column1" id="1"/>
    <tableColumn name="Column2" id="2"/>
  </tableColumns>
  <tableStyleInfo name="Contratación 2023-style 23" showColumnStripes="0" showFirstColumn="1" showLastColumn="1" showRowStripes="1"/>
</table>
</file>

<file path=xl/tables/table24.xml><?xml version="1.0" encoding="utf-8"?>
<table xmlns="http://schemas.openxmlformats.org/spreadsheetml/2006/main" headerRowCount="0" ref="R259:S259" displayName="Table_24" id="24">
  <tableColumns count="2">
    <tableColumn name="Column1" id="1"/>
    <tableColumn name="Column2" id="2"/>
  </tableColumns>
  <tableStyleInfo name="Contratación 2023-style 24" showColumnStripes="0" showFirstColumn="1" showLastColumn="1" showRowStripes="1"/>
</table>
</file>

<file path=xl/tables/table25.xml><?xml version="1.0" encoding="utf-8"?>
<table xmlns="http://schemas.openxmlformats.org/spreadsheetml/2006/main" headerRowCount="0" ref="AJ260:AL260" displayName="Table_25" id="25">
  <tableColumns count="3">
    <tableColumn name="Column1" id="1"/>
    <tableColumn name="Column2" id="2"/>
    <tableColumn name="Column3" id="3"/>
  </tableColumns>
  <tableStyleInfo name="Contratación 2023-style 25" showColumnStripes="0" showFirstColumn="1" showLastColumn="1" showRowStripes="1"/>
</table>
</file>

<file path=xl/tables/table26.xml><?xml version="1.0" encoding="utf-8"?>
<table xmlns="http://schemas.openxmlformats.org/spreadsheetml/2006/main" headerRowCount="0" ref="AJ261:AL261" displayName="Table_26" id="26">
  <tableColumns count="3">
    <tableColumn name="Column1" id="1"/>
    <tableColumn name="Column2" id="2"/>
    <tableColumn name="Column3" id="3"/>
  </tableColumns>
  <tableStyleInfo name="Contratación 2023-style 26" showColumnStripes="0" showFirstColumn="1" showLastColumn="1" showRowStripes="1"/>
</table>
</file>

<file path=xl/tables/table27.xml><?xml version="1.0" encoding="utf-8"?>
<table xmlns="http://schemas.openxmlformats.org/spreadsheetml/2006/main" headerRowCount="0" ref="R263:S270" displayName="Table_27" id="27">
  <tableColumns count="2">
    <tableColumn name="Column1" id="1"/>
    <tableColumn name="Column2" id="2"/>
  </tableColumns>
  <tableStyleInfo name="Contratación 2023-style 27" showColumnStripes="0" showFirstColumn="1" showLastColumn="1" showRowStripes="1"/>
</table>
</file>

<file path=xl/tables/table28.xml><?xml version="1.0" encoding="utf-8"?>
<table xmlns="http://schemas.openxmlformats.org/spreadsheetml/2006/main" headerRowCount="0" ref="AJ266:AQ266" displayName="Table_28" id="28">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28" showColumnStripes="0" showFirstColumn="1" showLastColumn="1" showRowStripes="1"/>
</table>
</file>

<file path=xl/tables/table29.xml><?xml version="1.0" encoding="utf-8"?>
<table xmlns="http://schemas.openxmlformats.org/spreadsheetml/2006/main" headerRowCount="0" ref="AO271:AP271" displayName="Table_29" id="29">
  <tableColumns count="2">
    <tableColumn name="Column1" id="1"/>
    <tableColumn name="Column2" id="2"/>
  </tableColumns>
  <tableStyleInfo name="Contratación 2023-style 29" showColumnStripes="0" showFirstColumn="1" showLastColumn="1" showRowStripes="1"/>
</table>
</file>

<file path=xl/tables/table30.xml><?xml version="1.0" encoding="utf-8"?>
<table xmlns="http://schemas.openxmlformats.org/spreadsheetml/2006/main" headerRowCount="0" ref="AJ272:AK272" displayName="Table_30" id="30">
  <tableColumns count="2">
    <tableColumn name="Column1" id="1"/>
    <tableColumn name="Column2" id="2"/>
  </tableColumns>
  <tableStyleInfo name="Contratación 2023-style 30" showColumnStripes="0" showFirstColumn="1" showLastColumn="1" showRowStripes="1"/>
</table>
</file>

<file path=xl/tables/table31.xml><?xml version="1.0" encoding="utf-8"?>
<table xmlns="http://schemas.openxmlformats.org/spreadsheetml/2006/main" headerRowCount="0" ref="BH274" displayName="Table_31" id="31">
  <tableColumns count="1">
    <tableColumn name="Column1" id="1"/>
  </tableColumns>
  <tableStyleInfo name="Contratación 2023-style 31" showColumnStripes="0" showFirstColumn="1" showLastColumn="1" showRowStripes="1"/>
</table>
</file>

<file path=xl/tables/table32.xml><?xml version="1.0" encoding="utf-8"?>
<table xmlns="http://schemas.openxmlformats.org/spreadsheetml/2006/main" headerRowCount="0" ref="AI278:AP278" displayName="Table_32" id="32">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32" showColumnStripes="0" showFirstColumn="1" showLastColumn="1" showRowStripes="1"/>
</table>
</file>

<file path=xl/tables/table33.xml><?xml version="1.0" encoding="utf-8"?>
<table xmlns="http://schemas.openxmlformats.org/spreadsheetml/2006/main" headerRowCount="0" ref="BC278:BD278" displayName="Table_33" id="33">
  <tableColumns count="2">
    <tableColumn name="Column1" id="1"/>
    <tableColumn name="Column2" id="2"/>
  </tableColumns>
  <tableStyleInfo name="Contratación 2023-style 33" showColumnStripes="0" showFirstColumn="1" showLastColumn="1" showRowStripes="1"/>
</table>
</file>

<file path=xl/tables/table34.xml><?xml version="1.0" encoding="utf-8"?>
<table xmlns="http://schemas.openxmlformats.org/spreadsheetml/2006/main" headerRowCount="0" ref="BH284" displayName="Table_34" id="34">
  <tableColumns count="1">
    <tableColumn name="Column1" id="1"/>
  </tableColumns>
  <tableStyleInfo name="Contratación 2023-style 34" showColumnStripes="0" showFirstColumn="1" showLastColumn="1" showRowStripes="1"/>
</table>
</file>

<file path=xl/tables/table35.xml><?xml version="1.0" encoding="utf-8"?>
<table xmlns="http://schemas.openxmlformats.org/spreadsheetml/2006/main" headerRowCount="0" ref="AJ285:AQ285" displayName="Table_35" id="35">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35" showColumnStripes="0" showFirstColumn="1" showLastColumn="1" showRowStripes="1"/>
</table>
</file>

<file path=xl/tables/table36.xml><?xml version="1.0" encoding="utf-8"?>
<table xmlns="http://schemas.openxmlformats.org/spreadsheetml/2006/main" headerRowCount="0" ref="AI286:AP288" displayName="Table_36" id="36">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36" showColumnStripes="0" showFirstColumn="1" showLastColumn="1" showRowStripes="1"/>
</table>
</file>

<file path=xl/tables/table37.xml><?xml version="1.0" encoding="utf-8"?>
<table xmlns="http://schemas.openxmlformats.org/spreadsheetml/2006/main" headerRowCount="0" ref="BC286:BD288" displayName="Table_37" id="37">
  <tableColumns count="2">
    <tableColumn name="Column1" id="1"/>
    <tableColumn name="Column2" id="2"/>
  </tableColumns>
  <tableStyleInfo name="Contratación 2023-style 37" showColumnStripes="0" showFirstColumn="1" showLastColumn="1" showRowStripes="1"/>
</table>
</file>

<file path=xl/tables/table38.xml><?xml version="1.0" encoding="utf-8"?>
<table xmlns="http://schemas.openxmlformats.org/spreadsheetml/2006/main" headerRowCount="0" ref="BH297:BH298" displayName="Table_38" id="38">
  <tableColumns count="1">
    <tableColumn name="Column1" id="1"/>
  </tableColumns>
  <tableStyleInfo name="Contratación 2023-style 38" showColumnStripes="0" showFirstColumn="1" showLastColumn="1" showRowStripes="1"/>
</table>
</file>

<file path=xl/tables/table39.xml><?xml version="1.0" encoding="utf-8"?>
<table xmlns="http://schemas.openxmlformats.org/spreadsheetml/2006/main" headerRowCount="0" ref="AJ307:AQ316" displayName="Table_39" id="39">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39" showColumnStripes="0" showFirstColumn="1" showLastColumn="1" showRowStripes="1"/>
</table>
</file>

<file path=xl/tables/table40.xml><?xml version="1.0" encoding="utf-8"?>
<table xmlns="http://schemas.openxmlformats.org/spreadsheetml/2006/main" headerRowCount="0" ref="BC307:BO308" displayName="Table_40" id="40">
  <tableColumns count="13">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s>
  <tableStyleInfo name="Contratación 2023-style 40" showColumnStripes="0" showFirstColumn="1" showLastColumn="1" showRowStripes="1"/>
</table>
</file>

<file path=xl/tables/table41.xml><?xml version="1.0" encoding="utf-8"?>
<table xmlns="http://schemas.openxmlformats.org/spreadsheetml/2006/main" headerRowCount="0" ref="AJ319:AQ319" displayName="Table_41" id="41">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41" showColumnStripes="0" showFirstColumn="1" showLastColumn="1" showRowStripes="1"/>
</table>
</file>

<file path=xl/tables/table42.xml><?xml version="1.0" encoding="utf-8"?>
<table xmlns="http://schemas.openxmlformats.org/spreadsheetml/2006/main" headerRowCount="0" ref="AJ320:AK320" displayName="Table_42" id="42">
  <tableColumns count="2">
    <tableColumn name="Column1" id="1"/>
    <tableColumn name="Column2" id="2"/>
  </tableColumns>
  <tableStyleInfo name="Contratación 2023-style 42" showColumnStripes="0" showFirstColumn="1" showLastColumn="1" showRowStripes="1"/>
</table>
</file>

<file path=xl/tables/table43.xml><?xml version="1.0" encoding="utf-8"?>
<table xmlns="http://schemas.openxmlformats.org/spreadsheetml/2006/main" headerRowCount="0" ref="BF321:BF322" displayName="Table_43" id="43">
  <tableColumns count="1">
    <tableColumn name="Column1" id="1"/>
  </tableColumns>
  <tableStyleInfo name="Contratación 2023-style 43" showColumnStripes="0" showFirstColumn="1" showLastColumn="1" showRowStripes="1"/>
</table>
</file>

<file path=xl/tables/table44.xml><?xml version="1.0" encoding="utf-8"?>
<table xmlns="http://schemas.openxmlformats.org/spreadsheetml/2006/main" headerRowCount="0" ref="BF325" displayName="Table_44" id="44">
  <tableColumns count="1">
    <tableColumn name="Column1" id="1"/>
  </tableColumns>
  <tableStyleInfo name="Contratación 2023-style 44" showColumnStripes="0" showFirstColumn="1" showLastColumn="1" showRowStripes="1"/>
</table>
</file>

<file path=xl/tables/table45.xml><?xml version="1.0" encoding="utf-8"?>
<table xmlns="http://schemas.openxmlformats.org/spreadsheetml/2006/main" headerRowCount="0" ref="AR326:AU328" displayName="Table_45" id="45">
  <tableColumns count="4">
    <tableColumn name="Column1" id="1"/>
    <tableColumn name="Column2" id="2"/>
    <tableColumn name="Column3" id="3"/>
    <tableColumn name="Column4" id="4"/>
  </tableColumns>
  <tableStyleInfo name="Contratación 2023-style 45" showColumnStripes="0" showFirstColumn="1" showLastColumn="1" showRowStripes="1"/>
</table>
</file>

<file path=xl/tables/table46.xml><?xml version="1.0" encoding="utf-8"?>
<table xmlns="http://schemas.openxmlformats.org/spreadsheetml/2006/main" headerRowCount="0" ref="AJ337:AQ338" displayName="Table_46" id="46">
  <tableColumns count="8">
    <tableColumn name="Column1" id="1"/>
    <tableColumn name="Column2" id="2"/>
    <tableColumn name="Column3" id="3"/>
    <tableColumn name="Column4" id="4"/>
    <tableColumn name="Column5" id="5"/>
    <tableColumn name="Column6" id="6"/>
    <tableColumn name="Column7" id="7"/>
    <tableColumn name="Column8" id="8"/>
  </tableColumns>
  <tableStyleInfo name="Contratación 2023-style 46" showColumnStripes="0" showFirstColumn="1" showLastColumn="1" showRowStripes="1"/>
</table>
</file>

<file path=xl/tables/table47.xml><?xml version="1.0" encoding="utf-8"?>
<table xmlns="http://schemas.openxmlformats.org/spreadsheetml/2006/main" headerRowCount="0" ref="BC340:BQ347" displayName="Table_47" id="47">
  <tableColumns count="15">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s>
  <tableStyleInfo name="Contratación 2023-style 47" showColumnStripes="0" showFirstColumn="1" showLastColumn="1" showRowStripes="1"/>
</table>
</file>

<file path=xl/tables/table48.xml><?xml version="1.0" encoding="utf-8"?>
<table xmlns="http://schemas.openxmlformats.org/spreadsheetml/2006/main" headerRowCount="0" ref="AS348:BN350" displayName="Table_48" id="48">
  <tableColumns count="2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s>
  <tableStyleInfo name="Contratación 2023-style 48" showColumnStripes="0" showFirstColumn="1" showLastColumn="1" showRowStripes="1"/>
</table>
</file>

<file path=xl/tables/table49.xml><?xml version="1.0" encoding="utf-8"?>
<table xmlns="http://schemas.openxmlformats.org/spreadsheetml/2006/main" headerRowCount="0" ref="BC353:BO356" displayName="Table_49" id="49">
  <tableColumns count="13">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s>
  <tableStyleInfo name="Contratación 2023-style 49" showColumnStripes="0" showFirstColumn="1" showLastColumn="1" showRowStripes="1"/>
</table>
</file>

<file path=xl/tables/table50.xml><?xml version="1.0" encoding="utf-8"?>
<table xmlns="http://schemas.openxmlformats.org/spreadsheetml/2006/main" headerRowCount="0" ref="AS358:AV358" displayName="Table_50" id="50">
  <tableColumns count="4">
    <tableColumn name="Column1" id="1"/>
    <tableColumn name="Column2" id="2"/>
    <tableColumn name="Column3" id="3"/>
    <tableColumn name="Column4" id="4"/>
  </tableColumns>
  <tableStyleInfo name="Contratación 2023-style 50" showColumnStripes="0" showFirstColumn="1" showLastColumn="1" showRowStripes="1"/>
</table>
</file>

<file path=xl/tables/table51.xml><?xml version="1.0" encoding="utf-8"?>
<table xmlns="http://schemas.openxmlformats.org/spreadsheetml/2006/main" headerRowCount="0" ref="BF358:BN359" displayName="Table_51" id="51">
  <tableColumns count="9">
    <tableColumn name="Column1" id="1"/>
    <tableColumn name="Column2" id="2"/>
    <tableColumn name="Column3" id="3"/>
    <tableColumn name="Column4" id="4"/>
    <tableColumn name="Column5" id="5"/>
    <tableColumn name="Column6" id="6"/>
    <tableColumn name="Column7" id="7"/>
    <tableColumn name="Column8" id="8"/>
    <tableColumn name="Column9" id="9"/>
  </tableColumns>
  <tableStyleInfo name="Contratación 2023-style 51"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84" Type="http://schemas.openxmlformats.org/officeDocument/2006/relationships/table" Target="../tables/table28.xml"/><Relationship Id="rId83" Type="http://schemas.openxmlformats.org/officeDocument/2006/relationships/table" Target="../tables/table27.xml"/><Relationship Id="rId86" Type="http://schemas.openxmlformats.org/officeDocument/2006/relationships/table" Target="../tables/table30.xml"/><Relationship Id="rId85" Type="http://schemas.openxmlformats.org/officeDocument/2006/relationships/table" Target="../tables/table29.xml"/><Relationship Id="rId88" Type="http://schemas.openxmlformats.org/officeDocument/2006/relationships/table" Target="../tables/table32.xml"/><Relationship Id="rId87" Type="http://schemas.openxmlformats.org/officeDocument/2006/relationships/table" Target="../tables/table31.xml"/><Relationship Id="rId89" Type="http://schemas.openxmlformats.org/officeDocument/2006/relationships/table" Target="../tables/table33.xml"/><Relationship Id="rId80" Type="http://schemas.openxmlformats.org/officeDocument/2006/relationships/table" Target="../tables/table24.xml"/><Relationship Id="rId82" Type="http://schemas.openxmlformats.org/officeDocument/2006/relationships/table" Target="../tables/table26.xml"/><Relationship Id="rId81" Type="http://schemas.openxmlformats.org/officeDocument/2006/relationships/table" Target="../tables/table25.xml"/><Relationship Id="rId1" Type="http://schemas.openxmlformats.org/officeDocument/2006/relationships/comments" Target="../comments1.xml"/><Relationship Id="rId107" Type="http://schemas.openxmlformats.org/officeDocument/2006/relationships/table" Target="../tables/table51.xml"/><Relationship Id="rId2" Type="http://schemas.openxmlformats.org/officeDocument/2006/relationships/hyperlink" Target="https://colombiacompra.coupahost.com/quotes/requests/153952" TargetMode="External"/><Relationship Id="rId106" Type="http://schemas.openxmlformats.org/officeDocument/2006/relationships/table" Target="../tables/table50.xml"/><Relationship Id="rId3" Type="http://schemas.openxmlformats.org/officeDocument/2006/relationships/hyperlink" Target="http://serle.com/" TargetMode="External"/><Relationship Id="rId105" Type="http://schemas.openxmlformats.org/officeDocument/2006/relationships/table" Target="../tables/table49.xml"/><Relationship Id="rId4" Type="http://schemas.openxmlformats.org/officeDocument/2006/relationships/drawing" Target="../drawings/drawing1.xml"/><Relationship Id="rId104" Type="http://schemas.openxmlformats.org/officeDocument/2006/relationships/table" Target="../tables/table48.xml"/><Relationship Id="rId5" Type="http://schemas.openxmlformats.org/officeDocument/2006/relationships/vmlDrawing" Target="../drawings/vmlDrawing1.vml"/><Relationship Id="rId103" Type="http://schemas.openxmlformats.org/officeDocument/2006/relationships/table" Target="../tables/table47.xml"/><Relationship Id="rId102" Type="http://schemas.openxmlformats.org/officeDocument/2006/relationships/table" Target="../tables/table46.xml"/><Relationship Id="rId101" Type="http://schemas.openxmlformats.org/officeDocument/2006/relationships/table" Target="../tables/table45.xml"/><Relationship Id="rId100" Type="http://schemas.openxmlformats.org/officeDocument/2006/relationships/table" Target="../tables/table44.xml"/><Relationship Id="rId73" Type="http://schemas.openxmlformats.org/officeDocument/2006/relationships/table" Target="../tables/table17.xml"/><Relationship Id="rId72" Type="http://schemas.openxmlformats.org/officeDocument/2006/relationships/table" Target="../tables/table16.xml"/><Relationship Id="rId75" Type="http://schemas.openxmlformats.org/officeDocument/2006/relationships/table" Target="../tables/table19.xml"/><Relationship Id="rId74" Type="http://schemas.openxmlformats.org/officeDocument/2006/relationships/table" Target="../tables/table18.xml"/><Relationship Id="rId77" Type="http://schemas.openxmlformats.org/officeDocument/2006/relationships/table" Target="../tables/table21.xml"/><Relationship Id="rId76" Type="http://schemas.openxmlformats.org/officeDocument/2006/relationships/table" Target="../tables/table20.xml"/><Relationship Id="rId79" Type="http://schemas.openxmlformats.org/officeDocument/2006/relationships/table" Target="../tables/table23.xml"/><Relationship Id="rId78" Type="http://schemas.openxmlformats.org/officeDocument/2006/relationships/table" Target="../tables/table22.xml"/><Relationship Id="rId71" Type="http://schemas.openxmlformats.org/officeDocument/2006/relationships/table" Target="../tables/table15.xml"/><Relationship Id="rId70" Type="http://schemas.openxmlformats.org/officeDocument/2006/relationships/table" Target="../tables/table14.xml"/><Relationship Id="rId62" Type="http://schemas.openxmlformats.org/officeDocument/2006/relationships/table" Target="../tables/table6.xml"/><Relationship Id="rId61" Type="http://schemas.openxmlformats.org/officeDocument/2006/relationships/table" Target="../tables/table5.xml"/><Relationship Id="rId64" Type="http://schemas.openxmlformats.org/officeDocument/2006/relationships/table" Target="../tables/table8.xml"/><Relationship Id="rId63" Type="http://schemas.openxmlformats.org/officeDocument/2006/relationships/table" Target="../tables/table7.xml"/><Relationship Id="rId66" Type="http://schemas.openxmlformats.org/officeDocument/2006/relationships/table" Target="../tables/table10.xml"/><Relationship Id="rId65" Type="http://schemas.openxmlformats.org/officeDocument/2006/relationships/table" Target="../tables/table9.xml"/><Relationship Id="rId68" Type="http://schemas.openxmlformats.org/officeDocument/2006/relationships/table" Target="../tables/table12.xml"/><Relationship Id="rId67" Type="http://schemas.openxmlformats.org/officeDocument/2006/relationships/table" Target="../tables/table11.xml"/><Relationship Id="rId60" Type="http://schemas.openxmlformats.org/officeDocument/2006/relationships/table" Target="../tables/table4.xml"/><Relationship Id="rId69" Type="http://schemas.openxmlformats.org/officeDocument/2006/relationships/table" Target="../tables/table13.xml"/><Relationship Id="rId95" Type="http://schemas.openxmlformats.org/officeDocument/2006/relationships/table" Target="../tables/table39.xml"/><Relationship Id="rId94" Type="http://schemas.openxmlformats.org/officeDocument/2006/relationships/table" Target="../tables/table38.xml"/><Relationship Id="rId97" Type="http://schemas.openxmlformats.org/officeDocument/2006/relationships/table" Target="../tables/table41.xml"/><Relationship Id="rId96" Type="http://schemas.openxmlformats.org/officeDocument/2006/relationships/table" Target="../tables/table40.xml"/><Relationship Id="rId99" Type="http://schemas.openxmlformats.org/officeDocument/2006/relationships/table" Target="../tables/table43.xml"/><Relationship Id="rId98" Type="http://schemas.openxmlformats.org/officeDocument/2006/relationships/table" Target="../tables/table42.xml"/><Relationship Id="rId57" Type="http://schemas.openxmlformats.org/officeDocument/2006/relationships/table" Target="../tables/table1.xml"/><Relationship Id="rId91" Type="http://schemas.openxmlformats.org/officeDocument/2006/relationships/table" Target="../tables/table35.xml"/><Relationship Id="rId90" Type="http://schemas.openxmlformats.org/officeDocument/2006/relationships/table" Target="../tables/table34.xml"/><Relationship Id="rId93" Type="http://schemas.openxmlformats.org/officeDocument/2006/relationships/table" Target="../tables/table37.xml"/><Relationship Id="rId92" Type="http://schemas.openxmlformats.org/officeDocument/2006/relationships/table" Target="../tables/table36.xml"/><Relationship Id="rId59" Type="http://schemas.openxmlformats.org/officeDocument/2006/relationships/table" Target="../tables/table3.xml"/><Relationship Id="rId58"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pivotTable" Target="../pivotTables/pivotTable2.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6.57"/>
    <col customWidth="1" min="2" max="2" width="18.57"/>
    <col customWidth="1" min="3" max="3" width="18.86"/>
    <col customWidth="1" min="4" max="4" width="21.57"/>
    <col customWidth="1" min="5" max="5" width="31.86"/>
    <col customWidth="1" min="6" max="6" width="29.57"/>
    <col customWidth="1" min="7" max="7" width="19.43"/>
    <col customWidth="1" min="8" max="8" width="30.57"/>
    <col customWidth="1" min="9" max="9" width="27.29"/>
    <col customWidth="1" min="10" max="11" width="19.43"/>
    <col customWidth="1" min="12" max="12" width="287.29"/>
    <col customWidth="1" min="13" max="13" width="31.0"/>
    <col customWidth="1" min="14" max="14" width="45.57"/>
    <col customWidth="1" min="15" max="15" width="38.43"/>
    <col customWidth="1" min="16" max="16" width="40.86"/>
    <col customWidth="1" min="17" max="17" width="96.86"/>
    <col customWidth="1" min="18" max="18" width="24.57"/>
    <col customWidth="1" min="19" max="19" width="27.71"/>
    <col customWidth="1" min="20" max="20" width="20.29"/>
    <col customWidth="1" min="21" max="21" width="37.71"/>
    <col customWidth="1" min="22" max="22" width="21.43"/>
    <col customWidth="1" min="23" max="23" width="23.86"/>
    <col customWidth="1" min="24" max="24" width="27.0"/>
    <col customWidth="1" min="25" max="25" width="20.71"/>
    <col customWidth="1" min="26" max="26" width="25.71"/>
    <col customWidth="1" min="27" max="27" width="52.43"/>
    <col customWidth="1" min="28" max="28" width="20.29"/>
    <col customWidth="1" min="29" max="29" width="30.0"/>
    <col customWidth="1" min="30" max="30" width="29.29"/>
    <col customWidth="1" min="31" max="31" width="60.57"/>
    <col customWidth="1" min="32" max="32" width="25.0"/>
    <col customWidth="1" min="33" max="33" width="17.14"/>
    <col customWidth="1" min="34" max="34" width="47.29"/>
    <col customWidth="1" min="35" max="35" width="47.14"/>
    <col customWidth="1" min="36" max="36" width="14.57"/>
    <col customWidth="1" min="37" max="37" width="20.57"/>
    <col customWidth="1" min="38" max="38" width="37.29"/>
    <col customWidth="1" min="39" max="39" width="27.0"/>
    <col customWidth="1" min="40" max="40" width="20.14"/>
    <col customWidth="1" min="41" max="41" width="26.14"/>
    <col customWidth="1" min="42" max="42" width="27.86"/>
    <col customWidth="1" min="43" max="43" width="25.29"/>
    <col customWidth="1" min="44" max="44" width="23.57"/>
    <col customWidth="1" min="45" max="47" width="30.0"/>
    <col customWidth="1" min="48" max="48" width="21.86"/>
    <col customWidth="1" min="49" max="49" width="23.71"/>
    <col customWidth="1" min="50" max="50" width="37.14"/>
    <col customWidth="1" min="51" max="51" width="30.0"/>
    <col customWidth="1" min="52" max="52" width="23.43"/>
    <col customWidth="1" min="53" max="53" width="30.0"/>
    <col customWidth="1" min="54" max="54" width="25.0"/>
    <col customWidth="1" min="55" max="55" width="38.14"/>
    <col customWidth="1" min="56" max="66" width="30.0"/>
    <col customWidth="1" min="67" max="67" width="37.0"/>
    <col customWidth="1" min="68" max="75" width="30.0"/>
    <col customWidth="1" min="76" max="76" width="20.86"/>
    <col customWidth="1" min="77" max="78" width="30.0"/>
    <col customWidth="1" min="79" max="79" width="41.71"/>
  </cols>
  <sheetData>
    <row r="1" ht="52.5" customHeight="1">
      <c r="A1" s="1" t="s">
        <v>0</v>
      </c>
      <c r="B1" s="2" t="s">
        <v>1</v>
      </c>
      <c r="C1" s="3" t="s">
        <v>2</v>
      </c>
      <c r="D1" s="3" t="s">
        <v>3</v>
      </c>
      <c r="E1" s="4" t="s">
        <v>4</v>
      </c>
      <c r="F1" s="4" t="s">
        <v>5</v>
      </c>
      <c r="G1" s="3" t="s">
        <v>6</v>
      </c>
      <c r="H1" s="3" t="s">
        <v>7</v>
      </c>
      <c r="I1" s="5" t="s">
        <v>8</v>
      </c>
      <c r="J1" s="5" t="s">
        <v>9</v>
      </c>
      <c r="K1" s="5" t="s">
        <v>10</v>
      </c>
      <c r="L1" s="3" t="s">
        <v>11</v>
      </c>
      <c r="M1" s="3" t="s">
        <v>12</v>
      </c>
      <c r="N1" s="3" t="s">
        <v>13</v>
      </c>
      <c r="O1" s="3" t="s">
        <v>14</v>
      </c>
      <c r="P1" s="3" t="s">
        <v>15</v>
      </c>
      <c r="Q1" s="3" t="s">
        <v>16</v>
      </c>
      <c r="R1" s="6" t="s">
        <v>17</v>
      </c>
      <c r="S1" s="6" t="s">
        <v>18</v>
      </c>
      <c r="T1" s="3" t="s">
        <v>19</v>
      </c>
      <c r="U1" s="3" t="s">
        <v>20</v>
      </c>
      <c r="V1" s="3" t="s">
        <v>21</v>
      </c>
      <c r="W1" s="3" t="s">
        <v>22</v>
      </c>
      <c r="X1" s="3" t="s">
        <v>23</v>
      </c>
      <c r="Y1" s="3" t="s">
        <v>24</v>
      </c>
      <c r="Z1" s="7" t="s">
        <v>25</v>
      </c>
      <c r="AA1" s="3" t="s">
        <v>26</v>
      </c>
      <c r="AB1" s="3" t="s">
        <v>27</v>
      </c>
      <c r="AC1" s="3" t="s">
        <v>28</v>
      </c>
      <c r="AD1" s="3" t="s">
        <v>29</v>
      </c>
      <c r="AE1" s="4" t="s">
        <v>30</v>
      </c>
      <c r="AF1" s="3" t="s">
        <v>31</v>
      </c>
      <c r="AG1" s="3" t="s">
        <v>32</v>
      </c>
      <c r="AH1" s="5" t="s">
        <v>33</v>
      </c>
      <c r="AI1" s="8" t="s">
        <v>34</v>
      </c>
      <c r="AJ1" s="9" t="s">
        <v>35</v>
      </c>
      <c r="AK1" s="9" t="s">
        <v>36</v>
      </c>
      <c r="AL1" s="9" t="s">
        <v>37</v>
      </c>
      <c r="AM1" s="9" t="s">
        <v>38</v>
      </c>
      <c r="AN1" s="9" t="s">
        <v>39</v>
      </c>
      <c r="AO1" s="10" t="s">
        <v>40</v>
      </c>
      <c r="AP1" s="7" t="s">
        <v>41</v>
      </c>
      <c r="AQ1" s="11" t="s">
        <v>42</v>
      </c>
      <c r="AR1" s="3" t="s">
        <v>43</v>
      </c>
      <c r="AS1" s="3" t="s">
        <v>44</v>
      </c>
      <c r="AT1" s="3" t="s">
        <v>45</v>
      </c>
      <c r="AU1" s="11" t="s">
        <v>46</v>
      </c>
      <c r="AV1" s="3" t="s">
        <v>47</v>
      </c>
      <c r="AW1" s="7" t="s">
        <v>48</v>
      </c>
      <c r="AX1" s="3" t="s">
        <v>49</v>
      </c>
      <c r="AY1" s="7" t="s">
        <v>50</v>
      </c>
      <c r="AZ1" s="3" t="s">
        <v>51</v>
      </c>
      <c r="BA1" s="7" t="s">
        <v>52</v>
      </c>
      <c r="BB1" s="3" t="s">
        <v>53</v>
      </c>
      <c r="BC1" s="3" t="s">
        <v>54</v>
      </c>
      <c r="BD1" s="3" t="s">
        <v>55</v>
      </c>
      <c r="BE1" s="12" t="s">
        <v>56</v>
      </c>
      <c r="BF1" s="7" t="s">
        <v>57</v>
      </c>
      <c r="BG1" s="3" t="s">
        <v>58</v>
      </c>
      <c r="BH1" s="3" t="s">
        <v>59</v>
      </c>
      <c r="BI1" s="3" t="s">
        <v>60</v>
      </c>
      <c r="BJ1" s="7" t="s">
        <v>61</v>
      </c>
      <c r="BK1" s="5" t="s">
        <v>62</v>
      </c>
      <c r="BL1" s="7" t="s">
        <v>61</v>
      </c>
      <c r="BM1" s="3" t="s">
        <v>63</v>
      </c>
      <c r="BN1" s="7" t="s">
        <v>64</v>
      </c>
      <c r="BO1" s="13" t="s">
        <v>65</v>
      </c>
      <c r="BP1" s="3" t="s">
        <v>66</v>
      </c>
      <c r="BQ1" s="7" t="s">
        <v>67</v>
      </c>
      <c r="BR1" s="7" t="s">
        <v>68</v>
      </c>
      <c r="BS1" s="3" t="s">
        <v>69</v>
      </c>
      <c r="BT1" s="3" t="s">
        <v>70</v>
      </c>
      <c r="BU1" s="7" t="s">
        <v>71</v>
      </c>
      <c r="BV1" s="3" t="s">
        <v>72</v>
      </c>
      <c r="BW1" s="6" t="s">
        <v>73</v>
      </c>
      <c r="BX1" s="7" t="s">
        <v>74</v>
      </c>
      <c r="BY1" s="3" t="s">
        <v>75</v>
      </c>
      <c r="BZ1" s="7" t="s">
        <v>76</v>
      </c>
      <c r="CA1" s="3" t="s">
        <v>77</v>
      </c>
    </row>
    <row r="2" ht="15.0" customHeight="1">
      <c r="A2" s="14" t="s">
        <v>78</v>
      </c>
      <c r="B2" s="14" t="s">
        <v>79</v>
      </c>
      <c r="C2" s="15" t="s">
        <v>80</v>
      </c>
      <c r="D2" s="14">
        <v>233.0</v>
      </c>
      <c r="E2" s="15" t="s">
        <v>81</v>
      </c>
      <c r="F2" s="14" t="s">
        <v>82</v>
      </c>
      <c r="G2" s="15" t="s">
        <v>83</v>
      </c>
      <c r="H2" s="16">
        <v>44985.0</v>
      </c>
      <c r="I2" s="17" t="s">
        <v>84</v>
      </c>
      <c r="J2" s="15" t="s">
        <v>85</v>
      </c>
      <c r="K2" s="15" t="s">
        <v>85</v>
      </c>
      <c r="L2" s="17" t="s">
        <v>86</v>
      </c>
      <c r="M2" s="15" t="s">
        <v>87</v>
      </c>
      <c r="N2" s="15" t="s">
        <v>88</v>
      </c>
      <c r="O2" s="15" t="s">
        <v>89</v>
      </c>
      <c r="P2" s="17" t="s">
        <v>90</v>
      </c>
      <c r="Q2" s="17" t="s">
        <v>91</v>
      </c>
      <c r="R2" s="18">
        <v>1.641405675E7</v>
      </c>
      <c r="S2" s="18">
        <v>1.641405675E7</v>
      </c>
      <c r="T2" s="17">
        <v>21523.0</v>
      </c>
      <c r="U2" s="17" t="s">
        <v>92</v>
      </c>
      <c r="V2" s="15" t="s">
        <v>93</v>
      </c>
      <c r="W2" s="15" t="s">
        <v>94</v>
      </c>
      <c r="X2" s="14" t="s">
        <v>85</v>
      </c>
      <c r="Y2" s="17" t="s">
        <v>95</v>
      </c>
      <c r="Z2" s="16">
        <v>45015.0</v>
      </c>
      <c r="AA2" s="15" t="s">
        <v>88</v>
      </c>
      <c r="AB2" s="19" t="s">
        <v>85</v>
      </c>
      <c r="AC2" s="15" t="s">
        <v>96</v>
      </c>
      <c r="AD2" s="17" t="s">
        <v>97</v>
      </c>
      <c r="AE2" s="17" t="s">
        <v>98</v>
      </c>
      <c r="AF2" s="17">
        <v>8.3006788E8</v>
      </c>
      <c r="AG2" s="17">
        <v>4.0</v>
      </c>
      <c r="AH2" s="19" t="s">
        <v>85</v>
      </c>
      <c r="AI2" s="14" t="s">
        <v>85</v>
      </c>
      <c r="AJ2" s="17" t="s">
        <v>99</v>
      </c>
      <c r="AK2" s="14" t="s">
        <v>85</v>
      </c>
      <c r="AL2" s="20" t="s">
        <v>100</v>
      </c>
      <c r="AM2" s="21" t="s">
        <v>85</v>
      </c>
      <c r="AN2" s="22" t="s">
        <v>85</v>
      </c>
      <c r="AO2" s="17">
        <v>68126.0</v>
      </c>
      <c r="AP2" s="16">
        <v>45027.0</v>
      </c>
      <c r="AQ2" s="23">
        <v>1.62316E7</v>
      </c>
      <c r="AR2" s="17"/>
      <c r="AS2" s="17"/>
      <c r="AT2" s="17"/>
      <c r="AU2" s="23">
        <v>1.62316E7</v>
      </c>
      <c r="AV2" s="15" t="s">
        <v>101</v>
      </c>
      <c r="AW2" s="16">
        <v>45026.0</v>
      </c>
      <c r="AX2" s="15" t="s">
        <v>102</v>
      </c>
      <c r="AY2" s="16">
        <v>45027.0</v>
      </c>
      <c r="AZ2" s="15" t="s">
        <v>103</v>
      </c>
      <c r="BA2" s="16">
        <v>45291.0</v>
      </c>
      <c r="BB2" s="17">
        <f t="shared" ref="BB2:BB17" si="1">(BA2-AY2)</f>
        <v>264</v>
      </c>
      <c r="BC2" s="17" t="s">
        <v>104</v>
      </c>
      <c r="BD2" s="17">
        <v>7.5035031E7</v>
      </c>
      <c r="BE2" s="24">
        <v>0.0</v>
      </c>
      <c r="BF2" s="21"/>
      <c r="BG2" s="25">
        <v>0.0</v>
      </c>
      <c r="BH2" s="17"/>
      <c r="BI2" s="25">
        <v>0.0</v>
      </c>
      <c r="BJ2" s="21"/>
      <c r="BK2" s="25"/>
      <c r="BL2" s="25"/>
      <c r="BM2" s="25">
        <v>0.0</v>
      </c>
      <c r="BN2" s="21"/>
      <c r="BO2" s="26">
        <f t="shared" ref="BO2:BO16" si="2">SUM(AU2+BE2+BG2+BI2-BM2)</f>
        <v>16231600</v>
      </c>
      <c r="BP2" s="17"/>
      <c r="BQ2" s="21"/>
      <c r="BR2" s="21"/>
      <c r="BS2" s="17"/>
      <c r="BT2" s="17"/>
      <c r="BU2" s="21"/>
      <c r="BV2" s="17"/>
      <c r="BW2" s="27"/>
      <c r="BX2" s="21"/>
      <c r="BY2" s="28">
        <f t="shared" ref="BY2:BY39" si="3">SUM(BB2+BP2+BS2+BV2)</f>
        <v>264</v>
      </c>
      <c r="BZ2" s="21"/>
      <c r="CA2" s="17"/>
    </row>
    <row r="3" ht="15.0" customHeight="1">
      <c r="A3" s="14" t="s">
        <v>78</v>
      </c>
      <c r="B3" s="14" t="s">
        <v>79</v>
      </c>
      <c r="C3" s="15" t="s">
        <v>80</v>
      </c>
      <c r="D3" s="14">
        <v>281.0</v>
      </c>
      <c r="E3" s="15" t="s">
        <v>81</v>
      </c>
      <c r="F3" s="14" t="s">
        <v>105</v>
      </c>
      <c r="G3" s="15" t="s">
        <v>83</v>
      </c>
      <c r="H3" s="16">
        <v>44985.0</v>
      </c>
      <c r="I3" s="19" t="s">
        <v>106</v>
      </c>
      <c r="J3" s="15" t="s">
        <v>85</v>
      </c>
      <c r="K3" s="15" t="s">
        <v>85</v>
      </c>
      <c r="L3" s="17" t="s">
        <v>107</v>
      </c>
      <c r="M3" s="15" t="s">
        <v>108</v>
      </c>
      <c r="N3" s="15" t="s">
        <v>109</v>
      </c>
      <c r="O3" s="15" t="s">
        <v>89</v>
      </c>
      <c r="P3" s="17">
        <v>7.31521E7</v>
      </c>
      <c r="Q3" s="17" t="s">
        <v>110</v>
      </c>
      <c r="R3" s="18">
        <v>1.6275E7</v>
      </c>
      <c r="S3" s="18">
        <v>1.6275E7</v>
      </c>
      <c r="T3" s="14">
        <v>13023.0</v>
      </c>
      <c r="U3" s="17" t="s">
        <v>92</v>
      </c>
      <c r="V3" s="15" t="s">
        <v>93</v>
      </c>
      <c r="W3" s="15" t="s">
        <v>94</v>
      </c>
      <c r="X3" s="14" t="s">
        <v>85</v>
      </c>
      <c r="Y3" s="19" t="s">
        <v>111</v>
      </c>
      <c r="Z3" s="16">
        <v>45007.0</v>
      </c>
      <c r="AA3" s="15" t="s">
        <v>88</v>
      </c>
      <c r="AB3" s="19" t="s">
        <v>85</v>
      </c>
      <c r="AC3" s="15" t="s">
        <v>112</v>
      </c>
      <c r="AD3" s="17" t="s">
        <v>97</v>
      </c>
      <c r="AE3" s="14" t="s">
        <v>113</v>
      </c>
      <c r="AF3" s="14">
        <v>9.00426006E8</v>
      </c>
      <c r="AG3" s="14">
        <v>8.0</v>
      </c>
      <c r="AH3" s="19" t="s">
        <v>85</v>
      </c>
      <c r="AI3" s="14" t="s">
        <v>85</v>
      </c>
      <c r="AJ3" s="17" t="s">
        <v>114</v>
      </c>
      <c r="AK3" s="15" t="s">
        <v>115</v>
      </c>
      <c r="AL3" s="20" t="s">
        <v>100</v>
      </c>
      <c r="AM3" s="21" t="s">
        <v>85</v>
      </c>
      <c r="AN3" s="22" t="s">
        <v>85</v>
      </c>
      <c r="AO3" s="17">
        <v>59423.0</v>
      </c>
      <c r="AP3" s="16">
        <v>45008.0</v>
      </c>
      <c r="AQ3" s="29">
        <v>1.6275E7</v>
      </c>
      <c r="AR3" s="30">
        <v>0.0</v>
      </c>
      <c r="AS3" s="30">
        <v>0.0</v>
      </c>
      <c r="AT3" s="30">
        <v>0.0</v>
      </c>
      <c r="AU3" s="31">
        <f t="shared" ref="AU3:AU11" si="4">SUM(AQ3+AR3+AS3+AT3)</f>
        <v>16275000</v>
      </c>
      <c r="AV3" s="15" t="s">
        <v>101</v>
      </c>
      <c r="AW3" s="16">
        <v>45008.0</v>
      </c>
      <c r="AX3" s="15" t="s">
        <v>102</v>
      </c>
      <c r="AY3" s="16">
        <v>45008.0</v>
      </c>
      <c r="AZ3" s="15" t="s">
        <v>103</v>
      </c>
      <c r="BA3" s="16">
        <v>45291.0</v>
      </c>
      <c r="BB3" s="17">
        <f t="shared" si="1"/>
        <v>283</v>
      </c>
      <c r="BC3" s="18" t="s">
        <v>104</v>
      </c>
      <c r="BD3" s="17">
        <v>7.5035031E7</v>
      </c>
      <c r="BE3" s="24">
        <v>0.0</v>
      </c>
      <c r="BF3" s="16"/>
      <c r="BG3" s="25">
        <v>0.0</v>
      </c>
      <c r="BH3" s="16"/>
      <c r="BI3" s="25">
        <v>0.0</v>
      </c>
      <c r="BJ3" s="16"/>
      <c r="BK3" s="25"/>
      <c r="BL3" s="25"/>
      <c r="BM3" s="25">
        <v>0.0</v>
      </c>
      <c r="BN3" s="16"/>
      <c r="BO3" s="26">
        <f t="shared" si="2"/>
        <v>16275000</v>
      </c>
      <c r="BP3" s="19"/>
      <c r="BQ3" s="16"/>
      <c r="BR3" s="16"/>
      <c r="BS3" s="19"/>
      <c r="BT3" s="14"/>
      <c r="BU3" s="19"/>
      <c r="BV3" s="19"/>
      <c r="BW3" s="18"/>
      <c r="BX3" s="19"/>
      <c r="BY3" s="28">
        <f t="shared" si="3"/>
        <v>283</v>
      </c>
      <c r="BZ3" s="19"/>
      <c r="CA3" s="14"/>
    </row>
    <row r="4" ht="15.0" customHeight="1">
      <c r="A4" s="14" t="s">
        <v>78</v>
      </c>
      <c r="B4" s="14" t="s">
        <v>79</v>
      </c>
      <c r="C4" s="15" t="s">
        <v>80</v>
      </c>
      <c r="D4" s="17">
        <v>224.0</v>
      </c>
      <c r="E4" s="15" t="s">
        <v>116</v>
      </c>
      <c r="F4" s="17" t="s">
        <v>117</v>
      </c>
      <c r="G4" s="15" t="s">
        <v>118</v>
      </c>
      <c r="H4" s="32">
        <v>45077.0</v>
      </c>
      <c r="I4" s="17" t="s">
        <v>119</v>
      </c>
      <c r="J4" s="33" t="s">
        <v>85</v>
      </c>
      <c r="K4" s="15" t="s">
        <v>85</v>
      </c>
      <c r="L4" s="17" t="s">
        <v>120</v>
      </c>
      <c r="M4" s="15" t="s">
        <v>108</v>
      </c>
      <c r="N4" s="15" t="s">
        <v>109</v>
      </c>
      <c r="O4" s="15" t="s">
        <v>89</v>
      </c>
      <c r="P4" s="14">
        <v>2.4141504E7</v>
      </c>
      <c r="Q4" s="27" t="s">
        <v>121</v>
      </c>
      <c r="R4" s="18">
        <v>3.716E7</v>
      </c>
      <c r="S4" s="18">
        <v>3.7157036E7</v>
      </c>
      <c r="T4" s="17">
        <v>40223.0</v>
      </c>
      <c r="U4" s="14" t="s">
        <v>122</v>
      </c>
      <c r="V4" s="15" t="s">
        <v>93</v>
      </c>
      <c r="W4" s="15" t="s">
        <v>94</v>
      </c>
      <c r="X4" s="14" t="s">
        <v>85</v>
      </c>
      <c r="Y4" s="34" t="s">
        <v>123</v>
      </c>
      <c r="Z4" s="16">
        <v>45112.0</v>
      </c>
      <c r="AA4" s="15" t="s">
        <v>124</v>
      </c>
      <c r="AB4" s="19" t="s">
        <v>85</v>
      </c>
      <c r="AC4" s="15" t="s">
        <v>96</v>
      </c>
      <c r="AD4" s="35" t="s">
        <v>125</v>
      </c>
      <c r="AE4" s="15" t="s">
        <v>126</v>
      </c>
      <c r="AF4" s="15">
        <v>8.00219241E8</v>
      </c>
      <c r="AG4" s="15">
        <v>2.0</v>
      </c>
      <c r="AH4" s="19" t="s">
        <v>85</v>
      </c>
      <c r="AI4" s="34" t="s">
        <v>85</v>
      </c>
      <c r="AJ4" s="15" t="s">
        <v>127</v>
      </c>
      <c r="AK4" s="15" t="s">
        <v>128</v>
      </c>
      <c r="AL4" s="15" t="s">
        <v>100</v>
      </c>
      <c r="AM4" s="15" t="s">
        <v>85</v>
      </c>
      <c r="AN4" s="15" t="s">
        <v>85</v>
      </c>
      <c r="AO4" s="35">
        <v>121823.0</v>
      </c>
      <c r="AP4" s="16">
        <v>45114.0</v>
      </c>
      <c r="AQ4" s="36">
        <v>3.7157036E7</v>
      </c>
      <c r="AR4" s="30">
        <v>0.0</v>
      </c>
      <c r="AS4" s="30">
        <v>0.0</v>
      </c>
      <c r="AT4" s="30">
        <v>0.0</v>
      </c>
      <c r="AU4" s="31">
        <f t="shared" si="4"/>
        <v>37157036</v>
      </c>
      <c r="AV4" s="15" t="s">
        <v>129</v>
      </c>
      <c r="AW4" s="16" t="s">
        <v>85</v>
      </c>
      <c r="AX4" s="15" t="s">
        <v>130</v>
      </c>
      <c r="AY4" s="37">
        <v>45114.0</v>
      </c>
      <c r="AZ4" s="15" t="s">
        <v>131</v>
      </c>
      <c r="BA4" s="37">
        <v>45138.0</v>
      </c>
      <c r="BB4" s="17">
        <f t="shared" si="1"/>
        <v>24</v>
      </c>
      <c r="BC4" s="25" t="s">
        <v>104</v>
      </c>
      <c r="BD4" s="15">
        <v>7.5035031E7</v>
      </c>
      <c r="BE4" s="24">
        <v>0.0</v>
      </c>
      <c r="BF4" s="16"/>
      <c r="BG4" s="25">
        <v>0.0</v>
      </c>
      <c r="BH4" s="16"/>
      <c r="BI4" s="25">
        <v>0.0</v>
      </c>
      <c r="BJ4" s="16"/>
      <c r="BK4" s="25"/>
      <c r="BL4" s="25"/>
      <c r="BM4" s="25">
        <v>0.0</v>
      </c>
      <c r="BN4" s="16"/>
      <c r="BO4" s="26">
        <f t="shared" si="2"/>
        <v>37157036</v>
      </c>
      <c r="BP4" s="21"/>
      <c r="BQ4" s="16"/>
      <c r="BR4" s="16"/>
      <c r="BS4" s="21"/>
      <c r="BT4" s="17"/>
      <c r="BU4" s="27"/>
      <c r="BV4" s="21"/>
      <c r="BW4" s="17"/>
      <c r="BX4" s="21"/>
      <c r="BY4" s="28">
        <f t="shared" si="3"/>
        <v>24</v>
      </c>
      <c r="BZ4" s="17"/>
      <c r="CA4" s="17"/>
    </row>
    <row r="5" ht="15.0" customHeight="1">
      <c r="A5" s="15" t="s">
        <v>78</v>
      </c>
      <c r="B5" s="15" t="s">
        <v>79</v>
      </c>
      <c r="C5" s="15" t="s">
        <v>80</v>
      </c>
      <c r="D5" s="15">
        <v>308.0</v>
      </c>
      <c r="E5" s="15" t="s">
        <v>116</v>
      </c>
      <c r="F5" s="15" t="s">
        <v>132</v>
      </c>
      <c r="G5" s="15" t="s">
        <v>133</v>
      </c>
      <c r="H5" s="32">
        <v>45152.0</v>
      </c>
      <c r="I5" s="15" t="s">
        <v>134</v>
      </c>
      <c r="J5" s="33" t="s">
        <v>85</v>
      </c>
      <c r="K5" s="15" t="s">
        <v>85</v>
      </c>
      <c r="L5" s="15" t="s">
        <v>135</v>
      </c>
      <c r="M5" s="15" t="s">
        <v>108</v>
      </c>
      <c r="N5" s="15" t="s">
        <v>109</v>
      </c>
      <c r="O5" s="15" t="s">
        <v>89</v>
      </c>
      <c r="P5" s="15">
        <v>4.32117E7</v>
      </c>
      <c r="Q5" s="25" t="s">
        <v>136</v>
      </c>
      <c r="R5" s="25">
        <v>1.4E9</v>
      </c>
      <c r="S5" s="25">
        <v>1.4E9</v>
      </c>
      <c r="T5" s="15">
        <v>45523.0</v>
      </c>
      <c r="U5" s="15" t="s">
        <v>92</v>
      </c>
      <c r="V5" s="15" t="s">
        <v>93</v>
      </c>
      <c r="W5" s="15" t="s">
        <v>94</v>
      </c>
      <c r="X5" s="14" t="s">
        <v>85</v>
      </c>
      <c r="Y5" s="15" t="s">
        <v>137</v>
      </c>
      <c r="Z5" s="16">
        <v>45174.0</v>
      </c>
      <c r="AA5" s="15" t="s">
        <v>124</v>
      </c>
      <c r="AB5" s="19" t="s">
        <v>85</v>
      </c>
      <c r="AC5" s="15" t="s">
        <v>96</v>
      </c>
      <c r="AD5" s="15" t="s">
        <v>97</v>
      </c>
      <c r="AE5" s="15" t="s">
        <v>138</v>
      </c>
      <c r="AF5" s="15">
        <v>8.30079892E8</v>
      </c>
      <c r="AG5" s="15">
        <v>4.0</v>
      </c>
      <c r="AH5" s="19" t="s">
        <v>85</v>
      </c>
      <c r="AI5" s="15" t="s">
        <v>85</v>
      </c>
      <c r="AJ5" s="15" t="s">
        <v>85</v>
      </c>
      <c r="AK5" s="15" t="s">
        <v>115</v>
      </c>
      <c r="AL5" s="15" t="s">
        <v>85</v>
      </c>
      <c r="AM5" s="15" t="s">
        <v>85</v>
      </c>
      <c r="AN5" s="15" t="s">
        <v>85</v>
      </c>
      <c r="AO5" s="38">
        <v>157423.0</v>
      </c>
      <c r="AP5" s="16">
        <v>45174.0</v>
      </c>
      <c r="AQ5" s="18">
        <v>1.4E9</v>
      </c>
      <c r="AR5" s="30">
        <v>0.0</v>
      </c>
      <c r="AS5" s="30">
        <v>0.0</v>
      </c>
      <c r="AT5" s="30">
        <v>0.0</v>
      </c>
      <c r="AU5" s="31">
        <f t="shared" si="4"/>
        <v>1400000000</v>
      </c>
      <c r="AV5" s="15" t="s">
        <v>101</v>
      </c>
      <c r="AW5" s="16">
        <v>45197.0</v>
      </c>
      <c r="AX5" s="15" t="s">
        <v>102</v>
      </c>
      <c r="AY5" s="37">
        <v>45197.0</v>
      </c>
      <c r="AZ5" s="15" t="s">
        <v>139</v>
      </c>
      <c r="BA5" s="37">
        <v>45291.0</v>
      </c>
      <c r="BB5" s="17">
        <f t="shared" si="1"/>
        <v>94</v>
      </c>
      <c r="BC5" s="25" t="s">
        <v>140</v>
      </c>
      <c r="BD5" s="15">
        <v>7.5035031E7</v>
      </c>
      <c r="BE5" s="24">
        <v>0.0</v>
      </c>
      <c r="BF5" s="16"/>
      <c r="BG5" s="25">
        <v>0.0</v>
      </c>
      <c r="BH5" s="16"/>
      <c r="BI5" s="25">
        <v>0.0</v>
      </c>
      <c r="BJ5" s="16"/>
      <c r="BK5" s="25"/>
      <c r="BL5" s="25"/>
      <c r="BM5" s="25">
        <v>0.0</v>
      </c>
      <c r="BN5" s="16"/>
      <c r="BO5" s="39">
        <f t="shared" si="2"/>
        <v>1400000000</v>
      </c>
      <c r="BP5" s="21"/>
      <c r="BQ5" s="16"/>
      <c r="BR5" s="16"/>
      <c r="BS5" s="21"/>
      <c r="BT5" s="17"/>
      <c r="BU5" s="27"/>
      <c r="BV5" s="21"/>
      <c r="BW5" s="17"/>
      <c r="BX5" s="21"/>
      <c r="BY5" s="28">
        <f t="shared" si="3"/>
        <v>94</v>
      </c>
      <c r="BZ5" s="17"/>
      <c r="CA5" s="17"/>
    </row>
    <row r="6" ht="15.0" customHeight="1">
      <c r="A6" s="15" t="s">
        <v>78</v>
      </c>
      <c r="B6" s="15" t="s">
        <v>79</v>
      </c>
      <c r="C6" s="15" t="s">
        <v>141</v>
      </c>
      <c r="D6" s="40">
        <v>375.0</v>
      </c>
      <c r="E6" s="41" t="s">
        <v>142</v>
      </c>
      <c r="F6" s="40" t="s">
        <v>143</v>
      </c>
      <c r="G6" s="15" t="s">
        <v>144</v>
      </c>
      <c r="H6" s="42">
        <v>45271.0</v>
      </c>
      <c r="I6" s="40">
        <v>203257.0</v>
      </c>
      <c r="J6" s="15" t="s">
        <v>85</v>
      </c>
      <c r="K6" s="15" t="s">
        <v>85</v>
      </c>
      <c r="L6" s="40" t="s">
        <v>145</v>
      </c>
      <c r="M6" s="15" t="s">
        <v>87</v>
      </c>
      <c r="N6" s="15" t="s">
        <v>146</v>
      </c>
      <c r="O6" s="15" t="s">
        <v>147</v>
      </c>
      <c r="P6" s="40" t="s">
        <v>148</v>
      </c>
      <c r="Q6" s="43" t="s">
        <v>149</v>
      </c>
      <c r="R6" s="24">
        <v>5.2E7</v>
      </c>
      <c r="S6" s="24">
        <v>5.2E7</v>
      </c>
      <c r="T6" s="40">
        <v>61323.0</v>
      </c>
      <c r="U6" s="40" t="s">
        <v>150</v>
      </c>
      <c r="V6" s="15" t="s">
        <v>93</v>
      </c>
      <c r="W6" s="15" t="s">
        <v>94</v>
      </c>
      <c r="X6" s="14" t="s">
        <v>85</v>
      </c>
      <c r="Y6" s="40">
        <v>122030.0</v>
      </c>
      <c r="Z6" s="44">
        <v>45267.0</v>
      </c>
      <c r="AA6" s="15" t="s">
        <v>124</v>
      </c>
      <c r="AB6" s="19" t="s">
        <v>85</v>
      </c>
      <c r="AC6" s="15" t="s">
        <v>96</v>
      </c>
      <c r="AD6" s="41" t="s">
        <v>97</v>
      </c>
      <c r="AE6" s="40" t="s">
        <v>151</v>
      </c>
      <c r="AF6" s="40">
        <v>9.00273006E8</v>
      </c>
      <c r="AG6" s="40">
        <v>1.0</v>
      </c>
      <c r="AH6" s="15" t="s">
        <v>85</v>
      </c>
      <c r="AI6" s="41" t="s">
        <v>85</v>
      </c>
      <c r="AJ6" s="15" t="s">
        <v>114</v>
      </c>
      <c r="AK6" s="45"/>
      <c r="AL6" s="40" t="s">
        <v>152</v>
      </c>
      <c r="AM6" s="40" t="s">
        <v>85</v>
      </c>
      <c r="AN6" s="46"/>
      <c r="AO6" s="40">
        <v>217023.0</v>
      </c>
      <c r="AP6" s="42">
        <v>45271.0</v>
      </c>
      <c r="AQ6" s="29">
        <v>4.08792E7</v>
      </c>
      <c r="AR6" s="30">
        <v>0.0</v>
      </c>
      <c r="AS6" s="30">
        <v>0.0</v>
      </c>
      <c r="AT6" s="30">
        <v>0.0</v>
      </c>
      <c r="AU6" s="47">
        <f t="shared" si="4"/>
        <v>40879200</v>
      </c>
      <c r="AV6" s="15" t="s">
        <v>129</v>
      </c>
      <c r="AW6" s="46"/>
      <c r="AX6" s="46"/>
      <c r="AY6" s="44">
        <v>45267.0</v>
      </c>
      <c r="AZ6" s="41" t="s">
        <v>144</v>
      </c>
      <c r="BA6" s="42">
        <v>45278.0</v>
      </c>
      <c r="BB6" s="14">
        <f t="shared" si="1"/>
        <v>11</v>
      </c>
      <c r="BC6" s="27" t="s">
        <v>153</v>
      </c>
      <c r="BD6" s="14">
        <v>5.2813239E7</v>
      </c>
      <c r="BE6" s="24">
        <v>0.0</v>
      </c>
      <c r="BF6" s="17"/>
      <c r="BG6" s="25">
        <v>0.0</v>
      </c>
      <c r="BH6" s="17"/>
      <c r="BI6" s="25">
        <v>0.0</v>
      </c>
      <c r="BJ6" s="17"/>
      <c r="BK6" s="25"/>
      <c r="BL6" s="25"/>
      <c r="BM6" s="25">
        <v>0.0</v>
      </c>
      <c r="BN6" s="48"/>
      <c r="BO6" s="39">
        <f t="shared" si="2"/>
        <v>40879200</v>
      </c>
      <c r="BP6" s="17"/>
      <c r="BQ6" s="17"/>
      <c r="BR6" s="17"/>
      <c r="BS6" s="17"/>
      <c r="BT6" s="17"/>
      <c r="BU6" s="17"/>
      <c r="BV6" s="17"/>
      <c r="BW6" s="17"/>
      <c r="BX6" s="17"/>
      <c r="BY6" s="28">
        <f t="shared" si="3"/>
        <v>11</v>
      </c>
      <c r="BZ6" s="46"/>
      <c r="CA6" s="49"/>
    </row>
    <row r="7" ht="15.0" customHeight="1">
      <c r="A7" s="15" t="s">
        <v>78</v>
      </c>
      <c r="B7" s="15" t="s">
        <v>79</v>
      </c>
      <c r="C7" s="15" t="s">
        <v>141</v>
      </c>
      <c r="D7" s="15">
        <v>375.0</v>
      </c>
      <c r="E7" s="41" t="s">
        <v>142</v>
      </c>
      <c r="F7" s="40" t="s">
        <v>154</v>
      </c>
      <c r="G7" s="15" t="s">
        <v>144</v>
      </c>
      <c r="H7" s="42">
        <v>45271.0</v>
      </c>
      <c r="I7" s="15">
        <v>206582.0</v>
      </c>
      <c r="J7" s="15" t="s">
        <v>85</v>
      </c>
      <c r="K7" s="15" t="s">
        <v>85</v>
      </c>
      <c r="L7" s="50" t="s">
        <v>145</v>
      </c>
      <c r="M7" s="15" t="s">
        <v>87</v>
      </c>
      <c r="N7" s="15" t="s">
        <v>146</v>
      </c>
      <c r="O7" s="15" t="s">
        <v>147</v>
      </c>
      <c r="P7" s="40" t="s">
        <v>148</v>
      </c>
      <c r="Q7" s="43" t="s">
        <v>149</v>
      </c>
      <c r="R7" s="24">
        <v>5.2E7</v>
      </c>
      <c r="S7" s="24">
        <v>5.2E7</v>
      </c>
      <c r="T7" s="40">
        <v>61323.0</v>
      </c>
      <c r="U7" s="15" t="s">
        <v>150</v>
      </c>
      <c r="V7" s="15" t="s">
        <v>93</v>
      </c>
      <c r="W7" s="15" t="s">
        <v>94</v>
      </c>
      <c r="X7" s="14" t="s">
        <v>85</v>
      </c>
      <c r="Y7" s="15">
        <v>122032.0</v>
      </c>
      <c r="Z7" s="44">
        <v>45267.0</v>
      </c>
      <c r="AA7" s="15" t="s">
        <v>124</v>
      </c>
      <c r="AB7" s="19" t="s">
        <v>85</v>
      </c>
      <c r="AC7" s="15" t="s">
        <v>96</v>
      </c>
      <c r="AD7" s="41" t="s">
        <v>97</v>
      </c>
      <c r="AE7" s="15" t="s">
        <v>155</v>
      </c>
      <c r="AF7" s="15">
        <v>8.00237412E8</v>
      </c>
      <c r="AG7" s="15">
        <v>1.0</v>
      </c>
      <c r="AH7" s="15" t="s">
        <v>85</v>
      </c>
      <c r="AI7" s="41" t="s">
        <v>85</v>
      </c>
      <c r="AJ7" s="15" t="s">
        <v>114</v>
      </c>
      <c r="AK7" s="17"/>
      <c r="AL7" s="40" t="s">
        <v>152</v>
      </c>
      <c r="AM7" s="15" t="s">
        <v>85</v>
      </c>
      <c r="AN7" s="17"/>
      <c r="AO7" s="15">
        <v>218023.0</v>
      </c>
      <c r="AP7" s="51">
        <v>45272.0</v>
      </c>
      <c r="AQ7" s="29">
        <v>8997972.0</v>
      </c>
      <c r="AR7" s="30">
        <v>0.0</v>
      </c>
      <c r="AS7" s="30">
        <v>0.0</v>
      </c>
      <c r="AT7" s="30">
        <v>0.0</v>
      </c>
      <c r="AU7" s="47">
        <f t="shared" si="4"/>
        <v>8997972</v>
      </c>
      <c r="AV7" s="15" t="s">
        <v>129</v>
      </c>
      <c r="AW7" s="17"/>
      <c r="AX7" s="17"/>
      <c r="AY7" s="44">
        <v>45267.0</v>
      </c>
      <c r="AZ7" s="41" t="s">
        <v>144</v>
      </c>
      <c r="BA7" s="42">
        <v>45278.0</v>
      </c>
      <c r="BB7" s="14">
        <f t="shared" si="1"/>
        <v>11</v>
      </c>
      <c r="BC7" s="27" t="s">
        <v>153</v>
      </c>
      <c r="BD7" s="14">
        <v>5.2813239E7</v>
      </c>
      <c r="BE7" s="24">
        <v>0.0</v>
      </c>
      <c r="BF7" s="17"/>
      <c r="BG7" s="25">
        <v>0.0</v>
      </c>
      <c r="BH7" s="17"/>
      <c r="BI7" s="25">
        <v>0.0</v>
      </c>
      <c r="BJ7" s="17"/>
      <c r="BK7" s="25"/>
      <c r="BL7" s="25"/>
      <c r="BM7" s="25">
        <v>0.0</v>
      </c>
      <c r="BN7" s="48"/>
      <c r="BO7" s="39">
        <f t="shared" si="2"/>
        <v>8997972</v>
      </c>
      <c r="BP7" s="17"/>
      <c r="BQ7" s="17"/>
      <c r="BR7" s="17"/>
      <c r="BS7" s="17"/>
      <c r="BT7" s="17"/>
      <c r="BU7" s="17"/>
      <c r="BV7" s="17"/>
      <c r="BW7" s="17"/>
      <c r="BX7" s="17"/>
      <c r="BY7" s="28">
        <f t="shared" si="3"/>
        <v>11</v>
      </c>
      <c r="BZ7" s="17"/>
      <c r="CA7" s="17"/>
    </row>
    <row r="8" ht="15.0" customHeight="1">
      <c r="A8" s="17" t="s">
        <v>78</v>
      </c>
      <c r="B8" s="17" t="s">
        <v>79</v>
      </c>
      <c r="C8" s="15" t="s">
        <v>80</v>
      </c>
      <c r="D8" s="17">
        <v>1.0</v>
      </c>
      <c r="E8" s="15" t="s">
        <v>81</v>
      </c>
      <c r="F8" s="17" t="s">
        <v>156</v>
      </c>
      <c r="G8" s="15" t="s">
        <v>157</v>
      </c>
      <c r="H8" s="16">
        <v>44937.0</v>
      </c>
      <c r="I8" s="17" t="s">
        <v>158</v>
      </c>
      <c r="J8" s="15" t="s">
        <v>85</v>
      </c>
      <c r="K8" s="15" t="s">
        <v>85</v>
      </c>
      <c r="L8" s="17" t="s">
        <v>159</v>
      </c>
      <c r="M8" s="15" t="s">
        <v>108</v>
      </c>
      <c r="N8" s="15" t="s">
        <v>88</v>
      </c>
      <c r="O8" s="15" t="s">
        <v>160</v>
      </c>
      <c r="P8" s="17">
        <v>8.0161504E7</v>
      </c>
      <c r="Q8" s="17" t="s">
        <v>161</v>
      </c>
      <c r="R8" s="27">
        <v>1.38E8</v>
      </c>
      <c r="S8" s="27">
        <v>1.38E8</v>
      </c>
      <c r="T8" s="17">
        <v>11223.0</v>
      </c>
      <c r="U8" s="17" t="s">
        <v>162</v>
      </c>
      <c r="V8" s="15" t="s">
        <v>93</v>
      </c>
      <c r="W8" s="15" t="s">
        <v>94</v>
      </c>
      <c r="X8" s="14" t="s">
        <v>85</v>
      </c>
      <c r="Y8" s="17" t="s">
        <v>163</v>
      </c>
      <c r="Z8" s="16">
        <v>44939.0</v>
      </c>
      <c r="AA8" s="15" t="s">
        <v>88</v>
      </c>
      <c r="AB8" s="19" t="s">
        <v>85</v>
      </c>
      <c r="AC8" s="15" t="s">
        <v>96</v>
      </c>
      <c r="AD8" s="17" t="s">
        <v>97</v>
      </c>
      <c r="AE8" s="17" t="s">
        <v>164</v>
      </c>
      <c r="AF8" s="17">
        <v>5.2046198E7</v>
      </c>
      <c r="AG8" s="17" t="s">
        <v>165</v>
      </c>
      <c r="AH8" s="19" t="s">
        <v>85</v>
      </c>
      <c r="AI8" s="17" t="s">
        <v>166</v>
      </c>
      <c r="AJ8" s="17" t="s">
        <v>114</v>
      </c>
      <c r="AK8" s="15" t="s">
        <v>115</v>
      </c>
      <c r="AL8" s="17" t="s">
        <v>85</v>
      </c>
      <c r="AM8" s="21">
        <v>26047.0</v>
      </c>
      <c r="AN8" s="22" t="str">
        <f>+YEAR(TODAY())-YEAR('Contratación 2023'!$AM2)</f>
        <v>#VALUE!</v>
      </c>
      <c r="AO8" s="17">
        <v>13723.0</v>
      </c>
      <c r="AP8" s="16">
        <v>44938.0</v>
      </c>
      <c r="AQ8" s="23">
        <v>1.38E8</v>
      </c>
      <c r="AR8" s="30">
        <v>0.0</v>
      </c>
      <c r="AS8" s="30">
        <v>0.0</v>
      </c>
      <c r="AT8" s="30">
        <v>0.0</v>
      </c>
      <c r="AU8" s="31">
        <f t="shared" si="4"/>
        <v>138000000</v>
      </c>
      <c r="AV8" s="15" t="s">
        <v>101</v>
      </c>
      <c r="AW8" s="16">
        <v>44943.0</v>
      </c>
      <c r="AX8" s="15" t="s">
        <v>102</v>
      </c>
      <c r="AY8" s="16">
        <v>44943.0</v>
      </c>
      <c r="AZ8" s="15" t="s">
        <v>157</v>
      </c>
      <c r="BA8" s="16">
        <v>45291.0</v>
      </c>
      <c r="BB8" s="17">
        <f t="shared" si="1"/>
        <v>348</v>
      </c>
      <c r="BC8" s="17" t="s">
        <v>167</v>
      </c>
      <c r="BD8" s="17">
        <v>5.2619262E7</v>
      </c>
      <c r="BE8" s="24">
        <v>0.0</v>
      </c>
      <c r="BF8" s="16"/>
      <c r="BG8" s="25">
        <v>0.0</v>
      </c>
      <c r="BH8" s="16"/>
      <c r="BI8" s="25">
        <v>0.0</v>
      </c>
      <c r="BJ8" s="16"/>
      <c r="BK8" s="25"/>
      <c r="BL8" s="25"/>
      <c r="BM8" s="25">
        <v>0.0</v>
      </c>
      <c r="BN8" s="16"/>
      <c r="BO8" s="31">
        <f t="shared" si="2"/>
        <v>138000000</v>
      </c>
      <c r="BP8" s="17"/>
      <c r="BQ8" s="16"/>
      <c r="BR8" s="16"/>
      <c r="BS8" s="17"/>
      <c r="BT8" s="17"/>
      <c r="BU8" s="21"/>
      <c r="BV8" s="17"/>
      <c r="BW8" s="27"/>
      <c r="BX8" s="21"/>
      <c r="BY8" s="17">
        <f t="shared" si="3"/>
        <v>348</v>
      </c>
      <c r="BZ8" s="21"/>
      <c r="CA8" s="17"/>
    </row>
    <row r="9" ht="15.0" customHeight="1">
      <c r="A9" s="17" t="s">
        <v>78</v>
      </c>
      <c r="B9" s="17" t="s">
        <v>79</v>
      </c>
      <c r="C9" s="15" t="s">
        <v>80</v>
      </c>
      <c r="D9" s="17">
        <v>3.0</v>
      </c>
      <c r="E9" s="15" t="s">
        <v>142</v>
      </c>
      <c r="F9" s="17" t="s">
        <v>168</v>
      </c>
      <c r="G9" s="15" t="s">
        <v>157</v>
      </c>
      <c r="H9" s="32">
        <v>44953.0</v>
      </c>
      <c r="I9" s="17" t="s">
        <v>169</v>
      </c>
      <c r="J9" s="15" t="s">
        <v>85</v>
      </c>
      <c r="K9" s="15" t="s">
        <v>85</v>
      </c>
      <c r="L9" s="17" t="s">
        <v>170</v>
      </c>
      <c r="M9" s="15" t="s">
        <v>108</v>
      </c>
      <c r="N9" s="15" t="s">
        <v>88</v>
      </c>
      <c r="O9" s="15" t="s">
        <v>160</v>
      </c>
      <c r="P9" s="17">
        <v>8.01116E7</v>
      </c>
      <c r="Q9" s="17" t="s">
        <v>161</v>
      </c>
      <c r="R9" s="27">
        <v>4.6E7</v>
      </c>
      <c r="S9" s="27">
        <v>4.4E7</v>
      </c>
      <c r="T9" s="17">
        <v>18823.0</v>
      </c>
      <c r="U9" s="17" t="s">
        <v>162</v>
      </c>
      <c r="V9" s="15" t="s">
        <v>93</v>
      </c>
      <c r="W9" s="15" t="s">
        <v>94</v>
      </c>
      <c r="X9" s="14" t="s">
        <v>85</v>
      </c>
      <c r="Y9" s="17" t="s">
        <v>171</v>
      </c>
      <c r="Z9" s="16">
        <v>44957.0</v>
      </c>
      <c r="AA9" s="15" t="s">
        <v>88</v>
      </c>
      <c r="AB9" s="19" t="s">
        <v>85</v>
      </c>
      <c r="AC9" s="15" t="s">
        <v>96</v>
      </c>
      <c r="AD9" s="17" t="s">
        <v>97</v>
      </c>
      <c r="AE9" s="17" t="s">
        <v>172</v>
      </c>
      <c r="AF9" s="17">
        <v>1.02659328E9</v>
      </c>
      <c r="AG9" s="17" t="s">
        <v>165</v>
      </c>
      <c r="AH9" s="19" t="s">
        <v>85</v>
      </c>
      <c r="AI9" s="17" t="s">
        <v>173</v>
      </c>
      <c r="AJ9" s="15" t="s">
        <v>114</v>
      </c>
      <c r="AK9" s="15" t="s">
        <v>174</v>
      </c>
      <c r="AL9" s="17" t="s">
        <v>85</v>
      </c>
      <c r="AM9" s="52">
        <v>35931.0</v>
      </c>
      <c r="AN9" s="22" t="str">
        <f>+YEAR(TODAY())-YEAR('Contratación 2023'!$AM3)</f>
        <v>#VALUE!</v>
      </c>
      <c r="AO9" s="17">
        <v>30823.0</v>
      </c>
      <c r="AP9" s="16">
        <v>44957.0</v>
      </c>
      <c r="AQ9" s="23">
        <v>4.4E7</v>
      </c>
      <c r="AR9" s="30">
        <v>0.0</v>
      </c>
      <c r="AS9" s="30">
        <v>0.0</v>
      </c>
      <c r="AT9" s="30">
        <v>0.0</v>
      </c>
      <c r="AU9" s="31">
        <f t="shared" si="4"/>
        <v>44000000</v>
      </c>
      <c r="AV9" s="15" t="s">
        <v>101</v>
      </c>
      <c r="AW9" s="16">
        <v>44956.0</v>
      </c>
      <c r="AX9" s="15" t="s">
        <v>102</v>
      </c>
      <c r="AY9" s="37">
        <v>44958.0</v>
      </c>
      <c r="AZ9" s="15" t="s">
        <v>157</v>
      </c>
      <c r="BA9" s="37">
        <v>45291.0</v>
      </c>
      <c r="BB9" s="17">
        <f t="shared" si="1"/>
        <v>333</v>
      </c>
      <c r="BC9" s="15" t="s">
        <v>175</v>
      </c>
      <c r="BD9" s="17">
        <v>1.144031972E9</v>
      </c>
      <c r="BE9" s="24">
        <v>5000000.0</v>
      </c>
      <c r="BF9" s="32">
        <v>45254.0</v>
      </c>
      <c r="BG9" s="25">
        <v>0.0</v>
      </c>
      <c r="BH9" s="16"/>
      <c r="BI9" s="25">
        <v>0.0</v>
      </c>
      <c r="BJ9" s="16"/>
      <c r="BK9" s="25"/>
      <c r="BL9" s="25"/>
      <c r="BM9" s="25">
        <v>0.0</v>
      </c>
      <c r="BN9" s="16"/>
      <c r="BO9" s="31">
        <f t="shared" si="2"/>
        <v>49000000</v>
      </c>
      <c r="BP9" s="17"/>
      <c r="BQ9" s="32"/>
      <c r="BR9" s="16"/>
      <c r="BS9" s="17"/>
      <c r="BT9" s="17"/>
      <c r="BU9" s="21"/>
      <c r="BV9" s="17"/>
      <c r="BW9" s="27"/>
      <c r="BX9" s="21"/>
      <c r="BY9" s="17">
        <f t="shared" si="3"/>
        <v>333</v>
      </c>
      <c r="BZ9" s="21"/>
      <c r="CA9" s="17"/>
    </row>
    <row r="10" ht="15.0" customHeight="1">
      <c r="A10" s="17" t="s">
        <v>78</v>
      </c>
      <c r="B10" s="17" t="s">
        <v>79</v>
      </c>
      <c r="C10" s="15" t="s">
        <v>80</v>
      </c>
      <c r="D10" s="14">
        <v>153.0</v>
      </c>
      <c r="E10" s="15" t="s">
        <v>142</v>
      </c>
      <c r="F10" s="14" t="s">
        <v>176</v>
      </c>
      <c r="G10" s="15" t="s">
        <v>103</v>
      </c>
      <c r="H10" s="32">
        <v>44993.0</v>
      </c>
      <c r="I10" s="14" t="s">
        <v>177</v>
      </c>
      <c r="J10" s="15" t="s">
        <v>85</v>
      </c>
      <c r="K10" s="15" t="s">
        <v>85</v>
      </c>
      <c r="L10" s="14" t="s">
        <v>178</v>
      </c>
      <c r="M10" s="15" t="s">
        <v>108</v>
      </c>
      <c r="N10" s="15" t="s">
        <v>179</v>
      </c>
      <c r="O10" s="15" t="s">
        <v>180</v>
      </c>
      <c r="P10" s="14">
        <v>8.0131502E7</v>
      </c>
      <c r="Q10" s="14" t="s">
        <v>181</v>
      </c>
      <c r="R10" s="18">
        <v>2.51395835E7</v>
      </c>
      <c r="S10" s="18">
        <v>2.51395835E7</v>
      </c>
      <c r="T10" s="14">
        <v>25923.0</v>
      </c>
      <c r="U10" s="14" t="s">
        <v>182</v>
      </c>
      <c r="V10" s="15" t="s">
        <v>93</v>
      </c>
      <c r="W10" s="15" t="s">
        <v>94</v>
      </c>
      <c r="X10" s="14" t="s">
        <v>85</v>
      </c>
      <c r="Y10" s="21" t="s">
        <v>183</v>
      </c>
      <c r="Z10" s="16">
        <v>45001.0</v>
      </c>
      <c r="AA10" s="15" t="s">
        <v>179</v>
      </c>
      <c r="AB10" s="19" t="s">
        <v>85</v>
      </c>
      <c r="AC10" s="15" t="s">
        <v>184</v>
      </c>
      <c r="AD10" s="15" t="s">
        <v>185</v>
      </c>
      <c r="AE10" s="14" t="s">
        <v>186</v>
      </c>
      <c r="AF10" s="17">
        <v>9.01317464E8</v>
      </c>
      <c r="AG10" s="17">
        <v>4.0</v>
      </c>
      <c r="AH10" s="53" t="s">
        <v>187</v>
      </c>
      <c r="AI10" s="14" t="s">
        <v>85</v>
      </c>
      <c r="AJ10" s="15" t="s">
        <v>114</v>
      </c>
      <c r="AK10" s="15" t="s">
        <v>188</v>
      </c>
      <c r="AL10" s="15"/>
      <c r="AM10" s="21" t="s">
        <v>85</v>
      </c>
      <c r="AN10" s="54" t="s">
        <v>85</v>
      </c>
      <c r="AO10" s="14">
        <v>57023.0</v>
      </c>
      <c r="AP10" s="16">
        <v>45001.0</v>
      </c>
      <c r="AQ10" s="55">
        <v>2.51395835E7</v>
      </c>
      <c r="AR10" s="30">
        <v>0.0</v>
      </c>
      <c r="AS10" s="30">
        <v>0.0</v>
      </c>
      <c r="AT10" s="30">
        <v>0.0</v>
      </c>
      <c r="AU10" s="31">
        <f t="shared" si="4"/>
        <v>25139583.5</v>
      </c>
      <c r="AV10" s="15" t="s">
        <v>129</v>
      </c>
      <c r="AW10" s="16" t="s">
        <v>85</v>
      </c>
      <c r="AX10" s="15" t="s">
        <v>130</v>
      </c>
      <c r="AY10" s="37">
        <v>44999.0</v>
      </c>
      <c r="AZ10" s="15" t="s">
        <v>103</v>
      </c>
      <c r="BA10" s="37">
        <v>45291.0</v>
      </c>
      <c r="BB10" s="17">
        <f t="shared" si="1"/>
        <v>292</v>
      </c>
      <c r="BC10" s="27" t="s">
        <v>189</v>
      </c>
      <c r="BD10" s="14">
        <v>2.5166983E7</v>
      </c>
      <c r="BE10" s="24">
        <v>1.2507149E7</v>
      </c>
      <c r="BF10" s="32">
        <v>45288.0</v>
      </c>
      <c r="BG10" s="25">
        <v>0.0</v>
      </c>
      <c r="BH10" s="16"/>
      <c r="BI10" s="25">
        <v>0.0</v>
      </c>
      <c r="BJ10" s="16"/>
      <c r="BK10" s="25"/>
      <c r="BL10" s="25"/>
      <c r="BM10" s="25">
        <v>0.0</v>
      </c>
      <c r="BN10" s="16"/>
      <c r="BO10" s="26">
        <f t="shared" si="2"/>
        <v>37646732.5</v>
      </c>
      <c r="BP10" s="34">
        <f>(BQ10-BA10)</f>
        <v>135</v>
      </c>
      <c r="BQ10" s="32">
        <v>45426.0</v>
      </c>
      <c r="BR10" s="32">
        <v>45288.0</v>
      </c>
      <c r="BS10" s="21"/>
      <c r="BT10" s="17"/>
      <c r="BU10" s="27"/>
      <c r="BV10" s="21"/>
      <c r="BW10" s="17"/>
      <c r="BX10" s="21"/>
      <c r="BY10" s="28">
        <f t="shared" si="3"/>
        <v>427</v>
      </c>
      <c r="BZ10" s="17"/>
      <c r="CA10" s="17"/>
    </row>
    <row r="11" ht="15.0" customHeight="1">
      <c r="A11" s="17" t="s">
        <v>78</v>
      </c>
      <c r="B11" s="17" t="s">
        <v>79</v>
      </c>
      <c r="C11" s="15" t="s">
        <v>80</v>
      </c>
      <c r="D11" s="17">
        <v>4.0</v>
      </c>
      <c r="E11" s="15" t="s">
        <v>81</v>
      </c>
      <c r="F11" s="17" t="s">
        <v>190</v>
      </c>
      <c r="G11" s="15" t="s">
        <v>157</v>
      </c>
      <c r="H11" s="16">
        <v>44951.0</v>
      </c>
      <c r="I11" s="17" t="s">
        <v>191</v>
      </c>
      <c r="J11" s="15" t="s">
        <v>85</v>
      </c>
      <c r="K11" s="15" t="s">
        <v>85</v>
      </c>
      <c r="L11" s="17" t="s">
        <v>192</v>
      </c>
      <c r="M11" s="15" t="s">
        <v>108</v>
      </c>
      <c r="N11" s="15" t="s">
        <v>88</v>
      </c>
      <c r="O11" s="15" t="s">
        <v>160</v>
      </c>
      <c r="P11" s="17">
        <v>8.0161504E7</v>
      </c>
      <c r="Q11" s="17" t="s">
        <v>161</v>
      </c>
      <c r="R11" s="27">
        <v>8.0E7</v>
      </c>
      <c r="S11" s="27">
        <v>8.0E7</v>
      </c>
      <c r="T11" s="17">
        <v>14023.0</v>
      </c>
      <c r="U11" s="17" t="s">
        <v>162</v>
      </c>
      <c r="V11" s="15" t="s">
        <v>93</v>
      </c>
      <c r="W11" s="15" t="s">
        <v>193</v>
      </c>
      <c r="X11" s="14" t="s">
        <v>85</v>
      </c>
      <c r="Y11" s="17" t="s">
        <v>194</v>
      </c>
      <c r="Z11" s="16">
        <v>44952.0</v>
      </c>
      <c r="AA11" s="15" t="s">
        <v>88</v>
      </c>
      <c r="AB11" s="19" t="s">
        <v>85</v>
      </c>
      <c r="AC11" s="15" t="s">
        <v>96</v>
      </c>
      <c r="AD11" s="17" t="s">
        <v>97</v>
      </c>
      <c r="AE11" s="17" t="s">
        <v>195</v>
      </c>
      <c r="AF11" s="17">
        <v>7.995139E7</v>
      </c>
      <c r="AG11" s="17" t="s">
        <v>165</v>
      </c>
      <c r="AH11" s="19" t="s">
        <v>85</v>
      </c>
      <c r="AI11" s="17" t="s">
        <v>196</v>
      </c>
      <c r="AJ11" s="17" t="s">
        <v>114</v>
      </c>
      <c r="AK11" s="15" t="s">
        <v>115</v>
      </c>
      <c r="AL11" s="17" t="s">
        <v>85</v>
      </c>
      <c r="AM11" s="21">
        <v>29014.0</v>
      </c>
      <c r="AN11" s="22" t="str">
        <f>+YEAR(TODAY())-YEAR('Contratación 2023'!$AM5)</f>
        <v>#VALUE!</v>
      </c>
      <c r="AO11" s="17">
        <v>27723.0</v>
      </c>
      <c r="AP11" s="16">
        <v>44952.0</v>
      </c>
      <c r="AQ11" s="23">
        <v>8.0E7</v>
      </c>
      <c r="AR11" s="30">
        <v>0.0</v>
      </c>
      <c r="AS11" s="30">
        <v>0.0</v>
      </c>
      <c r="AT11" s="30">
        <v>0.0</v>
      </c>
      <c r="AU11" s="31">
        <f t="shared" si="4"/>
        <v>80000000</v>
      </c>
      <c r="AV11" s="15" t="s">
        <v>101</v>
      </c>
      <c r="AW11" s="16">
        <v>44953.0</v>
      </c>
      <c r="AX11" s="15" t="s">
        <v>102</v>
      </c>
      <c r="AY11" s="16">
        <v>44958.0</v>
      </c>
      <c r="AZ11" s="15" t="s">
        <v>157</v>
      </c>
      <c r="BA11" s="16">
        <v>45200.0</v>
      </c>
      <c r="BB11" s="17">
        <f t="shared" si="1"/>
        <v>242</v>
      </c>
      <c r="BC11" s="17" t="s">
        <v>167</v>
      </c>
      <c r="BD11" s="17">
        <v>5.2619262E7</v>
      </c>
      <c r="BE11" s="24">
        <v>0.0</v>
      </c>
      <c r="BF11" s="16"/>
      <c r="BG11" s="25">
        <v>0.0</v>
      </c>
      <c r="BH11" s="16"/>
      <c r="BI11" s="25">
        <v>0.0</v>
      </c>
      <c r="BJ11" s="16"/>
      <c r="BK11" s="25"/>
      <c r="BL11" s="25"/>
      <c r="BM11" s="25">
        <v>0.0</v>
      </c>
      <c r="BN11" s="16"/>
      <c r="BO11" s="31">
        <f t="shared" si="2"/>
        <v>80000000</v>
      </c>
      <c r="BP11" s="17"/>
      <c r="BQ11" s="16"/>
      <c r="BR11" s="16"/>
      <c r="BS11" s="17"/>
      <c r="BT11" s="17"/>
      <c r="BU11" s="21"/>
      <c r="BV11" s="17"/>
      <c r="BW11" s="27"/>
      <c r="BX11" s="21"/>
      <c r="BY11" s="17">
        <f t="shared" si="3"/>
        <v>242</v>
      </c>
      <c r="BZ11" s="52">
        <v>45156.0</v>
      </c>
      <c r="CA11" s="15" t="s">
        <v>197</v>
      </c>
    </row>
    <row r="12" ht="15.0" customHeight="1">
      <c r="A12" s="17" t="s">
        <v>78</v>
      </c>
      <c r="B12" s="17" t="s">
        <v>79</v>
      </c>
      <c r="C12" s="15" t="s">
        <v>80</v>
      </c>
      <c r="D12" s="17">
        <v>302.0</v>
      </c>
      <c r="E12" s="15" t="s">
        <v>142</v>
      </c>
      <c r="F12" s="17" t="s">
        <v>198</v>
      </c>
      <c r="G12" s="15" t="s">
        <v>199</v>
      </c>
      <c r="H12" s="32">
        <v>45098.0</v>
      </c>
      <c r="I12" s="21" t="s">
        <v>200</v>
      </c>
      <c r="J12" s="33" t="s">
        <v>85</v>
      </c>
      <c r="K12" s="15" t="s">
        <v>85</v>
      </c>
      <c r="L12" s="14" t="s">
        <v>201</v>
      </c>
      <c r="M12" s="15" t="s">
        <v>87</v>
      </c>
      <c r="N12" s="15" t="s">
        <v>202</v>
      </c>
      <c r="O12" s="15" t="s">
        <v>180</v>
      </c>
      <c r="P12" s="14">
        <v>1.5101506E7</v>
      </c>
      <c r="Q12" s="14" t="s">
        <v>203</v>
      </c>
      <c r="R12" s="56">
        <v>5000000.0</v>
      </c>
      <c r="S12" s="56">
        <v>5000000.0</v>
      </c>
      <c r="T12" s="17">
        <v>35623.0</v>
      </c>
      <c r="U12" s="17" t="s">
        <v>204</v>
      </c>
      <c r="V12" s="41" t="s">
        <v>93</v>
      </c>
      <c r="W12" s="41" t="s">
        <v>94</v>
      </c>
      <c r="X12" s="14" t="s">
        <v>85</v>
      </c>
      <c r="Y12" s="41" t="s">
        <v>205</v>
      </c>
      <c r="Z12" s="16">
        <v>45120.0</v>
      </c>
      <c r="AA12" s="41" t="s">
        <v>206</v>
      </c>
      <c r="AB12" s="19" t="s">
        <v>85</v>
      </c>
      <c r="AC12" s="15" t="s">
        <v>207</v>
      </c>
      <c r="AD12" s="41" t="s">
        <v>208</v>
      </c>
      <c r="AE12" s="41" t="s">
        <v>209</v>
      </c>
      <c r="AF12" s="41">
        <v>8.00020672E8</v>
      </c>
      <c r="AG12" s="41">
        <v>7.0</v>
      </c>
      <c r="AH12" s="19" t="s">
        <v>85</v>
      </c>
      <c r="AI12" s="41" t="s">
        <v>85</v>
      </c>
      <c r="AJ12" s="15" t="s">
        <v>114</v>
      </c>
      <c r="AK12" s="15" t="s">
        <v>188</v>
      </c>
      <c r="AL12" s="15" t="s">
        <v>210</v>
      </c>
      <c r="AM12" s="41" t="s">
        <v>85</v>
      </c>
      <c r="AN12" s="41" t="s">
        <v>85</v>
      </c>
      <c r="AO12" s="57">
        <v>125223.0</v>
      </c>
      <c r="AP12" s="16">
        <v>45121.0</v>
      </c>
      <c r="AQ12" s="29">
        <v>5000000.0</v>
      </c>
      <c r="AR12" s="30">
        <v>0.0</v>
      </c>
      <c r="AS12" s="30">
        <v>0.0</v>
      </c>
      <c r="AT12" s="30">
        <v>0.0</v>
      </c>
      <c r="AU12" s="58">
        <v>5000000.0</v>
      </c>
      <c r="AV12" s="15" t="s">
        <v>101</v>
      </c>
      <c r="AW12" s="32">
        <v>45121.0</v>
      </c>
      <c r="AX12" s="15" t="s">
        <v>102</v>
      </c>
      <c r="AY12" s="37">
        <v>45120.0</v>
      </c>
      <c r="AZ12" s="41" t="s">
        <v>131</v>
      </c>
      <c r="BA12" s="37">
        <v>45291.0</v>
      </c>
      <c r="BB12" s="14">
        <f t="shared" si="1"/>
        <v>171</v>
      </c>
      <c r="BC12" s="59" t="s">
        <v>211</v>
      </c>
      <c r="BD12" s="60">
        <v>1.123626271E9</v>
      </c>
      <c r="BE12" s="24">
        <v>2500000.0</v>
      </c>
      <c r="BF12" s="32">
        <v>45287.0</v>
      </c>
      <c r="BG12" s="25">
        <v>0.0</v>
      </c>
      <c r="BH12" s="61"/>
      <c r="BI12" s="25">
        <v>0.0</v>
      </c>
      <c r="BJ12" s="62"/>
      <c r="BK12" s="25"/>
      <c r="BL12" s="25"/>
      <c r="BM12" s="25">
        <v>0.0</v>
      </c>
      <c r="BN12" s="63"/>
      <c r="BO12" s="39">
        <f t="shared" si="2"/>
        <v>7500000</v>
      </c>
      <c r="BP12" s="21"/>
      <c r="BQ12" s="17"/>
      <c r="BR12" s="17"/>
      <c r="BS12" s="21"/>
      <c r="BT12" s="17"/>
      <c r="BU12" s="27"/>
      <c r="BV12" s="21"/>
      <c r="BW12" s="17"/>
      <c r="BX12" s="21"/>
      <c r="BY12" s="28">
        <f t="shared" si="3"/>
        <v>171</v>
      </c>
      <c r="BZ12" s="17"/>
      <c r="CA12" s="17"/>
    </row>
    <row r="13" ht="15.0" customHeight="1">
      <c r="A13" s="17" t="s">
        <v>78</v>
      </c>
      <c r="B13" s="17" t="s">
        <v>79</v>
      </c>
      <c r="C13" s="15" t="s">
        <v>80</v>
      </c>
      <c r="D13" s="17">
        <v>159.0</v>
      </c>
      <c r="E13" s="15" t="s">
        <v>142</v>
      </c>
      <c r="F13" s="17" t="s">
        <v>212</v>
      </c>
      <c r="G13" s="15" t="s">
        <v>199</v>
      </c>
      <c r="H13" s="32">
        <v>45107.0</v>
      </c>
      <c r="I13" s="21" t="s">
        <v>213</v>
      </c>
      <c r="J13" s="33" t="s">
        <v>85</v>
      </c>
      <c r="K13" s="15" t="s">
        <v>85</v>
      </c>
      <c r="L13" s="14" t="s">
        <v>214</v>
      </c>
      <c r="M13" s="15" t="s">
        <v>108</v>
      </c>
      <c r="N13" s="15" t="s">
        <v>179</v>
      </c>
      <c r="O13" s="15" t="s">
        <v>180</v>
      </c>
      <c r="P13" s="14">
        <v>8.0131502E7</v>
      </c>
      <c r="Q13" s="27" t="s">
        <v>215</v>
      </c>
      <c r="R13" s="64">
        <v>5.0507916E7</v>
      </c>
      <c r="S13" s="64">
        <v>5.0507916E7</v>
      </c>
      <c r="T13" s="17">
        <v>43123.0</v>
      </c>
      <c r="U13" s="17" t="s">
        <v>182</v>
      </c>
      <c r="V13" s="41" t="s">
        <v>93</v>
      </c>
      <c r="W13" s="41" t="s">
        <v>94</v>
      </c>
      <c r="X13" s="14" t="s">
        <v>85</v>
      </c>
      <c r="Y13" s="41" t="s">
        <v>216</v>
      </c>
      <c r="Z13" s="16">
        <v>45108.0</v>
      </c>
      <c r="AA13" s="41" t="s">
        <v>217</v>
      </c>
      <c r="AB13" s="19" t="s">
        <v>85</v>
      </c>
      <c r="AC13" s="41" t="s">
        <v>184</v>
      </c>
      <c r="AD13" s="41" t="s">
        <v>218</v>
      </c>
      <c r="AE13" s="43" t="s">
        <v>219</v>
      </c>
      <c r="AF13" s="41">
        <v>4.1889835E7</v>
      </c>
      <c r="AG13" s="41">
        <v>8.0</v>
      </c>
      <c r="AH13" s="19" t="s">
        <v>85</v>
      </c>
      <c r="AI13" s="41" t="s">
        <v>85</v>
      </c>
      <c r="AJ13" s="15" t="s">
        <v>114</v>
      </c>
      <c r="AK13" s="15" t="s">
        <v>220</v>
      </c>
      <c r="AL13" s="19" t="s">
        <v>85</v>
      </c>
      <c r="AM13" s="41" t="s">
        <v>85</v>
      </c>
      <c r="AN13" s="41" t="s">
        <v>85</v>
      </c>
      <c r="AO13" s="57">
        <v>119923.0</v>
      </c>
      <c r="AP13" s="16">
        <v>45114.0</v>
      </c>
      <c r="AQ13" s="29">
        <v>5.0507916E7</v>
      </c>
      <c r="AR13" s="30">
        <v>0.0</v>
      </c>
      <c r="AS13" s="30">
        <v>0.0</v>
      </c>
      <c r="AT13" s="30">
        <v>0.0</v>
      </c>
      <c r="AU13" s="31">
        <f t="shared" ref="AU13:AU17" si="5">SUM(AQ13+AR13+AS13+AT13)</f>
        <v>50507916</v>
      </c>
      <c r="AV13" s="15" t="s">
        <v>129</v>
      </c>
      <c r="AW13" s="16" t="s">
        <v>85</v>
      </c>
      <c r="AX13" s="15" t="s">
        <v>130</v>
      </c>
      <c r="AY13" s="37">
        <v>45108.0</v>
      </c>
      <c r="AZ13" s="41" t="s">
        <v>131</v>
      </c>
      <c r="BA13" s="37">
        <v>45291.0</v>
      </c>
      <c r="BB13" s="17">
        <f t="shared" si="1"/>
        <v>183</v>
      </c>
      <c r="BC13" s="59" t="s">
        <v>221</v>
      </c>
      <c r="BD13" s="60">
        <v>2.5166983E7</v>
      </c>
      <c r="BE13" s="24">
        <v>2.5253958E7</v>
      </c>
      <c r="BF13" s="32">
        <v>45274.0</v>
      </c>
      <c r="BG13" s="25">
        <v>0.0</v>
      </c>
      <c r="BH13" s="16"/>
      <c r="BI13" s="25">
        <v>0.0</v>
      </c>
      <c r="BJ13" s="16"/>
      <c r="BK13" s="25"/>
      <c r="BL13" s="25"/>
      <c r="BM13" s="25">
        <v>0.0</v>
      </c>
      <c r="BN13" s="16"/>
      <c r="BO13" s="39">
        <f t="shared" si="2"/>
        <v>75761874</v>
      </c>
      <c r="BP13" s="21"/>
      <c r="BQ13" s="16"/>
      <c r="BR13" s="16"/>
      <c r="BS13" s="21"/>
      <c r="BT13" s="17"/>
      <c r="BU13" s="27"/>
      <c r="BV13" s="21"/>
      <c r="BW13" s="17"/>
      <c r="BX13" s="21"/>
      <c r="BY13" s="28">
        <f t="shared" si="3"/>
        <v>183</v>
      </c>
      <c r="BZ13" s="17"/>
      <c r="CA13" s="17"/>
    </row>
    <row r="14" ht="15.0" customHeight="1">
      <c r="A14" s="17" t="s">
        <v>78</v>
      </c>
      <c r="B14" s="17" t="s">
        <v>79</v>
      </c>
      <c r="C14" s="15" t="s">
        <v>80</v>
      </c>
      <c r="D14" s="17">
        <v>7.0</v>
      </c>
      <c r="E14" s="15" t="s">
        <v>81</v>
      </c>
      <c r="F14" s="17" t="s">
        <v>222</v>
      </c>
      <c r="G14" s="15" t="s">
        <v>157</v>
      </c>
      <c r="H14" s="16">
        <v>44938.0</v>
      </c>
      <c r="I14" s="17" t="s">
        <v>223</v>
      </c>
      <c r="J14" s="15" t="s">
        <v>85</v>
      </c>
      <c r="K14" s="15" t="s">
        <v>85</v>
      </c>
      <c r="L14" s="17" t="s">
        <v>224</v>
      </c>
      <c r="M14" s="15" t="s">
        <v>108</v>
      </c>
      <c r="N14" s="15" t="s">
        <v>88</v>
      </c>
      <c r="O14" s="15" t="s">
        <v>225</v>
      </c>
      <c r="P14" s="17">
        <v>8.01116E7</v>
      </c>
      <c r="Q14" s="17" t="s">
        <v>226</v>
      </c>
      <c r="R14" s="27">
        <v>5.75E7</v>
      </c>
      <c r="S14" s="27">
        <v>5.75E7</v>
      </c>
      <c r="T14" s="17">
        <v>12223.0</v>
      </c>
      <c r="U14" s="17" t="s">
        <v>227</v>
      </c>
      <c r="V14" s="15" t="s">
        <v>93</v>
      </c>
      <c r="W14" s="15" t="s">
        <v>94</v>
      </c>
      <c r="X14" s="14" t="s">
        <v>85</v>
      </c>
      <c r="Y14" s="17" t="s">
        <v>228</v>
      </c>
      <c r="Z14" s="16">
        <v>44939.0</v>
      </c>
      <c r="AA14" s="15" t="s">
        <v>88</v>
      </c>
      <c r="AB14" s="19" t="s">
        <v>85</v>
      </c>
      <c r="AC14" s="15" t="s">
        <v>96</v>
      </c>
      <c r="AD14" s="17" t="s">
        <v>97</v>
      </c>
      <c r="AE14" s="17" t="s">
        <v>229</v>
      </c>
      <c r="AF14" s="17">
        <v>5.2528201E7</v>
      </c>
      <c r="AG14" s="17" t="s">
        <v>165</v>
      </c>
      <c r="AH14" s="19" t="s">
        <v>85</v>
      </c>
      <c r="AI14" s="17" t="s">
        <v>230</v>
      </c>
      <c r="AJ14" s="17" t="s">
        <v>114</v>
      </c>
      <c r="AK14" s="15" t="s">
        <v>115</v>
      </c>
      <c r="AL14" s="17" t="s">
        <v>85</v>
      </c>
      <c r="AM14" s="21">
        <v>29041.0</v>
      </c>
      <c r="AN14" s="22">
        <f>+YEAR(TODAY())-YEAR('Contratación 2023'!$AM8)</f>
        <v>53</v>
      </c>
      <c r="AO14" s="17">
        <v>15323.0</v>
      </c>
      <c r="AP14" s="16">
        <v>44942.0</v>
      </c>
      <c r="AQ14" s="23">
        <v>5.75E7</v>
      </c>
      <c r="AR14" s="30">
        <v>0.0</v>
      </c>
      <c r="AS14" s="30">
        <v>0.0</v>
      </c>
      <c r="AT14" s="30">
        <v>0.0</v>
      </c>
      <c r="AU14" s="31">
        <f t="shared" si="5"/>
        <v>57500000</v>
      </c>
      <c r="AV14" s="15" t="s">
        <v>101</v>
      </c>
      <c r="AW14" s="16">
        <v>44939.0</v>
      </c>
      <c r="AX14" s="15" t="s">
        <v>102</v>
      </c>
      <c r="AY14" s="16">
        <v>44942.0</v>
      </c>
      <c r="AZ14" s="15" t="s">
        <v>157</v>
      </c>
      <c r="BA14" s="16">
        <v>45291.0</v>
      </c>
      <c r="BB14" s="17">
        <f t="shared" si="1"/>
        <v>349</v>
      </c>
      <c r="BC14" s="65" t="s">
        <v>231</v>
      </c>
      <c r="BD14" s="65">
        <v>7.9513293E7</v>
      </c>
      <c r="BE14" s="24">
        <v>0.0</v>
      </c>
      <c r="BF14" s="16"/>
      <c r="BG14" s="25">
        <v>0.0</v>
      </c>
      <c r="BH14" s="16"/>
      <c r="BI14" s="25">
        <v>0.0</v>
      </c>
      <c r="BJ14" s="16"/>
      <c r="BK14" s="25"/>
      <c r="BL14" s="25"/>
      <c r="BM14" s="25">
        <v>0.0</v>
      </c>
      <c r="BN14" s="16"/>
      <c r="BO14" s="31">
        <f t="shared" si="2"/>
        <v>57500000</v>
      </c>
      <c r="BP14" s="17"/>
      <c r="BQ14" s="16"/>
      <c r="BR14" s="16"/>
      <c r="BS14" s="17"/>
      <c r="BT14" s="17"/>
      <c r="BU14" s="21"/>
      <c r="BV14" s="17"/>
      <c r="BW14" s="27"/>
      <c r="BX14" s="21"/>
      <c r="BY14" s="17">
        <f t="shared" si="3"/>
        <v>349</v>
      </c>
      <c r="BZ14" s="21"/>
      <c r="CA14" s="17"/>
    </row>
    <row r="15" ht="15.0" customHeight="1">
      <c r="A15" s="17" t="s">
        <v>78</v>
      </c>
      <c r="B15" s="17" t="s">
        <v>79</v>
      </c>
      <c r="C15" s="15" t="s">
        <v>80</v>
      </c>
      <c r="D15" s="17">
        <v>8.0</v>
      </c>
      <c r="E15" s="15" t="s">
        <v>81</v>
      </c>
      <c r="F15" s="17" t="s">
        <v>232</v>
      </c>
      <c r="G15" s="15" t="s">
        <v>157</v>
      </c>
      <c r="H15" s="16">
        <v>44951.0</v>
      </c>
      <c r="I15" s="17" t="s">
        <v>233</v>
      </c>
      <c r="J15" s="15" t="s">
        <v>85</v>
      </c>
      <c r="K15" s="15" t="s">
        <v>85</v>
      </c>
      <c r="L15" s="17" t="s">
        <v>234</v>
      </c>
      <c r="M15" s="15" t="s">
        <v>108</v>
      </c>
      <c r="N15" s="15" t="s">
        <v>88</v>
      </c>
      <c r="O15" s="15" t="s">
        <v>225</v>
      </c>
      <c r="P15" s="17" t="s">
        <v>235</v>
      </c>
      <c r="Q15" s="17" t="s">
        <v>236</v>
      </c>
      <c r="R15" s="27">
        <v>5.5E7</v>
      </c>
      <c r="S15" s="27">
        <v>5.5E7</v>
      </c>
      <c r="T15" s="17">
        <v>13823.0</v>
      </c>
      <c r="U15" s="17" t="s">
        <v>227</v>
      </c>
      <c r="V15" s="15" t="s">
        <v>93</v>
      </c>
      <c r="W15" s="15" t="s">
        <v>94</v>
      </c>
      <c r="X15" s="14" t="s">
        <v>85</v>
      </c>
      <c r="Y15" s="17" t="s">
        <v>237</v>
      </c>
      <c r="Z15" s="16">
        <v>44956.0</v>
      </c>
      <c r="AA15" s="15" t="s">
        <v>88</v>
      </c>
      <c r="AB15" s="19" t="s">
        <v>85</v>
      </c>
      <c r="AC15" s="15" t="s">
        <v>96</v>
      </c>
      <c r="AD15" s="17" t="s">
        <v>97</v>
      </c>
      <c r="AE15" s="17" t="s">
        <v>238</v>
      </c>
      <c r="AF15" s="17">
        <v>1.016072632E9</v>
      </c>
      <c r="AG15" s="17" t="s">
        <v>165</v>
      </c>
      <c r="AH15" s="19" t="s">
        <v>85</v>
      </c>
      <c r="AI15" s="17" t="s">
        <v>230</v>
      </c>
      <c r="AJ15" s="17" t="s">
        <v>114</v>
      </c>
      <c r="AK15" s="15" t="s">
        <v>115</v>
      </c>
      <c r="AL15" s="17" t="s">
        <v>85</v>
      </c>
      <c r="AM15" s="21">
        <v>34693.0</v>
      </c>
      <c r="AN15" s="22">
        <f>+YEAR(TODAY())-YEAR('Contratación 2023'!$AM9)</f>
        <v>26</v>
      </c>
      <c r="AO15" s="17">
        <v>31123.0</v>
      </c>
      <c r="AP15" s="16">
        <v>44957.0</v>
      </c>
      <c r="AQ15" s="23">
        <v>5.5E7</v>
      </c>
      <c r="AR15" s="30">
        <v>0.0</v>
      </c>
      <c r="AS15" s="30">
        <v>0.0</v>
      </c>
      <c r="AT15" s="30">
        <v>0.0</v>
      </c>
      <c r="AU15" s="31">
        <f t="shared" si="5"/>
        <v>55000000</v>
      </c>
      <c r="AV15" s="15" t="s">
        <v>101</v>
      </c>
      <c r="AW15" s="16">
        <v>44956.0</v>
      </c>
      <c r="AX15" s="15" t="s">
        <v>102</v>
      </c>
      <c r="AY15" s="16">
        <v>44958.0</v>
      </c>
      <c r="AZ15" s="15" t="s">
        <v>157</v>
      </c>
      <c r="BA15" s="16">
        <v>45291.0</v>
      </c>
      <c r="BB15" s="17">
        <f t="shared" si="1"/>
        <v>333</v>
      </c>
      <c r="BC15" s="65" t="s">
        <v>239</v>
      </c>
      <c r="BD15" s="65">
        <v>6.3536875E7</v>
      </c>
      <c r="BE15" s="24">
        <v>0.0</v>
      </c>
      <c r="BF15" s="16"/>
      <c r="BG15" s="25">
        <v>0.0</v>
      </c>
      <c r="BH15" s="16"/>
      <c r="BI15" s="25">
        <v>0.0</v>
      </c>
      <c r="BJ15" s="16"/>
      <c r="BK15" s="25"/>
      <c r="BL15" s="25"/>
      <c r="BM15" s="25">
        <v>0.0</v>
      </c>
      <c r="BN15" s="16"/>
      <c r="BO15" s="31">
        <f t="shared" si="2"/>
        <v>55000000</v>
      </c>
      <c r="BP15" s="17"/>
      <c r="BQ15" s="16"/>
      <c r="BR15" s="16"/>
      <c r="BS15" s="17"/>
      <c r="BT15" s="17"/>
      <c r="BU15" s="21"/>
      <c r="BV15" s="17"/>
      <c r="BW15" s="27"/>
      <c r="BX15" s="21"/>
      <c r="BY15" s="17">
        <f t="shared" si="3"/>
        <v>333</v>
      </c>
      <c r="BZ15" s="21"/>
      <c r="CA15" s="17"/>
    </row>
    <row r="16" ht="15.0" customHeight="1">
      <c r="A16" s="17" t="s">
        <v>78</v>
      </c>
      <c r="B16" s="17" t="s">
        <v>79</v>
      </c>
      <c r="C16" s="15" t="s">
        <v>141</v>
      </c>
      <c r="D16" s="17">
        <v>127.0</v>
      </c>
      <c r="E16" s="15" t="s">
        <v>142</v>
      </c>
      <c r="F16" s="17" t="s">
        <v>240</v>
      </c>
      <c r="G16" s="15" t="s">
        <v>241</v>
      </c>
      <c r="H16" s="32">
        <v>45037.0</v>
      </c>
      <c r="I16" s="66">
        <v>149238.0</v>
      </c>
      <c r="J16" s="33">
        <v>45027.0</v>
      </c>
      <c r="K16" s="22">
        <v>148368.0</v>
      </c>
      <c r="L16" s="14" t="s">
        <v>242</v>
      </c>
      <c r="M16" s="15" t="s">
        <v>243</v>
      </c>
      <c r="N16" s="15" t="s">
        <v>244</v>
      </c>
      <c r="O16" s="15" t="s">
        <v>180</v>
      </c>
      <c r="P16" s="14">
        <v>7.6111501E7</v>
      </c>
      <c r="Q16" s="67" t="s">
        <v>245</v>
      </c>
      <c r="R16" s="56">
        <v>1.894792312E8</v>
      </c>
      <c r="S16" s="56">
        <v>1.894792312E8</v>
      </c>
      <c r="T16" s="17">
        <v>28623.0</v>
      </c>
      <c r="U16" s="14" t="s">
        <v>246</v>
      </c>
      <c r="V16" s="15" t="s">
        <v>93</v>
      </c>
      <c r="W16" s="15" t="s">
        <v>94</v>
      </c>
      <c r="X16" s="14" t="s">
        <v>85</v>
      </c>
      <c r="Y16" s="14">
        <v>108707.0</v>
      </c>
      <c r="Z16" s="16">
        <v>45045.0</v>
      </c>
      <c r="AA16" s="15" t="s">
        <v>217</v>
      </c>
      <c r="AB16" s="19" t="s">
        <v>85</v>
      </c>
      <c r="AC16" s="15" t="s">
        <v>247</v>
      </c>
      <c r="AD16" s="17" t="s">
        <v>248</v>
      </c>
      <c r="AE16" s="14" t="s">
        <v>249</v>
      </c>
      <c r="AF16" s="17">
        <v>9.01676833E8</v>
      </c>
      <c r="AG16" s="17">
        <v>8.0</v>
      </c>
      <c r="AH16" s="53" t="s">
        <v>250</v>
      </c>
      <c r="AI16" s="17" t="s">
        <v>85</v>
      </c>
      <c r="AJ16" s="68" t="s">
        <v>99</v>
      </c>
      <c r="AK16" s="15" t="s">
        <v>85</v>
      </c>
      <c r="AL16" s="15" t="s">
        <v>251</v>
      </c>
      <c r="AM16" s="21" t="s">
        <v>85</v>
      </c>
      <c r="AN16" s="54" t="s">
        <v>85</v>
      </c>
      <c r="AO16" s="50">
        <v>79523.0</v>
      </c>
      <c r="AP16" s="16">
        <v>45048.0</v>
      </c>
      <c r="AQ16" s="69">
        <v>1.7978418558E8</v>
      </c>
      <c r="AR16" s="30">
        <v>0.0</v>
      </c>
      <c r="AS16" s="30">
        <v>0.0</v>
      </c>
      <c r="AT16" s="30">
        <v>0.0</v>
      </c>
      <c r="AU16" s="31">
        <f t="shared" si="5"/>
        <v>179784185.6</v>
      </c>
      <c r="AV16" s="15" t="s">
        <v>101</v>
      </c>
      <c r="AW16" s="37">
        <v>45050.0</v>
      </c>
      <c r="AX16" s="15" t="s">
        <v>102</v>
      </c>
      <c r="AY16" s="37">
        <v>45050.0</v>
      </c>
      <c r="AZ16" s="15" t="s">
        <v>241</v>
      </c>
      <c r="BA16" s="37">
        <v>45291.0</v>
      </c>
      <c r="BB16" s="14">
        <f t="shared" si="1"/>
        <v>241</v>
      </c>
      <c r="BC16" s="34" t="s">
        <v>252</v>
      </c>
      <c r="BD16" s="60">
        <v>9295583.0</v>
      </c>
      <c r="BE16" s="24">
        <v>7731652.79</v>
      </c>
      <c r="BF16" s="32">
        <v>45253.0</v>
      </c>
      <c r="BG16" s="24">
        <v>8.070377732E7</v>
      </c>
      <c r="BH16" s="32">
        <v>45287.0</v>
      </c>
      <c r="BI16" s="25">
        <v>0.0</v>
      </c>
      <c r="BJ16" s="62"/>
      <c r="BK16" s="25"/>
      <c r="BL16" s="25"/>
      <c r="BM16" s="25">
        <v>0.0</v>
      </c>
      <c r="BN16" s="63"/>
      <c r="BO16" s="31">
        <f t="shared" si="2"/>
        <v>268219615.7</v>
      </c>
      <c r="BP16" s="34">
        <f t="shared" ref="BP16:BP24" si="6">(BQ16-BA16)</f>
        <v>87</v>
      </c>
      <c r="BQ16" s="32">
        <v>45378.0</v>
      </c>
      <c r="BR16" s="32">
        <v>45287.0</v>
      </c>
      <c r="BS16" s="21"/>
      <c r="BT16" s="17"/>
      <c r="BU16" s="27"/>
      <c r="BV16" s="21"/>
      <c r="BW16" s="17"/>
      <c r="BX16" s="21"/>
      <c r="BY16" s="28">
        <f t="shared" si="3"/>
        <v>328</v>
      </c>
      <c r="BZ16" s="70"/>
      <c r="CA16" s="17"/>
    </row>
    <row r="17" ht="15.0" customHeight="1">
      <c r="A17" s="17" t="s">
        <v>78</v>
      </c>
      <c r="B17" s="17" t="s">
        <v>79</v>
      </c>
      <c r="C17" s="15" t="s">
        <v>141</v>
      </c>
      <c r="D17" s="17">
        <v>128.0</v>
      </c>
      <c r="E17" s="15" t="s">
        <v>142</v>
      </c>
      <c r="F17" s="17" t="s">
        <v>253</v>
      </c>
      <c r="G17" s="15" t="s">
        <v>241</v>
      </c>
      <c r="H17" s="32">
        <v>45013.0</v>
      </c>
      <c r="I17" s="22">
        <v>148177.0</v>
      </c>
      <c r="J17" s="33">
        <v>45026.0</v>
      </c>
      <c r="K17" s="66">
        <v>147477.0</v>
      </c>
      <c r="L17" s="14" t="s">
        <v>254</v>
      </c>
      <c r="M17" s="15" t="s">
        <v>243</v>
      </c>
      <c r="N17" s="15" t="s">
        <v>244</v>
      </c>
      <c r="O17" s="15" t="s">
        <v>180</v>
      </c>
      <c r="P17" s="14">
        <v>7.6111501E7</v>
      </c>
      <c r="Q17" s="67" t="s">
        <v>245</v>
      </c>
      <c r="R17" s="56">
        <v>4.06829087E8</v>
      </c>
      <c r="S17" s="56">
        <v>4.06829087E8</v>
      </c>
      <c r="T17" s="17">
        <v>28623.0</v>
      </c>
      <c r="U17" s="14" t="s">
        <v>246</v>
      </c>
      <c r="V17" s="15" t="s">
        <v>93</v>
      </c>
      <c r="W17" s="15" t="s">
        <v>94</v>
      </c>
      <c r="X17" s="14" t="s">
        <v>85</v>
      </c>
      <c r="Y17" s="14">
        <v>108112.0</v>
      </c>
      <c r="Z17" s="16">
        <v>45036.0</v>
      </c>
      <c r="AA17" s="15" t="s">
        <v>217</v>
      </c>
      <c r="AB17" s="19" t="s">
        <v>85</v>
      </c>
      <c r="AC17" s="15" t="s">
        <v>96</v>
      </c>
      <c r="AD17" s="17" t="s">
        <v>97</v>
      </c>
      <c r="AE17" s="14" t="s">
        <v>255</v>
      </c>
      <c r="AF17" s="17">
        <v>9.0167702E8</v>
      </c>
      <c r="AG17" s="17">
        <v>1.0</v>
      </c>
      <c r="AH17" s="53" t="s">
        <v>256</v>
      </c>
      <c r="AI17" s="17" t="s">
        <v>85</v>
      </c>
      <c r="AJ17" s="15" t="s">
        <v>114</v>
      </c>
      <c r="AK17" s="15" t="s">
        <v>85</v>
      </c>
      <c r="AL17" s="15" t="s">
        <v>251</v>
      </c>
      <c r="AM17" s="21" t="s">
        <v>85</v>
      </c>
      <c r="AN17" s="54" t="s">
        <v>85</v>
      </c>
      <c r="AO17" s="14">
        <v>74923.0</v>
      </c>
      <c r="AP17" s="16">
        <v>45037.0</v>
      </c>
      <c r="AQ17" s="55">
        <v>3.3957289302E8</v>
      </c>
      <c r="AR17" s="30">
        <v>0.0</v>
      </c>
      <c r="AS17" s="30">
        <v>0.0</v>
      </c>
      <c r="AT17" s="30">
        <v>0.0</v>
      </c>
      <c r="AU17" s="26">
        <f t="shared" si="5"/>
        <v>339572893</v>
      </c>
      <c r="AV17" s="15" t="s">
        <v>101</v>
      </c>
      <c r="AW17" s="16">
        <v>45041.0</v>
      </c>
      <c r="AX17" s="15" t="s">
        <v>102</v>
      </c>
      <c r="AY17" s="37">
        <v>45036.0</v>
      </c>
      <c r="AZ17" s="15" t="s">
        <v>241</v>
      </c>
      <c r="BA17" s="37">
        <v>45291.0</v>
      </c>
      <c r="BB17" s="14">
        <f t="shared" si="1"/>
        <v>255</v>
      </c>
      <c r="BC17" s="14" t="s">
        <v>257</v>
      </c>
      <c r="BD17" s="14">
        <v>5.2199365E7</v>
      </c>
      <c r="BE17" s="24">
        <v>1.42945484E7</v>
      </c>
      <c r="BF17" s="32">
        <v>45232.0</v>
      </c>
      <c r="BG17" s="24">
        <v>1701051.26</v>
      </c>
      <c r="BH17" s="52">
        <v>45237.0</v>
      </c>
      <c r="BI17" s="24">
        <v>1.5202646085E8</v>
      </c>
      <c r="BJ17" s="32">
        <v>45279.0</v>
      </c>
      <c r="BK17" s="24">
        <v>1734802.68</v>
      </c>
      <c r="BL17" s="32">
        <v>45287.0</v>
      </c>
      <c r="BM17" s="25">
        <v>0.0</v>
      </c>
      <c r="BN17" s="17"/>
      <c r="BO17" s="26">
        <f t="shared" ref="BO17:BO18" si="7">SUM(AU17+BE17+BG17+BI17-BM17+BK17)</f>
        <v>509329756.2</v>
      </c>
      <c r="BP17" s="34">
        <f t="shared" si="6"/>
        <v>105</v>
      </c>
      <c r="BQ17" s="32">
        <v>45396.0</v>
      </c>
      <c r="BR17" s="32">
        <v>45279.0</v>
      </c>
      <c r="BS17" s="21"/>
      <c r="BT17" s="17"/>
      <c r="BU17" s="27"/>
      <c r="BV17" s="21"/>
      <c r="BW17" s="17"/>
      <c r="BX17" s="21"/>
      <c r="BY17" s="28">
        <f t="shared" si="3"/>
        <v>360</v>
      </c>
      <c r="BZ17" s="17"/>
      <c r="CA17" s="17"/>
    </row>
    <row r="18" ht="15.0" customHeight="1">
      <c r="A18" s="17" t="s">
        <v>78</v>
      </c>
      <c r="B18" s="17" t="s">
        <v>79</v>
      </c>
      <c r="C18" s="15" t="s">
        <v>141</v>
      </c>
      <c r="D18" s="17">
        <v>134.0</v>
      </c>
      <c r="E18" s="15" t="s">
        <v>142</v>
      </c>
      <c r="F18" s="17" t="s">
        <v>258</v>
      </c>
      <c r="G18" s="15" t="s">
        <v>241</v>
      </c>
      <c r="H18" s="32">
        <v>45044.0</v>
      </c>
      <c r="I18" s="15">
        <v>149013.0</v>
      </c>
      <c r="J18" s="33">
        <v>45036.0</v>
      </c>
      <c r="K18" s="15">
        <v>149752.0</v>
      </c>
      <c r="L18" s="14" t="s">
        <v>259</v>
      </c>
      <c r="M18" s="15" t="s">
        <v>243</v>
      </c>
      <c r="N18" s="15" t="s">
        <v>244</v>
      </c>
      <c r="O18" s="15" t="s">
        <v>180</v>
      </c>
      <c r="P18" s="14">
        <v>7.6111501E7</v>
      </c>
      <c r="Q18" s="67" t="s">
        <v>245</v>
      </c>
      <c r="R18" s="56">
        <v>1.5745771108E8</v>
      </c>
      <c r="S18" s="56">
        <v>1.5745771108E8</v>
      </c>
      <c r="T18" s="17">
        <v>28623.0</v>
      </c>
      <c r="U18" s="14" t="s">
        <v>246</v>
      </c>
      <c r="V18" s="41" t="s">
        <v>93</v>
      </c>
      <c r="W18" s="41" t="s">
        <v>94</v>
      </c>
      <c r="X18" s="14" t="s">
        <v>85</v>
      </c>
      <c r="Y18" s="50">
        <v>109410.0</v>
      </c>
      <c r="Z18" s="16">
        <v>45058.0</v>
      </c>
      <c r="AA18" s="15" t="s">
        <v>217</v>
      </c>
      <c r="AB18" s="19" t="s">
        <v>85</v>
      </c>
      <c r="AC18" s="41" t="s">
        <v>260</v>
      </c>
      <c r="AD18" s="41" t="s">
        <v>261</v>
      </c>
      <c r="AE18" s="50" t="s">
        <v>262</v>
      </c>
      <c r="AF18" s="50">
        <v>9.01677477E8</v>
      </c>
      <c r="AG18" s="41">
        <v>7.0</v>
      </c>
      <c r="AH18" s="53" t="s">
        <v>263</v>
      </c>
      <c r="AI18" s="19" t="s">
        <v>85</v>
      </c>
      <c r="AJ18" s="15" t="s">
        <v>114</v>
      </c>
      <c r="AK18" s="15" t="s">
        <v>85</v>
      </c>
      <c r="AL18" s="15" t="s">
        <v>251</v>
      </c>
      <c r="AM18" s="21" t="s">
        <v>85</v>
      </c>
      <c r="AN18" s="54" t="s">
        <v>85</v>
      </c>
      <c r="AO18" s="41">
        <v>87523.0</v>
      </c>
      <c r="AP18" s="16">
        <v>45061.0</v>
      </c>
      <c r="AQ18" s="55">
        <v>1.4873471356E8</v>
      </c>
      <c r="AR18" s="30">
        <v>0.0</v>
      </c>
      <c r="AS18" s="30">
        <v>0.0</v>
      </c>
      <c r="AT18" s="30">
        <v>0.0</v>
      </c>
      <c r="AU18" s="71">
        <v>1.4873471356E8</v>
      </c>
      <c r="AV18" s="15" t="s">
        <v>101</v>
      </c>
      <c r="AW18" s="37">
        <v>45064.0</v>
      </c>
      <c r="AX18" s="15" t="s">
        <v>102</v>
      </c>
      <c r="AY18" s="37">
        <v>45058.0</v>
      </c>
      <c r="AZ18" s="15" t="s">
        <v>118</v>
      </c>
      <c r="BA18" s="37">
        <v>45291.0</v>
      </c>
      <c r="BB18" s="41">
        <v>233.0</v>
      </c>
      <c r="BC18" s="65" t="s">
        <v>264</v>
      </c>
      <c r="BD18" s="65">
        <v>3.0738603E7</v>
      </c>
      <c r="BE18" s="71">
        <v>1.388006583E7</v>
      </c>
      <c r="BF18" s="32">
        <v>45252.0</v>
      </c>
      <c r="BG18" s="24">
        <v>6.005267455E7</v>
      </c>
      <c r="BH18" s="32">
        <v>45289.0</v>
      </c>
      <c r="BI18" s="25">
        <v>0.0</v>
      </c>
      <c r="BJ18" s="62"/>
      <c r="BK18" s="25"/>
      <c r="BL18" s="25"/>
      <c r="BM18" s="25">
        <v>0.0</v>
      </c>
      <c r="BN18" s="63"/>
      <c r="BO18" s="26">
        <f t="shared" si="7"/>
        <v>222667453.9</v>
      </c>
      <c r="BP18" s="34">
        <f t="shared" si="6"/>
        <v>75</v>
      </c>
      <c r="BQ18" s="32">
        <v>45366.0</v>
      </c>
      <c r="BR18" s="32">
        <v>45289.0</v>
      </c>
      <c r="BS18" s="21"/>
      <c r="BT18" s="63"/>
      <c r="BU18" s="27"/>
      <c r="BV18" s="27"/>
      <c r="BW18" s="27"/>
      <c r="BX18" s="27"/>
      <c r="BY18" s="28">
        <f t="shared" si="3"/>
        <v>308</v>
      </c>
      <c r="BZ18" s="17"/>
      <c r="CA18" s="17"/>
    </row>
    <row r="19" ht="15.0" customHeight="1">
      <c r="A19" s="17" t="s">
        <v>78</v>
      </c>
      <c r="B19" s="17" t="s">
        <v>79</v>
      </c>
      <c r="C19" s="15" t="s">
        <v>141</v>
      </c>
      <c r="D19" s="17">
        <v>141.0</v>
      </c>
      <c r="E19" s="15" t="s">
        <v>142</v>
      </c>
      <c r="F19" s="17" t="s">
        <v>265</v>
      </c>
      <c r="G19" s="15" t="s">
        <v>103</v>
      </c>
      <c r="H19" s="32">
        <v>45009.0</v>
      </c>
      <c r="I19" s="66">
        <v>147265.0</v>
      </c>
      <c r="J19" s="33">
        <v>44998.0</v>
      </c>
      <c r="K19" s="22">
        <v>146165.0</v>
      </c>
      <c r="L19" s="14" t="s">
        <v>266</v>
      </c>
      <c r="M19" s="15" t="s">
        <v>243</v>
      </c>
      <c r="N19" s="15" t="s">
        <v>244</v>
      </c>
      <c r="O19" s="15" t="s">
        <v>180</v>
      </c>
      <c r="P19" s="14">
        <v>7.6111501E7</v>
      </c>
      <c r="Q19" s="67" t="s">
        <v>245</v>
      </c>
      <c r="R19" s="56">
        <v>6.7610538E7</v>
      </c>
      <c r="S19" s="56">
        <v>6.7610538E7</v>
      </c>
      <c r="T19" s="17">
        <v>28623.0</v>
      </c>
      <c r="U19" s="14" t="s">
        <v>246</v>
      </c>
      <c r="V19" s="15" t="s">
        <v>93</v>
      </c>
      <c r="W19" s="15" t="s">
        <v>94</v>
      </c>
      <c r="X19" s="14" t="s">
        <v>85</v>
      </c>
      <c r="Y19" s="14">
        <v>107283.0</v>
      </c>
      <c r="Z19" s="16">
        <v>45019.0</v>
      </c>
      <c r="AA19" s="15" t="s">
        <v>217</v>
      </c>
      <c r="AB19" s="19" t="s">
        <v>85</v>
      </c>
      <c r="AC19" s="15" t="s">
        <v>267</v>
      </c>
      <c r="AD19" s="15" t="s">
        <v>268</v>
      </c>
      <c r="AE19" s="14" t="s">
        <v>269</v>
      </c>
      <c r="AF19" s="17">
        <v>8.00093388E8</v>
      </c>
      <c r="AG19" s="17">
        <v>2.0</v>
      </c>
      <c r="AH19" s="19" t="s">
        <v>85</v>
      </c>
      <c r="AI19" s="17" t="s">
        <v>85</v>
      </c>
      <c r="AJ19" s="15" t="s">
        <v>114</v>
      </c>
      <c r="AK19" s="15" t="s">
        <v>270</v>
      </c>
      <c r="AL19" s="15" t="s">
        <v>85</v>
      </c>
      <c r="AM19" s="21" t="s">
        <v>85</v>
      </c>
      <c r="AN19" s="54" t="s">
        <v>85</v>
      </c>
      <c r="AO19" s="14">
        <v>66423.0</v>
      </c>
      <c r="AP19" s="16">
        <v>45021.0</v>
      </c>
      <c r="AQ19" s="55">
        <v>6.761053763E7</v>
      </c>
      <c r="AR19" s="30">
        <v>0.0</v>
      </c>
      <c r="AS19" s="30">
        <v>0.0</v>
      </c>
      <c r="AT19" s="30">
        <v>0.0</v>
      </c>
      <c r="AU19" s="26">
        <f>SUM(AQ19+AR19+AS19+AT19)</f>
        <v>67610537.63</v>
      </c>
      <c r="AV19" s="15" t="s">
        <v>101</v>
      </c>
      <c r="AW19" s="16">
        <v>45020.0</v>
      </c>
      <c r="AX19" s="15" t="s">
        <v>102</v>
      </c>
      <c r="AY19" s="37">
        <v>45019.0</v>
      </c>
      <c r="AZ19" s="15" t="s">
        <v>241</v>
      </c>
      <c r="BA19" s="37">
        <v>45291.0</v>
      </c>
      <c r="BB19" s="14">
        <f t="shared" ref="BB19:BB36" si="8">(BA19-AY19)</f>
        <v>272</v>
      </c>
      <c r="BC19" s="34" t="s">
        <v>271</v>
      </c>
      <c r="BD19" s="34">
        <v>1.116805502E9</v>
      </c>
      <c r="BE19" s="24">
        <v>2931437.06</v>
      </c>
      <c r="BF19" s="32">
        <v>45250.0</v>
      </c>
      <c r="BG19" s="71">
        <v>3.062304693E7</v>
      </c>
      <c r="BH19" s="32">
        <v>45288.0</v>
      </c>
      <c r="BI19" s="25">
        <v>0.0</v>
      </c>
      <c r="BJ19" s="21"/>
      <c r="BK19" s="25"/>
      <c r="BL19" s="25"/>
      <c r="BM19" s="25">
        <v>0.0</v>
      </c>
      <c r="BN19" s="17"/>
      <c r="BO19" s="71">
        <f t="shared" ref="BO19:BO20" si="9">SUM(AU19+BG19-BM19+BE19)</f>
        <v>101165021.6</v>
      </c>
      <c r="BP19" s="34">
        <f t="shared" si="6"/>
        <v>91</v>
      </c>
      <c r="BQ19" s="32">
        <v>45382.0</v>
      </c>
      <c r="BR19" s="32">
        <v>45288.0</v>
      </c>
      <c r="BS19" s="21"/>
      <c r="BT19" s="17"/>
      <c r="BU19" s="27"/>
      <c r="BV19" s="27"/>
      <c r="BW19" s="27"/>
      <c r="BX19" s="27"/>
      <c r="BY19" s="28">
        <f t="shared" si="3"/>
        <v>363</v>
      </c>
      <c r="BZ19" s="17"/>
      <c r="CA19" s="17"/>
    </row>
    <row r="20" ht="15.0" customHeight="1">
      <c r="A20" s="17" t="s">
        <v>78</v>
      </c>
      <c r="B20" s="17" t="s">
        <v>79</v>
      </c>
      <c r="C20" s="15" t="s">
        <v>141</v>
      </c>
      <c r="D20" s="17">
        <v>135.0</v>
      </c>
      <c r="E20" s="15" t="s">
        <v>142</v>
      </c>
      <c r="F20" s="17" t="s">
        <v>272</v>
      </c>
      <c r="G20" s="15" t="s">
        <v>199</v>
      </c>
      <c r="H20" s="32">
        <v>45082.0</v>
      </c>
      <c r="I20" s="22">
        <v>152536.0</v>
      </c>
      <c r="J20" s="33">
        <v>45082.0</v>
      </c>
      <c r="K20" s="15">
        <v>192388.0</v>
      </c>
      <c r="L20" s="34" t="s">
        <v>273</v>
      </c>
      <c r="M20" s="15" t="s">
        <v>243</v>
      </c>
      <c r="N20" s="15" t="s">
        <v>244</v>
      </c>
      <c r="O20" s="15" t="s">
        <v>180</v>
      </c>
      <c r="P20" s="14">
        <v>7.6111501E7</v>
      </c>
      <c r="Q20" s="14" t="s">
        <v>274</v>
      </c>
      <c r="R20" s="56">
        <v>8.69565192E7</v>
      </c>
      <c r="S20" s="56">
        <v>8.69565192E7</v>
      </c>
      <c r="T20" s="17">
        <v>28623.0</v>
      </c>
      <c r="U20" s="17" t="s">
        <v>246</v>
      </c>
      <c r="V20" s="41" t="s">
        <v>93</v>
      </c>
      <c r="W20" s="41" t="s">
        <v>94</v>
      </c>
      <c r="X20" s="14" t="s">
        <v>85</v>
      </c>
      <c r="Y20" s="50">
        <v>112687.0</v>
      </c>
      <c r="Z20" s="16">
        <v>45113.0</v>
      </c>
      <c r="AA20" s="41" t="s">
        <v>217</v>
      </c>
      <c r="AB20" s="19" t="s">
        <v>85</v>
      </c>
      <c r="AC20" s="41" t="s">
        <v>275</v>
      </c>
      <c r="AD20" s="41" t="s">
        <v>276</v>
      </c>
      <c r="AE20" s="50" t="s">
        <v>277</v>
      </c>
      <c r="AF20" s="41">
        <v>9.0167702E8</v>
      </c>
      <c r="AG20" s="41">
        <v>1.0</v>
      </c>
      <c r="AH20" s="53" t="s">
        <v>256</v>
      </c>
      <c r="AI20" s="41" t="s">
        <v>85</v>
      </c>
      <c r="AJ20" s="68" t="s">
        <v>99</v>
      </c>
      <c r="AK20" s="15" t="s">
        <v>85</v>
      </c>
      <c r="AL20" s="15" t="s">
        <v>251</v>
      </c>
      <c r="AM20" s="41" t="s">
        <v>85</v>
      </c>
      <c r="AN20" s="41" t="s">
        <v>85</v>
      </c>
      <c r="AO20" s="57">
        <v>121923.0</v>
      </c>
      <c r="AP20" s="16">
        <v>45114.0</v>
      </c>
      <c r="AQ20" s="29">
        <v>8.228488528E7</v>
      </c>
      <c r="AR20" s="30">
        <v>0.0</v>
      </c>
      <c r="AS20" s="30">
        <v>0.0</v>
      </c>
      <c r="AT20" s="30">
        <v>0.0</v>
      </c>
      <c r="AU20" s="58">
        <v>8.228488528E7</v>
      </c>
      <c r="AV20" s="15" t="s">
        <v>101</v>
      </c>
      <c r="AW20" s="32">
        <v>45114.0</v>
      </c>
      <c r="AX20" s="15" t="s">
        <v>102</v>
      </c>
      <c r="AY20" s="37">
        <v>44999.0</v>
      </c>
      <c r="AZ20" s="41" t="s">
        <v>131</v>
      </c>
      <c r="BA20" s="37">
        <v>45291.0</v>
      </c>
      <c r="BB20" s="14">
        <f t="shared" si="8"/>
        <v>292</v>
      </c>
      <c r="BC20" s="30" t="s">
        <v>278</v>
      </c>
      <c r="BD20" s="60">
        <v>8.826455E7</v>
      </c>
      <c r="BE20" s="72">
        <v>6405646.12</v>
      </c>
      <c r="BF20" s="32">
        <v>45260.0</v>
      </c>
      <c r="BG20" s="73">
        <v>3.775273812E7</v>
      </c>
      <c r="BH20" s="32">
        <v>45288.0</v>
      </c>
      <c r="BI20" s="25">
        <v>0.0</v>
      </c>
      <c r="BJ20" s="62"/>
      <c r="BK20" s="74"/>
      <c r="BL20" s="74"/>
      <c r="BM20" s="74">
        <v>3360214.13</v>
      </c>
      <c r="BN20" s="75">
        <v>45289.0</v>
      </c>
      <c r="BO20" s="71">
        <f t="shared" si="9"/>
        <v>123083055.4</v>
      </c>
      <c r="BP20" s="34">
        <f t="shared" si="6"/>
        <v>70</v>
      </c>
      <c r="BQ20" s="32">
        <v>45361.0</v>
      </c>
      <c r="BR20" s="32">
        <v>45288.0</v>
      </c>
      <c r="BS20" s="21"/>
      <c r="BT20" s="17"/>
      <c r="BU20" s="27"/>
      <c r="BV20" s="21"/>
      <c r="BW20" s="17"/>
      <c r="BX20" s="21"/>
      <c r="BY20" s="28">
        <f t="shared" si="3"/>
        <v>362</v>
      </c>
      <c r="BZ20" s="17"/>
      <c r="CA20" s="17"/>
    </row>
    <row r="21" ht="15.0" customHeight="1">
      <c r="A21" s="17" t="s">
        <v>78</v>
      </c>
      <c r="B21" s="17" t="s">
        <v>79</v>
      </c>
      <c r="C21" s="15" t="s">
        <v>141</v>
      </c>
      <c r="D21" s="17">
        <v>137.0</v>
      </c>
      <c r="E21" s="15" t="s">
        <v>142</v>
      </c>
      <c r="F21" s="17" t="s">
        <v>279</v>
      </c>
      <c r="G21" s="15" t="s">
        <v>103</v>
      </c>
      <c r="H21" s="32">
        <v>45027.0</v>
      </c>
      <c r="I21" s="66">
        <v>148274.0</v>
      </c>
      <c r="J21" s="33">
        <v>45009.0</v>
      </c>
      <c r="K21" s="66">
        <v>147290.0</v>
      </c>
      <c r="L21" s="14" t="s">
        <v>280</v>
      </c>
      <c r="M21" s="15" t="s">
        <v>243</v>
      </c>
      <c r="N21" s="15" t="s">
        <v>244</v>
      </c>
      <c r="O21" s="15" t="s">
        <v>180</v>
      </c>
      <c r="P21" s="14">
        <v>7.6111501E7</v>
      </c>
      <c r="Q21" s="67" t="s">
        <v>245</v>
      </c>
      <c r="R21" s="56">
        <v>7.2412041E7</v>
      </c>
      <c r="S21" s="56">
        <v>7.2412041E7</v>
      </c>
      <c r="T21" s="17">
        <v>28623.0</v>
      </c>
      <c r="U21" s="14" t="s">
        <v>246</v>
      </c>
      <c r="V21" s="15" t="s">
        <v>93</v>
      </c>
      <c r="W21" s="15" t="s">
        <v>94</v>
      </c>
      <c r="X21" s="14" t="s">
        <v>85</v>
      </c>
      <c r="Y21" s="14">
        <v>108012.0</v>
      </c>
      <c r="Z21" s="16">
        <v>45035.0</v>
      </c>
      <c r="AA21" s="15" t="s">
        <v>217</v>
      </c>
      <c r="AB21" s="19" t="s">
        <v>85</v>
      </c>
      <c r="AC21" s="15" t="s">
        <v>112</v>
      </c>
      <c r="AD21" s="15" t="s">
        <v>281</v>
      </c>
      <c r="AE21" s="14" t="s">
        <v>282</v>
      </c>
      <c r="AF21" s="17">
        <v>9.00240753E8</v>
      </c>
      <c r="AG21" s="17">
        <v>1.0</v>
      </c>
      <c r="AH21" s="19" t="s">
        <v>85</v>
      </c>
      <c r="AI21" s="17" t="s">
        <v>85</v>
      </c>
      <c r="AJ21" s="68" t="s">
        <v>99</v>
      </c>
      <c r="AK21" s="15" t="s">
        <v>270</v>
      </c>
      <c r="AL21" s="15"/>
      <c r="AM21" s="21" t="s">
        <v>85</v>
      </c>
      <c r="AN21" s="54" t="s">
        <v>85</v>
      </c>
      <c r="AO21" s="14">
        <v>73523.0</v>
      </c>
      <c r="AP21" s="16">
        <v>45036.0</v>
      </c>
      <c r="AQ21" s="55">
        <v>6.685936639E7</v>
      </c>
      <c r="AR21" s="30">
        <v>0.0</v>
      </c>
      <c r="AS21" s="30">
        <v>0.0</v>
      </c>
      <c r="AT21" s="30">
        <v>0.0</v>
      </c>
      <c r="AU21" s="31">
        <f t="shared" ref="AU21:AU36" si="10">SUM(AQ21+AR21+AS21+AT21)</f>
        <v>66859366.39</v>
      </c>
      <c r="AV21" s="15" t="s">
        <v>101</v>
      </c>
      <c r="AW21" s="16">
        <v>45041.0</v>
      </c>
      <c r="AX21" s="15" t="s">
        <v>102</v>
      </c>
      <c r="AY21" s="37">
        <v>45035.0</v>
      </c>
      <c r="AZ21" s="15" t="s">
        <v>241</v>
      </c>
      <c r="BA21" s="37">
        <v>45291.0</v>
      </c>
      <c r="BB21" s="14">
        <f t="shared" si="8"/>
        <v>256</v>
      </c>
      <c r="BC21" s="14" t="s">
        <v>283</v>
      </c>
      <c r="BD21" s="14">
        <v>7.9448817E7</v>
      </c>
      <c r="BE21" s="71">
        <v>3.326093008E7</v>
      </c>
      <c r="BF21" s="32">
        <v>45279.0</v>
      </c>
      <c r="BG21" s="25">
        <v>0.0</v>
      </c>
      <c r="BH21" s="21"/>
      <c r="BI21" s="25">
        <v>0.0</v>
      </c>
      <c r="BJ21" s="21"/>
      <c r="BK21" s="25"/>
      <c r="BL21" s="25"/>
      <c r="BM21" s="25">
        <v>0.0</v>
      </c>
      <c r="BN21" s="17"/>
      <c r="BO21" s="26">
        <f>SUM(AU21+BE21+BG21+BI21-BM21)</f>
        <v>100120296.5</v>
      </c>
      <c r="BP21" s="34">
        <f t="shared" si="6"/>
        <v>124</v>
      </c>
      <c r="BQ21" s="32">
        <v>45415.0</v>
      </c>
      <c r="BR21" s="32">
        <v>45279.0</v>
      </c>
      <c r="BS21" s="21"/>
      <c r="BT21" s="17"/>
      <c r="BU21" s="27"/>
      <c r="BV21" s="27"/>
      <c r="BW21" s="27"/>
      <c r="BX21" s="27"/>
      <c r="BY21" s="28">
        <f t="shared" si="3"/>
        <v>380</v>
      </c>
      <c r="BZ21" s="17"/>
      <c r="CA21" s="17"/>
    </row>
    <row r="22" ht="15.0" customHeight="1">
      <c r="A22" s="17" t="s">
        <v>78</v>
      </c>
      <c r="B22" s="17" t="s">
        <v>79</v>
      </c>
      <c r="C22" s="15" t="s">
        <v>141</v>
      </c>
      <c r="D22" s="17">
        <v>129.0</v>
      </c>
      <c r="E22" s="15" t="s">
        <v>142</v>
      </c>
      <c r="F22" s="17" t="s">
        <v>284</v>
      </c>
      <c r="G22" s="15" t="s">
        <v>103</v>
      </c>
      <c r="H22" s="32">
        <v>45009.0</v>
      </c>
      <c r="I22" s="17">
        <v>146546.0</v>
      </c>
      <c r="J22" s="33">
        <v>45000.0</v>
      </c>
      <c r="K22" s="15">
        <v>147273.0</v>
      </c>
      <c r="L22" s="14" t="s">
        <v>285</v>
      </c>
      <c r="M22" s="15" t="s">
        <v>243</v>
      </c>
      <c r="N22" s="15" t="s">
        <v>244</v>
      </c>
      <c r="O22" s="15" t="s">
        <v>180</v>
      </c>
      <c r="P22" s="14">
        <v>7.6111501E7</v>
      </c>
      <c r="Q22" s="67" t="s">
        <v>245</v>
      </c>
      <c r="R22" s="56">
        <v>1.19925811E8</v>
      </c>
      <c r="S22" s="56">
        <v>1.19925811E8</v>
      </c>
      <c r="T22" s="17">
        <v>28623.0</v>
      </c>
      <c r="U22" s="14" t="s">
        <v>246</v>
      </c>
      <c r="V22" s="15" t="s">
        <v>93</v>
      </c>
      <c r="W22" s="15" t="s">
        <v>94</v>
      </c>
      <c r="X22" s="14" t="s">
        <v>85</v>
      </c>
      <c r="Y22" s="14" t="s">
        <v>286</v>
      </c>
      <c r="Z22" s="16">
        <v>45020.0</v>
      </c>
      <c r="AA22" s="15" t="s">
        <v>217</v>
      </c>
      <c r="AB22" s="19" t="s">
        <v>85</v>
      </c>
      <c r="AC22" s="15" t="s">
        <v>260</v>
      </c>
      <c r="AD22" s="17" t="s">
        <v>287</v>
      </c>
      <c r="AE22" s="14" t="s">
        <v>282</v>
      </c>
      <c r="AF22" s="17">
        <v>9.00240753E8</v>
      </c>
      <c r="AG22" s="17">
        <v>1.0</v>
      </c>
      <c r="AH22" s="19" t="s">
        <v>85</v>
      </c>
      <c r="AI22" s="17" t="s">
        <v>85</v>
      </c>
      <c r="AJ22" s="15" t="s">
        <v>114</v>
      </c>
      <c r="AK22" s="15" t="s">
        <v>270</v>
      </c>
      <c r="AL22" s="15" t="s">
        <v>210</v>
      </c>
      <c r="AM22" s="21" t="s">
        <v>85</v>
      </c>
      <c r="AN22" s="21" t="s">
        <v>85</v>
      </c>
      <c r="AO22" s="14">
        <v>66723.0</v>
      </c>
      <c r="AP22" s="16">
        <v>45021.0</v>
      </c>
      <c r="AQ22" s="55">
        <v>1.1318002802E8</v>
      </c>
      <c r="AR22" s="30">
        <v>0.0</v>
      </c>
      <c r="AS22" s="30">
        <v>0.0</v>
      </c>
      <c r="AT22" s="30">
        <v>0.0</v>
      </c>
      <c r="AU22" s="26">
        <f t="shared" si="10"/>
        <v>113180028</v>
      </c>
      <c r="AV22" s="15" t="s">
        <v>101</v>
      </c>
      <c r="AW22" s="16">
        <v>45036.0</v>
      </c>
      <c r="AX22" s="15" t="s">
        <v>102</v>
      </c>
      <c r="AY22" s="37">
        <v>45092.0</v>
      </c>
      <c r="AZ22" s="15" t="s">
        <v>241</v>
      </c>
      <c r="BA22" s="37">
        <v>45291.0</v>
      </c>
      <c r="BB22" s="14">
        <f t="shared" si="8"/>
        <v>199</v>
      </c>
      <c r="BC22" s="19" t="s">
        <v>288</v>
      </c>
      <c r="BD22" s="14">
        <v>2.7082113E7</v>
      </c>
      <c r="BE22" s="71">
        <v>1723489.56</v>
      </c>
      <c r="BF22" s="32">
        <v>45287.0</v>
      </c>
      <c r="BG22" s="73">
        <v>5.44849345E7</v>
      </c>
      <c r="BH22" s="32">
        <v>45288.0</v>
      </c>
      <c r="BI22" s="25">
        <v>0.0</v>
      </c>
      <c r="BJ22" s="21"/>
      <c r="BK22" s="25"/>
      <c r="BL22" s="25"/>
      <c r="BM22" s="25">
        <v>0.0</v>
      </c>
      <c r="BN22" s="17"/>
      <c r="BO22" s="71">
        <f t="shared" ref="BO22:BO24" si="11">SUM(AU22+BE22+BG22)</f>
        <v>169388452.1</v>
      </c>
      <c r="BP22" s="34">
        <f t="shared" si="6"/>
        <v>122</v>
      </c>
      <c r="BQ22" s="32">
        <v>45413.0</v>
      </c>
      <c r="BR22" s="32">
        <v>45287.0</v>
      </c>
      <c r="BS22" s="21"/>
      <c r="BT22" s="17"/>
      <c r="BU22" s="27"/>
      <c r="BV22" s="21"/>
      <c r="BW22" s="17"/>
      <c r="BX22" s="21"/>
      <c r="BY22" s="28">
        <f t="shared" si="3"/>
        <v>321</v>
      </c>
      <c r="BZ22" s="17"/>
      <c r="CA22" s="17"/>
    </row>
    <row r="23" ht="15.0" customHeight="1">
      <c r="A23" s="17" t="s">
        <v>78</v>
      </c>
      <c r="B23" s="17" t="s">
        <v>79</v>
      </c>
      <c r="C23" s="15" t="s">
        <v>141</v>
      </c>
      <c r="D23" s="17">
        <v>130.0</v>
      </c>
      <c r="E23" s="15" t="s">
        <v>142</v>
      </c>
      <c r="F23" s="17" t="s">
        <v>289</v>
      </c>
      <c r="G23" s="15" t="s">
        <v>241</v>
      </c>
      <c r="H23" s="32">
        <v>45009.0</v>
      </c>
      <c r="I23" s="22">
        <v>148295.0</v>
      </c>
      <c r="J23" s="33">
        <v>45027.0</v>
      </c>
      <c r="K23" s="66">
        <v>147157.0</v>
      </c>
      <c r="L23" s="14" t="s">
        <v>290</v>
      </c>
      <c r="M23" s="15" t="s">
        <v>243</v>
      </c>
      <c r="N23" s="15" t="s">
        <v>244</v>
      </c>
      <c r="O23" s="15" t="s">
        <v>180</v>
      </c>
      <c r="P23" s="14">
        <v>7.6111501E7</v>
      </c>
      <c r="Q23" s="67" t="s">
        <v>245</v>
      </c>
      <c r="R23" s="56">
        <v>3.21962E7</v>
      </c>
      <c r="S23" s="56">
        <v>3.21962E7</v>
      </c>
      <c r="T23" s="17">
        <v>28623.0</v>
      </c>
      <c r="U23" s="14" t="s">
        <v>246</v>
      </c>
      <c r="V23" s="15" t="s">
        <v>93</v>
      </c>
      <c r="W23" s="15" t="s">
        <v>94</v>
      </c>
      <c r="X23" s="14" t="s">
        <v>85</v>
      </c>
      <c r="Y23" s="14">
        <v>108011.0</v>
      </c>
      <c r="Z23" s="16">
        <v>45035.0</v>
      </c>
      <c r="AA23" s="15" t="s">
        <v>217</v>
      </c>
      <c r="AB23" s="19" t="s">
        <v>85</v>
      </c>
      <c r="AC23" s="15" t="s">
        <v>112</v>
      </c>
      <c r="AD23" s="15" t="s">
        <v>291</v>
      </c>
      <c r="AE23" s="14" t="s">
        <v>292</v>
      </c>
      <c r="AF23" s="17">
        <v>9.01676927E8</v>
      </c>
      <c r="AG23" s="17">
        <v>1.0</v>
      </c>
      <c r="AH23" s="53" t="s">
        <v>293</v>
      </c>
      <c r="AI23" s="17" t="s">
        <v>85</v>
      </c>
      <c r="AJ23" s="15" t="s">
        <v>114</v>
      </c>
      <c r="AK23" s="15" t="s">
        <v>85</v>
      </c>
      <c r="AL23" s="15" t="s">
        <v>251</v>
      </c>
      <c r="AM23" s="21" t="s">
        <v>85</v>
      </c>
      <c r="AN23" s="54" t="s">
        <v>85</v>
      </c>
      <c r="AO23" s="14">
        <v>73623.0</v>
      </c>
      <c r="AP23" s="16">
        <v>45036.0</v>
      </c>
      <c r="AQ23" s="55">
        <v>2.901198052E7</v>
      </c>
      <c r="AR23" s="30">
        <v>0.0</v>
      </c>
      <c r="AS23" s="30">
        <v>0.0</v>
      </c>
      <c r="AT23" s="30">
        <v>0.0</v>
      </c>
      <c r="AU23" s="26">
        <f t="shared" si="10"/>
        <v>29011980.52</v>
      </c>
      <c r="AV23" s="15" t="s">
        <v>101</v>
      </c>
      <c r="AW23" s="16">
        <v>45041.0</v>
      </c>
      <c r="AX23" s="15" t="s">
        <v>102</v>
      </c>
      <c r="AY23" s="37">
        <v>45035.0</v>
      </c>
      <c r="AZ23" s="15" t="s">
        <v>241</v>
      </c>
      <c r="BA23" s="37">
        <v>45291.0</v>
      </c>
      <c r="BB23" s="14">
        <f t="shared" si="8"/>
        <v>256</v>
      </c>
      <c r="BC23" s="14" t="s">
        <v>283</v>
      </c>
      <c r="BD23" s="14">
        <v>7.9448817E7</v>
      </c>
      <c r="BE23" s="71">
        <v>1.447263517E7</v>
      </c>
      <c r="BF23" s="32">
        <v>45280.0</v>
      </c>
      <c r="BG23" s="71">
        <v>14042.09</v>
      </c>
      <c r="BH23" s="32">
        <v>45287.0</v>
      </c>
      <c r="BI23" s="25">
        <v>0.0</v>
      </c>
      <c r="BJ23" s="21"/>
      <c r="BK23" s="25"/>
      <c r="BL23" s="25"/>
      <c r="BM23" s="25">
        <v>0.0</v>
      </c>
      <c r="BN23" s="17"/>
      <c r="BO23" s="71">
        <f t="shared" si="11"/>
        <v>43498657.78</v>
      </c>
      <c r="BP23" s="34">
        <f t="shared" si="6"/>
        <v>116</v>
      </c>
      <c r="BQ23" s="32">
        <v>45407.0</v>
      </c>
      <c r="BR23" s="32">
        <v>45287.0</v>
      </c>
      <c r="BS23" s="21"/>
      <c r="BT23" s="17"/>
      <c r="BU23" s="27"/>
      <c r="BV23" s="21"/>
      <c r="BW23" s="17"/>
      <c r="BX23" s="21"/>
      <c r="BY23" s="28">
        <f t="shared" si="3"/>
        <v>372</v>
      </c>
      <c r="BZ23" s="17"/>
      <c r="CA23" s="17"/>
    </row>
    <row r="24" ht="15.0" customHeight="1">
      <c r="A24" s="17" t="s">
        <v>78</v>
      </c>
      <c r="B24" s="17" t="s">
        <v>79</v>
      </c>
      <c r="C24" s="15" t="s">
        <v>141</v>
      </c>
      <c r="D24" s="17">
        <v>131.0</v>
      </c>
      <c r="E24" s="15" t="s">
        <v>142</v>
      </c>
      <c r="F24" s="15" t="s">
        <v>294</v>
      </c>
      <c r="G24" s="15" t="s">
        <v>103</v>
      </c>
      <c r="H24" s="32">
        <v>45009.0</v>
      </c>
      <c r="I24" s="66">
        <v>147269.0</v>
      </c>
      <c r="J24" s="33">
        <v>44998.0</v>
      </c>
      <c r="K24" s="66">
        <v>146169.0</v>
      </c>
      <c r="L24" s="14" t="s">
        <v>295</v>
      </c>
      <c r="M24" s="15" t="s">
        <v>243</v>
      </c>
      <c r="N24" s="15" t="s">
        <v>244</v>
      </c>
      <c r="O24" s="15" t="s">
        <v>180</v>
      </c>
      <c r="P24" s="14">
        <v>7.6111501E7</v>
      </c>
      <c r="Q24" s="67" t="s">
        <v>245</v>
      </c>
      <c r="R24" s="56">
        <v>2.4527659E7</v>
      </c>
      <c r="S24" s="56">
        <v>2.4527659E7</v>
      </c>
      <c r="T24" s="17">
        <v>28623.0</v>
      </c>
      <c r="U24" s="14" t="s">
        <v>246</v>
      </c>
      <c r="V24" s="15" t="s">
        <v>93</v>
      </c>
      <c r="W24" s="15" t="s">
        <v>94</v>
      </c>
      <c r="X24" s="14" t="s">
        <v>85</v>
      </c>
      <c r="Y24" s="14" t="s">
        <v>296</v>
      </c>
      <c r="Z24" s="16">
        <v>45019.0</v>
      </c>
      <c r="AA24" s="15" t="s">
        <v>217</v>
      </c>
      <c r="AB24" s="19" t="s">
        <v>85</v>
      </c>
      <c r="AC24" s="15" t="s">
        <v>260</v>
      </c>
      <c r="AD24" s="15" t="s">
        <v>297</v>
      </c>
      <c r="AE24" s="14" t="s">
        <v>298</v>
      </c>
      <c r="AF24" s="14">
        <v>9.0167737E8</v>
      </c>
      <c r="AG24" s="17">
        <v>4.0</v>
      </c>
      <c r="AH24" s="53" t="s">
        <v>299</v>
      </c>
      <c r="AI24" s="17" t="s">
        <v>85</v>
      </c>
      <c r="AJ24" s="15" t="s">
        <v>114</v>
      </c>
      <c r="AK24" s="15" t="s">
        <v>85</v>
      </c>
      <c r="AL24" s="15" t="s">
        <v>251</v>
      </c>
      <c r="AM24" s="21" t="s">
        <v>85</v>
      </c>
      <c r="AN24" s="54" t="s">
        <v>85</v>
      </c>
      <c r="AO24" s="14">
        <v>66623.0</v>
      </c>
      <c r="AP24" s="16">
        <v>45021.0</v>
      </c>
      <c r="AQ24" s="55">
        <v>2.352585236E7</v>
      </c>
      <c r="AR24" s="30">
        <v>0.0</v>
      </c>
      <c r="AS24" s="30">
        <v>0.0</v>
      </c>
      <c r="AT24" s="30">
        <v>0.0</v>
      </c>
      <c r="AU24" s="26">
        <f t="shared" si="10"/>
        <v>23525852.36</v>
      </c>
      <c r="AV24" s="15" t="s">
        <v>101</v>
      </c>
      <c r="AW24" s="16">
        <v>45030.0</v>
      </c>
      <c r="AX24" s="15" t="s">
        <v>102</v>
      </c>
      <c r="AY24" s="37">
        <v>45019.0</v>
      </c>
      <c r="AZ24" s="15" t="s">
        <v>157</v>
      </c>
      <c r="BA24" s="37">
        <v>45291.0</v>
      </c>
      <c r="BB24" s="14">
        <f t="shared" si="8"/>
        <v>272</v>
      </c>
      <c r="BC24" s="17" t="s">
        <v>300</v>
      </c>
      <c r="BD24" s="14">
        <v>1.7586972E7</v>
      </c>
      <c r="BE24" s="71"/>
      <c r="BF24" s="32"/>
      <c r="BG24" s="25">
        <v>8626145.94</v>
      </c>
      <c r="BH24" s="32">
        <v>45287.0</v>
      </c>
      <c r="BI24" s="25">
        <v>0.0</v>
      </c>
      <c r="BJ24" s="21"/>
      <c r="BK24" s="25"/>
      <c r="BL24" s="25"/>
      <c r="BM24" s="25">
        <v>0.0</v>
      </c>
      <c r="BN24" s="21"/>
      <c r="BO24" s="71">
        <f t="shared" si="11"/>
        <v>32151998.3</v>
      </c>
      <c r="BP24" s="34">
        <f t="shared" si="6"/>
        <v>91</v>
      </c>
      <c r="BQ24" s="32">
        <v>45382.0</v>
      </c>
      <c r="BR24" s="32">
        <v>45287.0</v>
      </c>
      <c r="BS24" s="21"/>
      <c r="BT24" s="17"/>
      <c r="BU24" s="76"/>
      <c r="BV24" s="27"/>
      <c r="BW24" s="27"/>
      <c r="BX24" s="27"/>
      <c r="BY24" s="28">
        <f t="shared" si="3"/>
        <v>363</v>
      </c>
      <c r="BZ24" s="17"/>
      <c r="CA24" s="17"/>
    </row>
    <row r="25" ht="15.0" customHeight="1">
      <c r="A25" s="17" t="s">
        <v>78</v>
      </c>
      <c r="B25" s="17" t="s">
        <v>79</v>
      </c>
      <c r="C25" s="15" t="s">
        <v>80</v>
      </c>
      <c r="D25" s="17">
        <v>21.0</v>
      </c>
      <c r="E25" s="15" t="s">
        <v>81</v>
      </c>
      <c r="F25" s="17" t="s">
        <v>301</v>
      </c>
      <c r="G25" s="15" t="s">
        <v>157</v>
      </c>
      <c r="H25" s="16">
        <v>44944.0</v>
      </c>
      <c r="I25" s="17" t="s">
        <v>302</v>
      </c>
      <c r="J25" s="15" t="s">
        <v>85</v>
      </c>
      <c r="K25" s="15" t="s">
        <v>85</v>
      </c>
      <c r="L25" s="17" t="s">
        <v>303</v>
      </c>
      <c r="M25" s="15" t="s">
        <v>108</v>
      </c>
      <c r="N25" s="15" t="s">
        <v>88</v>
      </c>
      <c r="O25" s="15" t="s">
        <v>304</v>
      </c>
      <c r="P25" s="17" t="s">
        <v>305</v>
      </c>
      <c r="Q25" s="17" t="s">
        <v>306</v>
      </c>
      <c r="R25" s="27">
        <v>7.04E7</v>
      </c>
      <c r="S25" s="27">
        <v>7.04E7</v>
      </c>
      <c r="T25" s="17">
        <v>10323.0</v>
      </c>
      <c r="U25" s="17" t="s">
        <v>162</v>
      </c>
      <c r="V25" s="15" t="s">
        <v>93</v>
      </c>
      <c r="W25" s="15" t="s">
        <v>94</v>
      </c>
      <c r="X25" s="14" t="s">
        <v>85</v>
      </c>
      <c r="Y25" s="17" t="s">
        <v>307</v>
      </c>
      <c r="Z25" s="16">
        <v>44945.0</v>
      </c>
      <c r="AA25" s="15" t="s">
        <v>88</v>
      </c>
      <c r="AB25" s="19" t="s">
        <v>85</v>
      </c>
      <c r="AC25" s="15" t="s">
        <v>96</v>
      </c>
      <c r="AD25" s="17" t="s">
        <v>97</v>
      </c>
      <c r="AE25" s="17" t="s">
        <v>308</v>
      </c>
      <c r="AF25" s="17">
        <v>5.2258308E7</v>
      </c>
      <c r="AG25" s="17" t="s">
        <v>165</v>
      </c>
      <c r="AH25" s="19" t="s">
        <v>85</v>
      </c>
      <c r="AI25" s="15" t="s">
        <v>309</v>
      </c>
      <c r="AJ25" s="17" t="s">
        <v>114</v>
      </c>
      <c r="AK25" s="15" t="s">
        <v>115</v>
      </c>
      <c r="AL25" s="17" t="s">
        <v>85</v>
      </c>
      <c r="AM25" s="21">
        <v>27505.0</v>
      </c>
      <c r="AN25" s="22" t="str">
        <f>+YEAR(TODAY())-YEAR('Contratación 2023'!$AM19)</f>
        <v>#VALUE!</v>
      </c>
      <c r="AO25" s="17">
        <v>20423.0</v>
      </c>
      <c r="AP25" s="16">
        <v>44945.0</v>
      </c>
      <c r="AQ25" s="23">
        <v>7.04E7</v>
      </c>
      <c r="AR25" s="30">
        <v>0.0</v>
      </c>
      <c r="AS25" s="30">
        <v>0.0</v>
      </c>
      <c r="AT25" s="30">
        <v>0.0</v>
      </c>
      <c r="AU25" s="31">
        <f t="shared" si="10"/>
        <v>70400000</v>
      </c>
      <c r="AV25" s="15" t="s">
        <v>101</v>
      </c>
      <c r="AW25" s="16">
        <v>44945.0</v>
      </c>
      <c r="AX25" s="15" t="s">
        <v>102</v>
      </c>
      <c r="AY25" s="16">
        <v>44949.0</v>
      </c>
      <c r="AZ25" s="15" t="s">
        <v>157</v>
      </c>
      <c r="BA25" s="16">
        <v>45282.0</v>
      </c>
      <c r="BB25" s="17">
        <f t="shared" si="8"/>
        <v>333</v>
      </c>
      <c r="BC25" s="17" t="s">
        <v>310</v>
      </c>
      <c r="BD25" s="17">
        <v>7.927988E7</v>
      </c>
      <c r="BE25" s="24">
        <v>0.0</v>
      </c>
      <c r="BF25" s="16"/>
      <c r="BG25" s="25">
        <v>0.0</v>
      </c>
      <c r="BH25" s="16"/>
      <c r="BI25" s="25">
        <v>0.0</v>
      </c>
      <c r="BJ25" s="16"/>
      <c r="BK25" s="25"/>
      <c r="BL25" s="25"/>
      <c r="BM25" s="25">
        <v>0.0</v>
      </c>
      <c r="BN25" s="16"/>
      <c r="BO25" s="31">
        <f t="shared" ref="BO25:BO66" si="12">SUM(AU25+BE25+BG25+BI25-BM25)</f>
        <v>70400000</v>
      </c>
      <c r="BP25" s="17"/>
      <c r="BQ25" s="16"/>
      <c r="BR25" s="16"/>
      <c r="BS25" s="17"/>
      <c r="BT25" s="17"/>
      <c r="BU25" s="21"/>
      <c r="BV25" s="17"/>
      <c r="BW25" s="27"/>
      <c r="BX25" s="21"/>
      <c r="BY25" s="17">
        <f t="shared" si="3"/>
        <v>333</v>
      </c>
      <c r="BZ25" s="21"/>
      <c r="CA25" s="17"/>
    </row>
    <row r="26" ht="15.0" customHeight="1">
      <c r="A26" s="17" t="s">
        <v>78</v>
      </c>
      <c r="B26" s="17" t="s">
        <v>79</v>
      </c>
      <c r="C26" s="15" t="s">
        <v>141</v>
      </c>
      <c r="D26" s="17">
        <v>132.0</v>
      </c>
      <c r="E26" s="15" t="s">
        <v>142</v>
      </c>
      <c r="F26" s="17" t="s">
        <v>311</v>
      </c>
      <c r="G26" s="15" t="s">
        <v>103</v>
      </c>
      <c r="H26" s="32">
        <v>45012.0</v>
      </c>
      <c r="I26" s="66">
        <v>146167.0</v>
      </c>
      <c r="J26" s="33">
        <v>44998.0</v>
      </c>
      <c r="K26" s="66">
        <v>147267.0</v>
      </c>
      <c r="L26" s="14" t="s">
        <v>312</v>
      </c>
      <c r="M26" s="15" t="s">
        <v>243</v>
      </c>
      <c r="N26" s="15" t="s">
        <v>244</v>
      </c>
      <c r="O26" s="15" t="s">
        <v>180</v>
      </c>
      <c r="P26" s="14">
        <v>7.6111501E7</v>
      </c>
      <c r="Q26" s="67" t="s">
        <v>245</v>
      </c>
      <c r="R26" s="56">
        <v>9.0896788E7</v>
      </c>
      <c r="S26" s="56">
        <v>9.0896788E7</v>
      </c>
      <c r="T26" s="17">
        <v>28623.0</v>
      </c>
      <c r="U26" s="14" t="s">
        <v>246</v>
      </c>
      <c r="V26" s="15" t="s">
        <v>93</v>
      </c>
      <c r="W26" s="15" t="s">
        <v>94</v>
      </c>
      <c r="X26" s="14" t="s">
        <v>85</v>
      </c>
      <c r="Y26" s="14">
        <v>108075.0</v>
      </c>
      <c r="Z26" s="16">
        <v>45036.0</v>
      </c>
      <c r="AA26" s="15" t="s">
        <v>217</v>
      </c>
      <c r="AB26" s="19" t="s">
        <v>85</v>
      </c>
      <c r="AC26" s="15" t="s">
        <v>184</v>
      </c>
      <c r="AD26" s="17" t="s">
        <v>313</v>
      </c>
      <c r="AE26" s="14" t="s">
        <v>298</v>
      </c>
      <c r="AF26" s="14">
        <v>9.0167737E8</v>
      </c>
      <c r="AG26" s="17">
        <v>4.0</v>
      </c>
      <c r="AH26" s="53" t="s">
        <v>299</v>
      </c>
      <c r="AI26" s="17" t="s">
        <v>85</v>
      </c>
      <c r="AJ26" s="15" t="s">
        <v>114</v>
      </c>
      <c r="AK26" s="15" t="s">
        <v>85</v>
      </c>
      <c r="AL26" s="15" t="s">
        <v>251</v>
      </c>
      <c r="AM26" s="21" t="s">
        <v>85</v>
      </c>
      <c r="AN26" s="54" t="s">
        <v>85</v>
      </c>
      <c r="AO26" s="14">
        <v>75023.0</v>
      </c>
      <c r="AP26" s="16">
        <v>45037.0</v>
      </c>
      <c r="AQ26" s="55">
        <v>8.702536306E7</v>
      </c>
      <c r="AR26" s="30">
        <v>0.0</v>
      </c>
      <c r="AS26" s="30">
        <v>0.0</v>
      </c>
      <c r="AT26" s="30">
        <v>0.0</v>
      </c>
      <c r="AU26" s="26">
        <f t="shared" si="10"/>
        <v>87025363.06</v>
      </c>
      <c r="AV26" s="15" t="s">
        <v>101</v>
      </c>
      <c r="AW26" s="32">
        <v>45036.0</v>
      </c>
      <c r="AX26" s="15" t="s">
        <v>102</v>
      </c>
      <c r="AY26" s="37">
        <v>45036.0</v>
      </c>
      <c r="AZ26" s="15" t="s">
        <v>241</v>
      </c>
      <c r="BA26" s="37">
        <v>45291.0</v>
      </c>
      <c r="BB26" s="14">
        <f t="shared" si="8"/>
        <v>255</v>
      </c>
      <c r="BC26" s="14" t="s">
        <v>221</v>
      </c>
      <c r="BD26" s="14">
        <v>2.5166983E7</v>
      </c>
      <c r="BE26" s="24">
        <v>4.319557919E7</v>
      </c>
      <c r="BF26" s="32">
        <v>45287.0</v>
      </c>
      <c r="BG26" s="25">
        <v>0.0</v>
      </c>
      <c r="BH26" s="21"/>
      <c r="BI26" s="25">
        <v>0.0</v>
      </c>
      <c r="BJ26" s="21"/>
      <c r="BK26" s="25"/>
      <c r="BL26" s="25"/>
      <c r="BM26" s="25">
        <v>0.0</v>
      </c>
      <c r="BN26" s="17"/>
      <c r="BO26" s="26">
        <f t="shared" si="12"/>
        <v>130220942.3</v>
      </c>
      <c r="BP26" s="34">
        <f t="shared" ref="BP26:BP27" si="13">(BQ26-BA26)</f>
        <v>123</v>
      </c>
      <c r="BQ26" s="32">
        <v>45414.0</v>
      </c>
      <c r="BR26" s="32">
        <v>45287.0</v>
      </c>
      <c r="BS26" s="21"/>
      <c r="BT26" s="17"/>
      <c r="BU26" s="27"/>
      <c r="BV26" s="27"/>
      <c r="BW26" s="27"/>
      <c r="BX26" s="27"/>
      <c r="BY26" s="28">
        <f t="shared" si="3"/>
        <v>378</v>
      </c>
      <c r="BZ26" s="17"/>
      <c r="CA26" s="17"/>
    </row>
    <row r="27" ht="15.0" customHeight="1">
      <c r="A27" s="17" t="s">
        <v>78</v>
      </c>
      <c r="B27" s="17" t="s">
        <v>79</v>
      </c>
      <c r="C27" s="15" t="s">
        <v>141</v>
      </c>
      <c r="D27" s="17">
        <v>136.0</v>
      </c>
      <c r="E27" s="15" t="s">
        <v>142</v>
      </c>
      <c r="F27" s="17" t="s">
        <v>314</v>
      </c>
      <c r="G27" s="15" t="s">
        <v>103</v>
      </c>
      <c r="H27" s="32">
        <v>45009.0</v>
      </c>
      <c r="I27" s="22">
        <v>146540.0</v>
      </c>
      <c r="J27" s="33">
        <v>45000.0</v>
      </c>
      <c r="K27" s="66">
        <v>147271.0</v>
      </c>
      <c r="L27" s="14" t="s">
        <v>315</v>
      </c>
      <c r="M27" s="15" t="s">
        <v>243</v>
      </c>
      <c r="N27" s="15" t="s">
        <v>244</v>
      </c>
      <c r="O27" s="15" t="s">
        <v>180</v>
      </c>
      <c r="P27" s="14">
        <v>7.6111501E7</v>
      </c>
      <c r="Q27" s="67" t="s">
        <v>245</v>
      </c>
      <c r="R27" s="56">
        <v>1.75550532E8</v>
      </c>
      <c r="S27" s="56">
        <v>1.75550532E8</v>
      </c>
      <c r="T27" s="17">
        <v>28623.0</v>
      </c>
      <c r="U27" s="14" t="s">
        <v>246</v>
      </c>
      <c r="V27" s="15" t="s">
        <v>93</v>
      </c>
      <c r="W27" s="15" t="s">
        <v>94</v>
      </c>
      <c r="X27" s="14" t="s">
        <v>85</v>
      </c>
      <c r="Y27" s="14">
        <v>108010.0</v>
      </c>
      <c r="Z27" s="16">
        <v>45035.0</v>
      </c>
      <c r="AA27" s="15" t="s">
        <v>217</v>
      </c>
      <c r="AB27" s="19" t="s">
        <v>85</v>
      </c>
      <c r="AC27" s="15" t="s">
        <v>247</v>
      </c>
      <c r="AD27" s="17" t="s">
        <v>316</v>
      </c>
      <c r="AE27" s="50" t="s">
        <v>277</v>
      </c>
      <c r="AF27" s="17">
        <v>9.0167702E8</v>
      </c>
      <c r="AG27" s="17">
        <v>1.0</v>
      </c>
      <c r="AH27" s="53" t="s">
        <v>256</v>
      </c>
      <c r="AI27" s="17" t="s">
        <v>85</v>
      </c>
      <c r="AJ27" s="15" t="s">
        <v>114</v>
      </c>
      <c r="AK27" s="15" t="s">
        <v>85</v>
      </c>
      <c r="AL27" s="15" t="s">
        <v>251</v>
      </c>
      <c r="AM27" s="21" t="s">
        <v>85</v>
      </c>
      <c r="AN27" s="54" t="s">
        <v>85</v>
      </c>
      <c r="AO27" s="14">
        <v>73323.0</v>
      </c>
      <c r="AP27" s="16">
        <v>45035.0</v>
      </c>
      <c r="AQ27" s="55">
        <v>1.6925916789E8</v>
      </c>
      <c r="AR27" s="30">
        <v>0.0</v>
      </c>
      <c r="AS27" s="30">
        <v>0.0</v>
      </c>
      <c r="AT27" s="30">
        <v>0.0</v>
      </c>
      <c r="AU27" s="26">
        <f t="shared" si="10"/>
        <v>169259167.9</v>
      </c>
      <c r="AV27" s="15" t="s">
        <v>101</v>
      </c>
      <c r="AW27" s="16" t="s">
        <v>317</v>
      </c>
      <c r="AX27" s="15" t="s">
        <v>102</v>
      </c>
      <c r="AY27" s="37">
        <v>45035.0</v>
      </c>
      <c r="AZ27" s="15" t="s">
        <v>241</v>
      </c>
      <c r="BA27" s="37">
        <v>45291.0</v>
      </c>
      <c r="BB27" s="14">
        <f t="shared" si="8"/>
        <v>256</v>
      </c>
      <c r="BC27" s="14" t="s">
        <v>318</v>
      </c>
      <c r="BD27" s="14">
        <v>1.124064259E9</v>
      </c>
      <c r="BE27" s="24">
        <v>8.428715579E7</v>
      </c>
      <c r="BF27" s="32">
        <v>45282.0</v>
      </c>
      <c r="BG27" s="25">
        <v>0.0</v>
      </c>
      <c r="BH27" s="21"/>
      <c r="BI27" s="25">
        <v>0.0</v>
      </c>
      <c r="BJ27" s="21"/>
      <c r="BK27" s="25"/>
      <c r="BL27" s="25"/>
      <c r="BM27" s="25">
        <v>0.0</v>
      </c>
      <c r="BN27" s="17"/>
      <c r="BO27" s="26">
        <f t="shared" si="12"/>
        <v>253546323.7</v>
      </c>
      <c r="BP27" s="34">
        <f t="shared" si="13"/>
        <v>104</v>
      </c>
      <c r="BQ27" s="32">
        <v>45395.0</v>
      </c>
      <c r="BR27" s="32">
        <v>45282.0</v>
      </c>
      <c r="BS27" s="21"/>
      <c r="BT27" s="17"/>
      <c r="BU27" s="27"/>
      <c r="BV27" s="27"/>
      <c r="BW27" s="27"/>
      <c r="BX27" s="27"/>
      <c r="BY27" s="28">
        <f t="shared" si="3"/>
        <v>360</v>
      </c>
      <c r="BZ27" s="17"/>
      <c r="CA27" s="17"/>
    </row>
    <row r="28" ht="15.0" customHeight="1">
      <c r="A28" s="17" t="s">
        <v>78</v>
      </c>
      <c r="B28" s="17" t="s">
        <v>79</v>
      </c>
      <c r="C28" s="15" t="s">
        <v>80</v>
      </c>
      <c r="D28" s="17">
        <v>24.0</v>
      </c>
      <c r="E28" s="15" t="s">
        <v>319</v>
      </c>
      <c r="F28" s="17" t="s">
        <v>320</v>
      </c>
      <c r="G28" s="15" t="s">
        <v>157</v>
      </c>
      <c r="H28" s="16">
        <v>44953.0</v>
      </c>
      <c r="I28" s="17" t="s">
        <v>321</v>
      </c>
      <c r="J28" s="15" t="s">
        <v>85</v>
      </c>
      <c r="K28" s="15" t="s">
        <v>85</v>
      </c>
      <c r="L28" s="17" t="s">
        <v>322</v>
      </c>
      <c r="M28" s="15" t="s">
        <v>108</v>
      </c>
      <c r="N28" s="15" t="s">
        <v>323</v>
      </c>
      <c r="O28" s="15" t="s">
        <v>304</v>
      </c>
      <c r="P28" s="15">
        <v>8.0161504E7</v>
      </c>
      <c r="Q28" s="17" t="s">
        <v>324</v>
      </c>
      <c r="R28" s="27">
        <v>3.08E7</v>
      </c>
      <c r="S28" s="27">
        <v>3.08E7</v>
      </c>
      <c r="T28" s="17">
        <v>15523.0</v>
      </c>
      <c r="U28" s="17" t="s">
        <v>162</v>
      </c>
      <c r="V28" s="15" t="s">
        <v>93</v>
      </c>
      <c r="W28" s="15" t="s">
        <v>94</v>
      </c>
      <c r="X28" s="14" t="s">
        <v>85</v>
      </c>
      <c r="Y28" s="17" t="s">
        <v>325</v>
      </c>
      <c r="Z28" s="16">
        <v>44957.0</v>
      </c>
      <c r="AA28" s="15" t="s">
        <v>217</v>
      </c>
      <c r="AB28" s="19" t="s">
        <v>85</v>
      </c>
      <c r="AC28" s="15" t="s">
        <v>96</v>
      </c>
      <c r="AD28" s="17" t="s">
        <v>97</v>
      </c>
      <c r="AE28" s="17" t="s">
        <v>326</v>
      </c>
      <c r="AF28" s="17">
        <v>5.197737E7</v>
      </c>
      <c r="AG28" s="17" t="s">
        <v>165</v>
      </c>
      <c r="AH28" s="19" t="s">
        <v>85</v>
      </c>
      <c r="AI28" s="15" t="s">
        <v>309</v>
      </c>
      <c r="AJ28" s="17" t="s">
        <v>114</v>
      </c>
      <c r="AK28" s="15" t="s">
        <v>115</v>
      </c>
      <c r="AL28" s="17" t="s">
        <v>85</v>
      </c>
      <c r="AM28" s="52">
        <v>25536.0</v>
      </c>
      <c r="AN28" s="22" t="str">
        <f>+YEAR(TODAY())-YEAR('Contratación 2023'!$AM19)</f>
        <v>#VALUE!</v>
      </c>
      <c r="AO28" s="17">
        <v>30523.0</v>
      </c>
      <c r="AP28" s="16">
        <v>44956.0</v>
      </c>
      <c r="AQ28" s="23">
        <v>3.08E7</v>
      </c>
      <c r="AR28" s="30">
        <v>0.0</v>
      </c>
      <c r="AS28" s="30">
        <v>0.0</v>
      </c>
      <c r="AT28" s="30">
        <v>0.0</v>
      </c>
      <c r="AU28" s="31">
        <f t="shared" si="10"/>
        <v>30800000</v>
      </c>
      <c r="AV28" s="15" t="s">
        <v>101</v>
      </c>
      <c r="AW28" s="16">
        <v>44956.0</v>
      </c>
      <c r="AX28" s="15" t="s">
        <v>102</v>
      </c>
      <c r="AY28" s="16">
        <v>44957.0</v>
      </c>
      <c r="AZ28" s="15" t="s">
        <v>157</v>
      </c>
      <c r="BA28" s="16">
        <v>45291.0</v>
      </c>
      <c r="BB28" s="17">
        <f t="shared" si="8"/>
        <v>334</v>
      </c>
      <c r="BC28" s="17" t="s">
        <v>310</v>
      </c>
      <c r="BD28" s="17">
        <v>7.927988E7</v>
      </c>
      <c r="BE28" s="24">
        <v>0.0</v>
      </c>
      <c r="BF28" s="16"/>
      <c r="BG28" s="25">
        <v>0.0</v>
      </c>
      <c r="BH28" s="16"/>
      <c r="BI28" s="25">
        <v>0.0</v>
      </c>
      <c r="BJ28" s="16"/>
      <c r="BK28" s="25"/>
      <c r="BL28" s="25"/>
      <c r="BM28" s="25">
        <v>0.0</v>
      </c>
      <c r="BN28" s="16"/>
      <c r="BO28" s="31">
        <f t="shared" si="12"/>
        <v>30800000</v>
      </c>
      <c r="BP28" s="17"/>
      <c r="BQ28" s="16"/>
      <c r="BR28" s="16"/>
      <c r="BS28" s="17"/>
      <c r="BT28" s="17"/>
      <c r="BU28" s="21"/>
      <c r="BV28" s="17"/>
      <c r="BW28" s="27"/>
      <c r="BX28" s="21"/>
      <c r="BY28" s="17">
        <f t="shared" si="3"/>
        <v>334</v>
      </c>
      <c r="BZ28" s="21"/>
      <c r="CA28" s="17"/>
    </row>
    <row r="29" ht="15.0" customHeight="1">
      <c r="A29" s="17" t="s">
        <v>78</v>
      </c>
      <c r="B29" s="17" t="s">
        <v>79</v>
      </c>
      <c r="C29" s="15" t="s">
        <v>141</v>
      </c>
      <c r="D29" s="17">
        <v>139.0</v>
      </c>
      <c r="E29" s="15" t="s">
        <v>142</v>
      </c>
      <c r="F29" s="17" t="s">
        <v>327</v>
      </c>
      <c r="G29" s="15" t="s">
        <v>103</v>
      </c>
      <c r="H29" s="32">
        <v>45009.0</v>
      </c>
      <c r="I29" s="66">
        <v>147158.0</v>
      </c>
      <c r="J29" s="33">
        <v>44998.0</v>
      </c>
      <c r="K29" s="22">
        <v>146163.0</v>
      </c>
      <c r="L29" s="14" t="s">
        <v>328</v>
      </c>
      <c r="M29" s="15" t="s">
        <v>243</v>
      </c>
      <c r="N29" s="15" t="s">
        <v>244</v>
      </c>
      <c r="O29" s="15" t="s">
        <v>180</v>
      </c>
      <c r="P29" s="14">
        <v>7.6111501E7</v>
      </c>
      <c r="Q29" s="67" t="s">
        <v>245</v>
      </c>
      <c r="R29" s="56">
        <v>7.8950587E7</v>
      </c>
      <c r="S29" s="56">
        <v>7.8950587E7</v>
      </c>
      <c r="T29" s="17">
        <v>28623.0</v>
      </c>
      <c r="U29" s="14" t="s">
        <v>246</v>
      </c>
      <c r="V29" s="15" t="s">
        <v>93</v>
      </c>
      <c r="W29" s="15" t="s">
        <v>94</v>
      </c>
      <c r="X29" s="14" t="s">
        <v>85</v>
      </c>
      <c r="Y29" s="14" t="s">
        <v>329</v>
      </c>
      <c r="Z29" s="16">
        <v>45019.0</v>
      </c>
      <c r="AA29" s="15" t="s">
        <v>217</v>
      </c>
      <c r="AB29" s="19" t="s">
        <v>85</v>
      </c>
      <c r="AC29" s="15" t="s">
        <v>330</v>
      </c>
      <c r="AD29" s="15" t="s">
        <v>331</v>
      </c>
      <c r="AE29" s="14" t="s">
        <v>269</v>
      </c>
      <c r="AF29" s="17">
        <v>8.00093388E8</v>
      </c>
      <c r="AG29" s="17">
        <v>2.0</v>
      </c>
      <c r="AH29" s="19" t="s">
        <v>85</v>
      </c>
      <c r="AI29" s="17" t="s">
        <v>85</v>
      </c>
      <c r="AJ29" s="15" t="s">
        <v>114</v>
      </c>
      <c r="AK29" s="15" t="s">
        <v>85</v>
      </c>
      <c r="AL29" s="15" t="s">
        <v>270</v>
      </c>
      <c r="AM29" s="21" t="s">
        <v>85</v>
      </c>
      <c r="AN29" s="54" t="s">
        <v>85</v>
      </c>
      <c r="AO29" s="14">
        <v>66323.0</v>
      </c>
      <c r="AP29" s="16">
        <v>45021.0</v>
      </c>
      <c r="AQ29" s="55">
        <v>7.89505871E7</v>
      </c>
      <c r="AR29" s="30">
        <v>0.0</v>
      </c>
      <c r="AS29" s="30">
        <v>0.0</v>
      </c>
      <c r="AT29" s="30">
        <v>0.0</v>
      </c>
      <c r="AU29" s="26">
        <f t="shared" si="10"/>
        <v>78950587.1</v>
      </c>
      <c r="AV29" s="15" t="s">
        <v>101</v>
      </c>
      <c r="AW29" s="16">
        <v>45021.0</v>
      </c>
      <c r="AX29" s="15" t="s">
        <v>102</v>
      </c>
      <c r="AY29" s="37">
        <v>45019.0</v>
      </c>
      <c r="AZ29" s="15" t="s">
        <v>241</v>
      </c>
      <c r="BA29" s="37">
        <v>45291.0</v>
      </c>
      <c r="BB29" s="14">
        <f t="shared" si="8"/>
        <v>272</v>
      </c>
      <c r="BC29" s="14" t="s">
        <v>332</v>
      </c>
      <c r="BD29" s="14">
        <v>4.1057375E7</v>
      </c>
      <c r="BE29" s="24">
        <v>3.943609736E7</v>
      </c>
      <c r="BF29" s="32">
        <v>45288.0</v>
      </c>
      <c r="BG29" s="25">
        <v>0.0</v>
      </c>
      <c r="BH29" s="21"/>
      <c r="BI29" s="25">
        <v>0.0</v>
      </c>
      <c r="BJ29" s="21"/>
      <c r="BK29" s="25"/>
      <c r="BL29" s="25"/>
      <c r="BM29" s="25">
        <v>0.0</v>
      </c>
      <c r="BN29" s="17"/>
      <c r="BO29" s="26">
        <f t="shared" si="12"/>
        <v>118386684.5</v>
      </c>
      <c r="BP29" s="34">
        <f>(BQ29-BA29)</f>
        <v>107</v>
      </c>
      <c r="BQ29" s="32">
        <v>45398.0</v>
      </c>
      <c r="BR29" s="32">
        <v>45288.0</v>
      </c>
      <c r="BS29" s="21"/>
      <c r="BT29" s="17"/>
      <c r="BU29" s="27"/>
      <c r="BV29" s="27"/>
      <c r="BW29" s="27"/>
      <c r="BX29" s="27"/>
      <c r="BY29" s="28">
        <f t="shared" si="3"/>
        <v>379</v>
      </c>
      <c r="BZ29" s="17"/>
      <c r="CA29" s="17"/>
    </row>
    <row r="30" ht="15.0" customHeight="1">
      <c r="A30" s="17" t="s">
        <v>78</v>
      </c>
      <c r="B30" s="17" t="s">
        <v>79</v>
      </c>
      <c r="C30" s="15" t="s">
        <v>80</v>
      </c>
      <c r="D30" s="17">
        <v>26.0</v>
      </c>
      <c r="E30" s="15" t="s">
        <v>319</v>
      </c>
      <c r="F30" s="17" t="s">
        <v>333</v>
      </c>
      <c r="G30" s="15" t="s">
        <v>157</v>
      </c>
      <c r="H30" s="16">
        <v>44945.0</v>
      </c>
      <c r="I30" s="17" t="s">
        <v>334</v>
      </c>
      <c r="J30" s="15" t="s">
        <v>85</v>
      </c>
      <c r="K30" s="15" t="s">
        <v>85</v>
      </c>
      <c r="L30" s="17" t="s">
        <v>335</v>
      </c>
      <c r="M30" s="15" t="s">
        <v>108</v>
      </c>
      <c r="N30" s="15" t="s">
        <v>88</v>
      </c>
      <c r="O30" s="15" t="s">
        <v>304</v>
      </c>
      <c r="P30" s="15">
        <v>8.0161504E7</v>
      </c>
      <c r="Q30" s="17" t="s">
        <v>324</v>
      </c>
      <c r="R30" s="27">
        <v>6.0E7</v>
      </c>
      <c r="S30" s="27">
        <v>6.0E7</v>
      </c>
      <c r="T30" s="17">
        <v>9923.0</v>
      </c>
      <c r="U30" s="17" t="s">
        <v>162</v>
      </c>
      <c r="V30" s="15" t="s">
        <v>93</v>
      </c>
      <c r="W30" s="15" t="s">
        <v>94</v>
      </c>
      <c r="X30" s="14" t="s">
        <v>85</v>
      </c>
      <c r="Y30" s="17" t="s">
        <v>336</v>
      </c>
      <c r="Z30" s="16">
        <v>44949.0</v>
      </c>
      <c r="AA30" s="15" t="s">
        <v>88</v>
      </c>
      <c r="AB30" s="19" t="s">
        <v>85</v>
      </c>
      <c r="AC30" s="15" t="s">
        <v>96</v>
      </c>
      <c r="AD30" s="17" t="s">
        <v>97</v>
      </c>
      <c r="AE30" s="17" t="s">
        <v>337</v>
      </c>
      <c r="AF30" s="17">
        <v>1.075243527E9</v>
      </c>
      <c r="AG30" s="17" t="s">
        <v>165</v>
      </c>
      <c r="AH30" s="19" t="s">
        <v>85</v>
      </c>
      <c r="AI30" s="15" t="s">
        <v>309</v>
      </c>
      <c r="AJ30" s="17" t="s">
        <v>114</v>
      </c>
      <c r="AK30" s="15" t="s">
        <v>115</v>
      </c>
      <c r="AL30" s="17" t="s">
        <v>85</v>
      </c>
      <c r="AM30" s="21" t="s">
        <v>85</v>
      </c>
      <c r="AN30" s="34" t="s">
        <v>85</v>
      </c>
      <c r="AO30" s="17">
        <v>21623.0</v>
      </c>
      <c r="AP30" s="16">
        <v>44946.0</v>
      </c>
      <c r="AQ30" s="23">
        <v>6.0E7</v>
      </c>
      <c r="AR30" s="30">
        <v>0.0</v>
      </c>
      <c r="AS30" s="30">
        <v>0.0</v>
      </c>
      <c r="AT30" s="30">
        <v>0.0</v>
      </c>
      <c r="AU30" s="31">
        <f t="shared" si="10"/>
        <v>60000000</v>
      </c>
      <c r="AV30" s="15" t="s">
        <v>101</v>
      </c>
      <c r="AW30" s="16">
        <v>44945.0</v>
      </c>
      <c r="AX30" s="15" t="s">
        <v>102</v>
      </c>
      <c r="AY30" s="16">
        <v>44949.0</v>
      </c>
      <c r="AZ30" s="15" t="s">
        <v>157</v>
      </c>
      <c r="BA30" s="16">
        <v>45249.0</v>
      </c>
      <c r="BB30" s="17">
        <f t="shared" si="8"/>
        <v>300</v>
      </c>
      <c r="BC30" s="17" t="s">
        <v>310</v>
      </c>
      <c r="BD30" s="17">
        <v>7.927988E7</v>
      </c>
      <c r="BE30" s="24">
        <v>8200000.0</v>
      </c>
      <c r="BF30" s="16">
        <v>45218.0</v>
      </c>
      <c r="BG30" s="25">
        <v>0.0</v>
      </c>
      <c r="BH30" s="16"/>
      <c r="BI30" s="25">
        <v>0.0</v>
      </c>
      <c r="BJ30" s="16"/>
      <c r="BK30" s="25"/>
      <c r="BL30" s="25"/>
      <c r="BM30" s="25">
        <v>0.0</v>
      </c>
      <c r="BN30" s="16"/>
      <c r="BO30" s="31">
        <f t="shared" si="12"/>
        <v>68200000</v>
      </c>
      <c r="BP30" s="15">
        <v>41.0</v>
      </c>
      <c r="BQ30" s="16">
        <v>45290.0</v>
      </c>
      <c r="BR30" s="16"/>
      <c r="BS30" s="17"/>
      <c r="BT30" s="17"/>
      <c r="BU30" s="21"/>
      <c r="BV30" s="17"/>
      <c r="BW30" s="27"/>
      <c r="BX30" s="21"/>
      <c r="BY30" s="17">
        <f t="shared" si="3"/>
        <v>341</v>
      </c>
      <c r="BZ30" s="21"/>
      <c r="CA30" s="17"/>
    </row>
    <row r="31" ht="15.0" customHeight="1">
      <c r="A31" s="14" t="s">
        <v>78</v>
      </c>
      <c r="B31" s="14" t="s">
        <v>79</v>
      </c>
      <c r="C31" s="15" t="s">
        <v>80</v>
      </c>
      <c r="D31" s="14">
        <v>27.0</v>
      </c>
      <c r="E31" s="15" t="s">
        <v>81</v>
      </c>
      <c r="F31" s="14" t="s">
        <v>338</v>
      </c>
      <c r="G31" s="15" t="s">
        <v>83</v>
      </c>
      <c r="H31" s="16">
        <v>44979.0</v>
      </c>
      <c r="I31" s="17" t="s">
        <v>339</v>
      </c>
      <c r="J31" s="15" t="s">
        <v>85</v>
      </c>
      <c r="K31" s="15" t="s">
        <v>85</v>
      </c>
      <c r="L31" s="17" t="s">
        <v>340</v>
      </c>
      <c r="M31" s="15" t="s">
        <v>108</v>
      </c>
      <c r="N31" s="15" t="s">
        <v>109</v>
      </c>
      <c r="O31" s="15" t="s">
        <v>304</v>
      </c>
      <c r="P31" s="17" t="s">
        <v>341</v>
      </c>
      <c r="Q31" s="17" t="s">
        <v>342</v>
      </c>
      <c r="R31" s="18">
        <v>3.689E7</v>
      </c>
      <c r="S31" s="18">
        <v>3.689E7</v>
      </c>
      <c r="T31" s="17">
        <v>22123.0</v>
      </c>
      <c r="U31" s="17" t="s">
        <v>343</v>
      </c>
      <c r="V31" s="15" t="s">
        <v>93</v>
      </c>
      <c r="W31" s="15" t="s">
        <v>94</v>
      </c>
      <c r="X31" s="14" t="s">
        <v>85</v>
      </c>
      <c r="Y31" s="17" t="s">
        <v>344</v>
      </c>
      <c r="Z31" s="16">
        <v>44994.0</v>
      </c>
      <c r="AA31" s="15" t="s">
        <v>345</v>
      </c>
      <c r="AB31" s="19" t="s">
        <v>85</v>
      </c>
      <c r="AC31" s="15" t="s">
        <v>96</v>
      </c>
      <c r="AD31" s="17" t="s">
        <v>97</v>
      </c>
      <c r="AE31" s="57" t="s">
        <v>346</v>
      </c>
      <c r="AF31" s="17">
        <v>8.30041326E8</v>
      </c>
      <c r="AG31" s="17">
        <v>2.0</v>
      </c>
      <c r="AH31" s="19" t="s">
        <v>85</v>
      </c>
      <c r="AI31" s="14" t="s">
        <v>85</v>
      </c>
      <c r="AJ31" s="17" t="s">
        <v>99</v>
      </c>
      <c r="AK31" s="17" t="s">
        <v>128</v>
      </c>
      <c r="AL31" s="57" t="s">
        <v>347</v>
      </c>
      <c r="AM31" s="21" t="s">
        <v>85</v>
      </c>
      <c r="AN31" s="21" t="s">
        <v>85</v>
      </c>
      <c r="AO31" s="17">
        <v>53123.0</v>
      </c>
      <c r="AP31" s="16">
        <v>44995.0</v>
      </c>
      <c r="AQ31" s="23">
        <v>3.689E7</v>
      </c>
      <c r="AR31" s="30">
        <v>0.0</v>
      </c>
      <c r="AS31" s="30">
        <v>0.0</v>
      </c>
      <c r="AT31" s="30">
        <v>0.0</v>
      </c>
      <c r="AU31" s="31">
        <f t="shared" si="10"/>
        <v>36890000</v>
      </c>
      <c r="AV31" s="15" t="s">
        <v>129</v>
      </c>
      <c r="AW31" s="16" t="s">
        <v>85</v>
      </c>
      <c r="AX31" s="15" t="s">
        <v>130</v>
      </c>
      <c r="AY31" s="16">
        <v>44995.0</v>
      </c>
      <c r="AZ31" s="15" t="s">
        <v>103</v>
      </c>
      <c r="BA31" s="16">
        <v>45209.0</v>
      </c>
      <c r="BB31" s="17">
        <f t="shared" si="8"/>
        <v>214</v>
      </c>
      <c r="BC31" s="17" t="s">
        <v>310</v>
      </c>
      <c r="BD31" s="17">
        <v>7.927988E7</v>
      </c>
      <c r="BE31" s="24">
        <v>0.0</v>
      </c>
      <c r="BF31" s="16"/>
      <c r="BG31" s="25">
        <v>0.0</v>
      </c>
      <c r="BH31" s="16"/>
      <c r="BI31" s="25">
        <v>0.0</v>
      </c>
      <c r="BJ31" s="16"/>
      <c r="BK31" s="25"/>
      <c r="BL31" s="25"/>
      <c r="BM31" s="25">
        <v>0.0</v>
      </c>
      <c r="BN31" s="16"/>
      <c r="BO31" s="26">
        <f t="shared" si="12"/>
        <v>36890000</v>
      </c>
      <c r="BP31" s="17"/>
      <c r="BQ31" s="16"/>
      <c r="BR31" s="16"/>
      <c r="BS31" s="17"/>
      <c r="BT31" s="17"/>
      <c r="BU31" s="21"/>
      <c r="BV31" s="17"/>
      <c r="BW31" s="27"/>
      <c r="BX31" s="21"/>
      <c r="BY31" s="17">
        <f t="shared" si="3"/>
        <v>214</v>
      </c>
      <c r="BZ31" s="21"/>
      <c r="CA31" s="17"/>
    </row>
    <row r="32" ht="15.0" customHeight="1">
      <c r="A32" s="17" t="s">
        <v>78</v>
      </c>
      <c r="B32" s="17" t="s">
        <v>79</v>
      </c>
      <c r="C32" s="15" t="s">
        <v>80</v>
      </c>
      <c r="D32" s="17">
        <v>29.0</v>
      </c>
      <c r="E32" s="15" t="s">
        <v>319</v>
      </c>
      <c r="F32" s="17" t="s">
        <v>348</v>
      </c>
      <c r="G32" s="15" t="s">
        <v>157</v>
      </c>
      <c r="H32" s="16">
        <v>44949.0</v>
      </c>
      <c r="I32" s="17" t="s">
        <v>349</v>
      </c>
      <c r="J32" s="15" t="s">
        <v>85</v>
      </c>
      <c r="K32" s="15" t="s">
        <v>85</v>
      </c>
      <c r="L32" s="17" t="s">
        <v>350</v>
      </c>
      <c r="M32" s="15" t="s">
        <v>108</v>
      </c>
      <c r="N32" s="15" t="s">
        <v>88</v>
      </c>
      <c r="O32" s="15" t="s">
        <v>351</v>
      </c>
      <c r="P32" s="17" t="s">
        <v>352</v>
      </c>
      <c r="Q32" s="17" t="s">
        <v>324</v>
      </c>
      <c r="R32" s="27">
        <v>4.715E7</v>
      </c>
      <c r="S32" s="27">
        <v>4.715E7</v>
      </c>
      <c r="T32" s="17">
        <v>13423.0</v>
      </c>
      <c r="U32" s="17" t="s">
        <v>162</v>
      </c>
      <c r="V32" s="15" t="s">
        <v>93</v>
      </c>
      <c r="W32" s="15" t="s">
        <v>94</v>
      </c>
      <c r="X32" s="14" t="s">
        <v>85</v>
      </c>
      <c r="Y32" s="17" t="s">
        <v>353</v>
      </c>
      <c r="Z32" s="16">
        <v>44950.0</v>
      </c>
      <c r="AA32" s="15" t="s">
        <v>88</v>
      </c>
      <c r="AB32" s="19" t="s">
        <v>85</v>
      </c>
      <c r="AC32" s="15" t="s">
        <v>96</v>
      </c>
      <c r="AD32" s="17" t="s">
        <v>97</v>
      </c>
      <c r="AE32" s="17" t="s">
        <v>354</v>
      </c>
      <c r="AF32" s="17">
        <v>7.9727331E7</v>
      </c>
      <c r="AG32" s="17" t="s">
        <v>165</v>
      </c>
      <c r="AH32" s="19" t="s">
        <v>85</v>
      </c>
      <c r="AI32" s="15" t="s">
        <v>355</v>
      </c>
      <c r="AJ32" s="17" t="s">
        <v>114</v>
      </c>
      <c r="AK32" s="15" t="s">
        <v>115</v>
      </c>
      <c r="AL32" s="17" t="s">
        <v>85</v>
      </c>
      <c r="AM32" s="52">
        <v>28513.0</v>
      </c>
      <c r="AN32" s="22" t="str">
        <f>+YEAR(TODAY())-YEAR('Contratación 2023'!$AM23)</f>
        <v>#VALUE!</v>
      </c>
      <c r="AO32" s="17">
        <v>24823.0</v>
      </c>
      <c r="AP32" s="16">
        <v>44950.0</v>
      </c>
      <c r="AQ32" s="23">
        <v>4.715E7</v>
      </c>
      <c r="AR32" s="30">
        <v>0.0</v>
      </c>
      <c r="AS32" s="30">
        <v>0.0</v>
      </c>
      <c r="AT32" s="30">
        <v>0.0</v>
      </c>
      <c r="AU32" s="31">
        <f t="shared" si="10"/>
        <v>47150000</v>
      </c>
      <c r="AV32" s="15" t="s">
        <v>101</v>
      </c>
      <c r="AW32" s="16">
        <v>44949.0</v>
      </c>
      <c r="AX32" s="15" t="s">
        <v>102</v>
      </c>
      <c r="AY32" s="16">
        <v>44950.0</v>
      </c>
      <c r="AZ32" s="15" t="s">
        <v>157</v>
      </c>
      <c r="BA32" s="16">
        <v>45291.0</v>
      </c>
      <c r="BB32" s="17">
        <f t="shared" si="8"/>
        <v>341</v>
      </c>
      <c r="BC32" s="17" t="s">
        <v>356</v>
      </c>
      <c r="BD32" s="17">
        <v>3.9375763E8</v>
      </c>
      <c r="BE32" s="24">
        <v>0.0</v>
      </c>
      <c r="BF32" s="16"/>
      <c r="BG32" s="25">
        <v>0.0</v>
      </c>
      <c r="BH32" s="16"/>
      <c r="BI32" s="25">
        <v>0.0</v>
      </c>
      <c r="BJ32" s="16"/>
      <c r="BK32" s="25"/>
      <c r="BL32" s="25"/>
      <c r="BM32" s="25">
        <v>0.0</v>
      </c>
      <c r="BN32" s="16"/>
      <c r="BO32" s="31">
        <f t="shared" si="12"/>
        <v>47150000</v>
      </c>
      <c r="BP32" s="17"/>
      <c r="BQ32" s="16"/>
      <c r="BR32" s="16"/>
      <c r="BS32" s="17"/>
      <c r="BT32" s="17"/>
      <c r="BU32" s="21"/>
      <c r="BV32" s="17"/>
      <c r="BW32" s="27"/>
      <c r="BX32" s="21"/>
      <c r="BY32" s="17">
        <f t="shared" si="3"/>
        <v>341</v>
      </c>
      <c r="BZ32" s="21"/>
      <c r="CA32" s="17"/>
    </row>
    <row r="33" ht="15.0" customHeight="1">
      <c r="A33" s="17" t="s">
        <v>78</v>
      </c>
      <c r="B33" s="17" t="s">
        <v>79</v>
      </c>
      <c r="C33" s="15" t="s">
        <v>80</v>
      </c>
      <c r="D33" s="17">
        <v>30.0</v>
      </c>
      <c r="E33" s="15" t="s">
        <v>116</v>
      </c>
      <c r="F33" s="17" t="s">
        <v>357</v>
      </c>
      <c r="G33" s="15" t="s">
        <v>157</v>
      </c>
      <c r="H33" s="32">
        <v>44942.0</v>
      </c>
      <c r="I33" s="17" t="s">
        <v>358</v>
      </c>
      <c r="J33" s="33" t="s">
        <v>85</v>
      </c>
      <c r="K33" s="15" t="s">
        <v>85</v>
      </c>
      <c r="L33" s="17" t="s">
        <v>359</v>
      </c>
      <c r="M33" s="15" t="s">
        <v>108</v>
      </c>
      <c r="N33" s="15" t="s">
        <v>323</v>
      </c>
      <c r="O33" s="15" t="s">
        <v>351</v>
      </c>
      <c r="P33" s="17">
        <v>8.0161504E7</v>
      </c>
      <c r="Q33" s="17" t="s">
        <v>360</v>
      </c>
      <c r="R33" s="27">
        <v>6.325E7</v>
      </c>
      <c r="S33" s="27">
        <v>6.325E7</v>
      </c>
      <c r="T33" s="17">
        <v>13523.0</v>
      </c>
      <c r="U33" s="17" t="s">
        <v>162</v>
      </c>
      <c r="V33" s="15" t="s">
        <v>93</v>
      </c>
      <c r="W33" s="15" t="s">
        <v>94</v>
      </c>
      <c r="X33" s="14" t="s">
        <v>85</v>
      </c>
      <c r="Y33" s="17" t="s">
        <v>361</v>
      </c>
      <c r="Z33" s="16">
        <v>44944.0</v>
      </c>
      <c r="AA33" s="15" t="s">
        <v>217</v>
      </c>
      <c r="AB33" s="19" t="s">
        <v>85</v>
      </c>
      <c r="AC33" s="15" t="s">
        <v>96</v>
      </c>
      <c r="AD33" s="17" t="s">
        <v>97</v>
      </c>
      <c r="AE33" s="17" t="s">
        <v>362</v>
      </c>
      <c r="AF33" s="17">
        <v>7.9865008E7</v>
      </c>
      <c r="AG33" s="17" t="s">
        <v>165</v>
      </c>
      <c r="AH33" s="19" t="s">
        <v>85</v>
      </c>
      <c r="AI33" s="15" t="s">
        <v>363</v>
      </c>
      <c r="AJ33" s="17" t="s">
        <v>114</v>
      </c>
      <c r="AK33" s="15" t="s">
        <v>115</v>
      </c>
      <c r="AL33" s="17" t="s">
        <v>85</v>
      </c>
      <c r="AM33" s="52">
        <v>28250.0</v>
      </c>
      <c r="AN33" s="22" t="str">
        <f>+YEAR(TODAY())-YEAR('Contratación 2023'!$AM27)</f>
        <v>#VALUE!</v>
      </c>
      <c r="AO33" s="17">
        <v>18723.0</v>
      </c>
      <c r="AP33" s="16">
        <v>44944.0</v>
      </c>
      <c r="AQ33" s="23">
        <v>6.325E7</v>
      </c>
      <c r="AR33" s="30">
        <v>0.0</v>
      </c>
      <c r="AS33" s="30">
        <v>0.0</v>
      </c>
      <c r="AT33" s="30">
        <v>0.0</v>
      </c>
      <c r="AU33" s="31">
        <f t="shared" si="10"/>
        <v>63250000</v>
      </c>
      <c r="AV33" s="15" t="s">
        <v>101</v>
      </c>
      <c r="AW33" s="16">
        <v>44944.0</v>
      </c>
      <c r="AX33" s="15" t="s">
        <v>102</v>
      </c>
      <c r="AY33" s="37">
        <v>44944.0</v>
      </c>
      <c r="AZ33" s="15" t="s">
        <v>157</v>
      </c>
      <c r="BA33" s="37">
        <v>45291.0</v>
      </c>
      <c r="BB33" s="17">
        <f t="shared" si="8"/>
        <v>347</v>
      </c>
      <c r="BC33" s="17" t="s">
        <v>356</v>
      </c>
      <c r="BD33" s="17">
        <v>3.9375763E8</v>
      </c>
      <c r="BE33" s="24">
        <v>0.0</v>
      </c>
      <c r="BF33" s="16"/>
      <c r="BG33" s="25">
        <v>0.0</v>
      </c>
      <c r="BH33" s="16"/>
      <c r="BI33" s="25">
        <v>0.0</v>
      </c>
      <c r="BJ33" s="16"/>
      <c r="BK33" s="25"/>
      <c r="BL33" s="25"/>
      <c r="BM33" s="25">
        <v>0.0</v>
      </c>
      <c r="BN33" s="16"/>
      <c r="BO33" s="31">
        <f t="shared" si="12"/>
        <v>63250000</v>
      </c>
      <c r="BP33" s="17"/>
      <c r="BQ33" s="16"/>
      <c r="BR33" s="16"/>
      <c r="BS33" s="17"/>
      <c r="BT33" s="17"/>
      <c r="BU33" s="21"/>
      <c r="BV33" s="17"/>
      <c r="BW33" s="27"/>
      <c r="BX33" s="21"/>
      <c r="BY33" s="17">
        <f t="shared" si="3"/>
        <v>347</v>
      </c>
      <c r="BZ33" s="21"/>
      <c r="CA33" s="17"/>
    </row>
    <row r="34" ht="15.0" customHeight="1">
      <c r="A34" s="17" t="s">
        <v>78</v>
      </c>
      <c r="B34" s="17" t="s">
        <v>79</v>
      </c>
      <c r="C34" s="15" t="s">
        <v>80</v>
      </c>
      <c r="D34" s="17">
        <v>31.0</v>
      </c>
      <c r="E34" s="15" t="s">
        <v>81</v>
      </c>
      <c r="F34" s="17" t="s">
        <v>364</v>
      </c>
      <c r="G34" s="15" t="s">
        <v>157</v>
      </c>
      <c r="H34" s="16">
        <v>44944.0</v>
      </c>
      <c r="I34" s="17" t="s">
        <v>365</v>
      </c>
      <c r="J34" s="15" t="s">
        <v>85</v>
      </c>
      <c r="K34" s="15" t="s">
        <v>85</v>
      </c>
      <c r="L34" s="17" t="s">
        <v>366</v>
      </c>
      <c r="M34" s="15" t="s">
        <v>108</v>
      </c>
      <c r="N34" s="15" t="s">
        <v>88</v>
      </c>
      <c r="O34" s="15" t="s">
        <v>351</v>
      </c>
      <c r="P34" s="17">
        <v>8.0161504E7</v>
      </c>
      <c r="Q34" s="17" t="s">
        <v>161</v>
      </c>
      <c r="R34" s="27">
        <v>6.9E7</v>
      </c>
      <c r="S34" s="27">
        <v>6.9E7</v>
      </c>
      <c r="T34" s="17">
        <v>13623.0</v>
      </c>
      <c r="U34" s="17" t="s">
        <v>162</v>
      </c>
      <c r="V34" s="15" t="s">
        <v>93</v>
      </c>
      <c r="W34" s="15" t="s">
        <v>94</v>
      </c>
      <c r="X34" s="14" t="s">
        <v>85</v>
      </c>
      <c r="Y34" s="17" t="s">
        <v>367</v>
      </c>
      <c r="Z34" s="16">
        <v>44945.0</v>
      </c>
      <c r="AA34" s="15" t="s">
        <v>88</v>
      </c>
      <c r="AB34" s="19" t="s">
        <v>85</v>
      </c>
      <c r="AC34" s="15" t="s">
        <v>96</v>
      </c>
      <c r="AD34" s="17" t="s">
        <v>97</v>
      </c>
      <c r="AE34" s="17" t="s">
        <v>368</v>
      </c>
      <c r="AF34" s="17">
        <v>7.7172059E7</v>
      </c>
      <c r="AG34" s="17" t="s">
        <v>165</v>
      </c>
      <c r="AH34" s="19" t="s">
        <v>85</v>
      </c>
      <c r="AI34" s="17" t="s">
        <v>166</v>
      </c>
      <c r="AJ34" s="17" t="s">
        <v>114</v>
      </c>
      <c r="AK34" s="15" t="s">
        <v>115</v>
      </c>
      <c r="AL34" s="17" t="s">
        <v>85</v>
      </c>
      <c r="AM34" s="21">
        <v>26694.0</v>
      </c>
      <c r="AN34" s="22">
        <f>+YEAR(TODAY())-YEAR('Contratación 2023'!$AM28)</f>
        <v>55</v>
      </c>
      <c r="AO34" s="17">
        <v>20123.0</v>
      </c>
      <c r="AP34" s="16">
        <v>44945.0</v>
      </c>
      <c r="AQ34" s="23">
        <v>6.9E7</v>
      </c>
      <c r="AR34" s="30">
        <v>0.0</v>
      </c>
      <c r="AS34" s="30">
        <v>0.0</v>
      </c>
      <c r="AT34" s="30">
        <v>0.0</v>
      </c>
      <c r="AU34" s="31">
        <f t="shared" si="10"/>
        <v>69000000</v>
      </c>
      <c r="AV34" s="15" t="s">
        <v>101</v>
      </c>
      <c r="AW34" s="16">
        <v>44944.0</v>
      </c>
      <c r="AX34" s="15" t="s">
        <v>102</v>
      </c>
      <c r="AY34" s="16">
        <v>44945.0</v>
      </c>
      <c r="AZ34" s="15" t="s">
        <v>157</v>
      </c>
      <c r="BA34" s="16">
        <v>45291.0</v>
      </c>
      <c r="BB34" s="17">
        <f t="shared" si="8"/>
        <v>346</v>
      </c>
      <c r="BC34" s="17" t="s">
        <v>369</v>
      </c>
      <c r="BD34" s="17">
        <v>3.975763E7</v>
      </c>
      <c r="BE34" s="24">
        <v>0.0</v>
      </c>
      <c r="BF34" s="16"/>
      <c r="BG34" s="25">
        <v>0.0</v>
      </c>
      <c r="BH34" s="16"/>
      <c r="BI34" s="25">
        <v>0.0</v>
      </c>
      <c r="BJ34" s="16"/>
      <c r="BK34" s="25"/>
      <c r="BL34" s="25"/>
      <c r="BM34" s="25">
        <v>0.0</v>
      </c>
      <c r="BN34" s="16"/>
      <c r="BO34" s="31">
        <f t="shared" si="12"/>
        <v>69000000</v>
      </c>
      <c r="BP34" s="17"/>
      <c r="BQ34" s="16"/>
      <c r="BR34" s="16"/>
      <c r="BS34" s="17"/>
      <c r="BT34" s="17"/>
      <c r="BU34" s="21"/>
      <c r="BV34" s="17"/>
      <c r="BW34" s="27"/>
      <c r="BX34" s="21"/>
      <c r="BY34" s="17">
        <f t="shared" si="3"/>
        <v>346</v>
      </c>
      <c r="BZ34" s="21"/>
      <c r="CA34" s="17"/>
    </row>
    <row r="35" ht="15.0" customHeight="1">
      <c r="A35" s="17" t="s">
        <v>78</v>
      </c>
      <c r="B35" s="17" t="s">
        <v>79</v>
      </c>
      <c r="C35" s="15" t="s">
        <v>80</v>
      </c>
      <c r="D35" s="17">
        <v>32.0</v>
      </c>
      <c r="E35" s="15" t="s">
        <v>116</v>
      </c>
      <c r="F35" s="17" t="s">
        <v>370</v>
      </c>
      <c r="G35" s="15" t="s">
        <v>157</v>
      </c>
      <c r="H35" s="32">
        <v>44939.0</v>
      </c>
      <c r="I35" s="17" t="s">
        <v>371</v>
      </c>
      <c r="J35" s="33" t="s">
        <v>85</v>
      </c>
      <c r="K35" s="15" t="s">
        <v>85</v>
      </c>
      <c r="L35" s="17" t="s">
        <v>372</v>
      </c>
      <c r="M35" s="15" t="s">
        <v>108</v>
      </c>
      <c r="N35" s="15" t="s">
        <v>88</v>
      </c>
      <c r="O35" s="15" t="s">
        <v>351</v>
      </c>
      <c r="P35" s="17">
        <v>8.0161504E7</v>
      </c>
      <c r="Q35" s="17" t="s">
        <v>360</v>
      </c>
      <c r="R35" s="27">
        <v>8.625E7</v>
      </c>
      <c r="S35" s="27">
        <v>8.625E7</v>
      </c>
      <c r="T35" s="17">
        <v>13923.0</v>
      </c>
      <c r="U35" s="17" t="s">
        <v>162</v>
      </c>
      <c r="V35" s="15" t="s">
        <v>93</v>
      </c>
      <c r="W35" s="15" t="s">
        <v>94</v>
      </c>
      <c r="X35" s="14" t="s">
        <v>85</v>
      </c>
      <c r="Y35" s="17" t="s">
        <v>373</v>
      </c>
      <c r="Z35" s="16">
        <v>44939.0</v>
      </c>
      <c r="AA35" s="15" t="s">
        <v>88</v>
      </c>
      <c r="AB35" s="19" t="s">
        <v>85</v>
      </c>
      <c r="AC35" s="15" t="s">
        <v>96</v>
      </c>
      <c r="AD35" s="17" t="s">
        <v>97</v>
      </c>
      <c r="AE35" s="17" t="s">
        <v>374</v>
      </c>
      <c r="AF35" s="17">
        <v>9.151757E7</v>
      </c>
      <c r="AG35" s="17" t="s">
        <v>165</v>
      </c>
      <c r="AH35" s="19" t="s">
        <v>85</v>
      </c>
      <c r="AI35" s="15" t="s">
        <v>375</v>
      </c>
      <c r="AJ35" s="17" t="s">
        <v>114</v>
      </c>
      <c r="AK35" s="15" t="s">
        <v>115</v>
      </c>
      <c r="AL35" s="17" t="s">
        <v>85</v>
      </c>
      <c r="AM35" s="21"/>
      <c r="AN35" s="22" t="str">
        <f>+YEAR(TODAY())-YEAR('Contratación 2023'!$AM29)</f>
        <v>#VALUE!</v>
      </c>
      <c r="AO35" s="17">
        <v>15123.0</v>
      </c>
      <c r="AP35" s="16">
        <v>44942.0</v>
      </c>
      <c r="AQ35" s="23">
        <v>8.625E7</v>
      </c>
      <c r="AR35" s="30">
        <v>0.0</v>
      </c>
      <c r="AS35" s="30">
        <v>0.0</v>
      </c>
      <c r="AT35" s="30">
        <v>0.0</v>
      </c>
      <c r="AU35" s="31">
        <f t="shared" si="10"/>
        <v>86250000</v>
      </c>
      <c r="AV35" s="15" t="s">
        <v>101</v>
      </c>
      <c r="AW35" s="16">
        <v>44942.0</v>
      </c>
      <c r="AX35" s="15" t="s">
        <v>102</v>
      </c>
      <c r="AY35" s="37">
        <v>44942.0</v>
      </c>
      <c r="AZ35" s="15" t="s">
        <v>157</v>
      </c>
      <c r="BA35" s="37">
        <v>45291.0</v>
      </c>
      <c r="BB35" s="17">
        <f t="shared" si="8"/>
        <v>349</v>
      </c>
      <c r="BC35" s="17" t="s">
        <v>356</v>
      </c>
      <c r="BD35" s="17">
        <v>3.9375763E8</v>
      </c>
      <c r="BE35" s="24">
        <v>0.0</v>
      </c>
      <c r="BF35" s="16"/>
      <c r="BG35" s="25">
        <v>0.0</v>
      </c>
      <c r="BH35" s="16"/>
      <c r="BI35" s="25">
        <v>0.0</v>
      </c>
      <c r="BJ35" s="16"/>
      <c r="BK35" s="25"/>
      <c r="BL35" s="25"/>
      <c r="BM35" s="25">
        <v>0.0</v>
      </c>
      <c r="BN35" s="16"/>
      <c r="BO35" s="31">
        <f t="shared" si="12"/>
        <v>86250000</v>
      </c>
      <c r="BP35" s="17"/>
      <c r="BQ35" s="16"/>
      <c r="BR35" s="16"/>
      <c r="BS35" s="17"/>
      <c r="BT35" s="17"/>
      <c r="BU35" s="21"/>
      <c r="BV35" s="17"/>
      <c r="BW35" s="27"/>
      <c r="BX35" s="21"/>
      <c r="BY35" s="17">
        <f t="shared" si="3"/>
        <v>349</v>
      </c>
      <c r="BZ35" s="21"/>
      <c r="CA35" s="17"/>
    </row>
    <row r="36" ht="15.0" customHeight="1">
      <c r="A36" s="17" t="s">
        <v>78</v>
      </c>
      <c r="B36" s="17" t="s">
        <v>79</v>
      </c>
      <c r="C36" s="15" t="s">
        <v>80</v>
      </c>
      <c r="D36" s="17">
        <v>33.0</v>
      </c>
      <c r="E36" s="15" t="s">
        <v>319</v>
      </c>
      <c r="F36" s="17" t="s">
        <v>376</v>
      </c>
      <c r="G36" s="15" t="s">
        <v>157</v>
      </c>
      <c r="H36" s="16">
        <v>44949.0</v>
      </c>
      <c r="I36" s="17" t="s">
        <v>377</v>
      </c>
      <c r="J36" s="15" t="s">
        <v>85</v>
      </c>
      <c r="K36" s="15" t="s">
        <v>85</v>
      </c>
      <c r="L36" s="17" t="s">
        <v>378</v>
      </c>
      <c r="M36" s="15" t="s">
        <v>108</v>
      </c>
      <c r="N36" s="15" t="s">
        <v>88</v>
      </c>
      <c r="O36" s="15" t="s">
        <v>351</v>
      </c>
      <c r="P36" s="17" t="s">
        <v>379</v>
      </c>
      <c r="Q36" s="17" t="s">
        <v>324</v>
      </c>
      <c r="R36" s="27">
        <v>7.7E7</v>
      </c>
      <c r="S36" s="27">
        <v>7.7E7</v>
      </c>
      <c r="T36" s="17">
        <v>12523.0</v>
      </c>
      <c r="U36" s="17" t="s">
        <v>162</v>
      </c>
      <c r="V36" s="15" t="s">
        <v>93</v>
      </c>
      <c r="W36" s="15" t="s">
        <v>94</v>
      </c>
      <c r="X36" s="14" t="s">
        <v>85</v>
      </c>
      <c r="Y36" s="15" t="s">
        <v>380</v>
      </c>
      <c r="Z36" s="16">
        <v>44952.0</v>
      </c>
      <c r="AA36" s="15" t="s">
        <v>88</v>
      </c>
      <c r="AB36" s="19" t="s">
        <v>85</v>
      </c>
      <c r="AC36" s="15" t="s">
        <v>96</v>
      </c>
      <c r="AD36" s="17" t="s">
        <v>97</v>
      </c>
      <c r="AE36" s="17" t="s">
        <v>381</v>
      </c>
      <c r="AF36" s="17">
        <v>5.2515581E7</v>
      </c>
      <c r="AG36" s="17" t="s">
        <v>165</v>
      </c>
      <c r="AH36" s="19" t="s">
        <v>85</v>
      </c>
      <c r="AI36" s="17" t="s">
        <v>166</v>
      </c>
      <c r="AJ36" s="17" t="s">
        <v>114</v>
      </c>
      <c r="AK36" s="15" t="s">
        <v>115</v>
      </c>
      <c r="AL36" s="17" t="s">
        <v>85</v>
      </c>
      <c r="AM36" s="21" t="s">
        <v>85</v>
      </c>
      <c r="AN36" s="34" t="s">
        <v>85</v>
      </c>
      <c r="AO36" s="17">
        <v>24723.0</v>
      </c>
      <c r="AP36" s="16">
        <v>44950.0</v>
      </c>
      <c r="AQ36" s="23">
        <v>7.7E7</v>
      </c>
      <c r="AR36" s="30">
        <v>0.0</v>
      </c>
      <c r="AS36" s="30">
        <v>0.0</v>
      </c>
      <c r="AT36" s="30">
        <v>0.0</v>
      </c>
      <c r="AU36" s="31">
        <f t="shared" si="10"/>
        <v>77000000</v>
      </c>
      <c r="AV36" s="15" t="s">
        <v>101</v>
      </c>
      <c r="AW36" s="16">
        <v>44950.0</v>
      </c>
      <c r="AX36" s="15" t="s">
        <v>102</v>
      </c>
      <c r="AY36" s="16">
        <v>44952.0</v>
      </c>
      <c r="AZ36" s="15" t="s">
        <v>157</v>
      </c>
      <c r="BA36" s="32">
        <v>45285.0</v>
      </c>
      <c r="BB36" s="17">
        <f t="shared" si="8"/>
        <v>333</v>
      </c>
      <c r="BC36" s="17" t="s">
        <v>356</v>
      </c>
      <c r="BD36" s="17">
        <v>3.9375763E8</v>
      </c>
      <c r="BE36" s="24">
        <v>1166667.0</v>
      </c>
      <c r="BF36" s="16">
        <v>45247.0</v>
      </c>
      <c r="BG36" s="25">
        <v>0.0</v>
      </c>
      <c r="BH36" s="16"/>
      <c r="BI36" s="25">
        <v>0.0</v>
      </c>
      <c r="BJ36" s="16"/>
      <c r="BK36" s="25"/>
      <c r="BL36" s="25"/>
      <c r="BM36" s="25">
        <v>0.0</v>
      </c>
      <c r="BN36" s="16"/>
      <c r="BO36" s="31">
        <f t="shared" si="12"/>
        <v>78166667</v>
      </c>
      <c r="BP36" s="15">
        <v>6.0</v>
      </c>
      <c r="BQ36" s="16">
        <v>45291.0</v>
      </c>
      <c r="BR36" s="16">
        <v>45247.0</v>
      </c>
      <c r="BS36" s="17"/>
      <c r="BT36" s="17"/>
      <c r="BU36" s="21"/>
      <c r="BV36" s="17"/>
      <c r="BW36" s="27"/>
      <c r="BX36" s="21"/>
      <c r="BY36" s="17">
        <f t="shared" si="3"/>
        <v>339</v>
      </c>
      <c r="BZ36" s="21"/>
      <c r="CA36" s="17"/>
    </row>
    <row r="37" ht="15.0" customHeight="1">
      <c r="A37" s="14" t="s">
        <v>78</v>
      </c>
      <c r="B37" s="14" t="s">
        <v>79</v>
      </c>
      <c r="C37" s="15" t="s">
        <v>80</v>
      </c>
      <c r="D37" s="17">
        <v>34.0</v>
      </c>
      <c r="E37" s="15" t="s">
        <v>116</v>
      </c>
      <c r="F37" s="17" t="s">
        <v>382</v>
      </c>
      <c r="G37" s="15" t="s">
        <v>103</v>
      </c>
      <c r="H37" s="32">
        <v>45016.0</v>
      </c>
      <c r="I37" s="14" t="s">
        <v>383</v>
      </c>
      <c r="J37" s="33" t="s">
        <v>85</v>
      </c>
      <c r="K37" s="15" t="s">
        <v>85</v>
      </c>
      <c r="L37" s="17" t="s">
        <v>384</v>
      </c>
      <c r="M37" s="15" t="s">
        <v>243</v>
      </c>
      <c r="N37" s="15" t="s">
        <v>385</v>
      </c>
      <c r="O37" s="15" t="s">
        <v>351</v>
      </c>
      <c r="P37" s="14">
        <v>8.2111902E7</v>
      </c>
      <c r="Q37" s="14" t="s">
        <v>386</v>
      </c>
      <c r="R37" s="18">
        <v>7.0E7</v>
      </c>
      <c r="S37" s="18">
        <v>5.0677075E7</v>
      </c>
      <c r="T37" s="14">
        <v>22923.0</v>
      </c>
      <c r="U37" s="14" t="s">
        <v>162</v>
      </c>
      <c r="V37" s="15" t="s">
        <v>387</v>
      </c>
      <c r="W37" s="15" t="s">
        <v>387</v>
      </c>
      <c r="X37" s="14" t="s">
        <v>85</v>
      </c>
      <c r="Y37" s="34" t="s">
        <v>85</v>
      </c>
      <c r="Z37" s="16" t="s">
        <v>85</v>
      </c>
      <c r="AA37" s="34" t="s">
        <v>85</v>
      </c>
      <c r="AB37" s="19" t="s">
        <v>85</v>
      </c>
      <c r="AC37" s="34" t="s">
        <v>85</v>
      </c>
      <c r="AD37" s="34" t="s">
        <v>85</v>
      </c>
      <c r="AE37" s="34" t="s">
        <v>85</v>
      </c>
      <c r="AF37" s="34" t="s">
        <v>85</v>
      </c>
      <c r="AG37" s="17" t="s">
        <v>165</v>
      </c>
      <c r="AH37" s="19" t="s">
        <v>85</v>
      </c>
      <c r="AI37" s="34" t="s">
        <v>85</v>
      </c>
      <c r="AJ37" s="34" t="s">
        <v>85</v>
      </c>
      <c r="AK37" s="34" t="s">
        <v>85</v>
      </c>
      <c r="AL37" s="34" t="s">
        <v>85</v>
      </c>
      <c r="AM37" s="34" t="s">
        <v>85</v>
      </c>
      <c r="AN37" s="34" t="s">
        <v>85</v>
      </c>
      <c r="AO37" s="34" t="s">
        <v>85</v>
      </c>
      <c r="AP37" s="16" t="s">
        <v>85</v>
      </c>
      <c r="AQ37" s="77" t="s">
        <v>85</v>
      </c>
      <c r="AR37" s="34" t="s">
        <v>85</v>
      </c>
      <c r="AS37" s="34" t="s">
        <v>85</v>
      </c>
      <c r="AT37" s="34" t="s">
        <v>85</v>
      </c>
      <c r="AU37" s="77" t="s">
        <v>85</v>
      </c>
      <c r="AV37" s="34" t="s">
        <v>85</v>
      </c>
      <c r="AW37" s="34" t="s">
        <v>85</v>
      </c>
      <c r="AX37" s="34" t="s">
        <v>85</v>
      </c>
      <c r="AY37" s="37" t="s">
        <v>85</v>
      </c>
      <c r="AZ37" s="34" t="s">
        <v>85</v>
      </c>
      <c r="BA37" s="37" t="s">
        <v>85</v>
      </c>
      <c r="BB37" s="34" t="s">
        <v>85</v>
      </c>
      <c r="BC37" s="34" t="s">
        <v>85</v>
      </c>
      <c r="BD37" s="34" t="s">
        <v>85</v>
      </c>
      <c r="BE37" s="24">
        <v>0.0</v>
      </c>
      <c r="BF37" s="21"/>
      <c r="BG37" s="25">
        <v>0.0</v>
      </c>
      <c r="BH37" s="19"/>
      <c r="BI37" s="25">
        <v>0.0</v>
      </c>
      <c r="BJ37" s="19"/>
      <c r="BK37" s="25"/>
      <c r="BL37" s="25"/>
      <c r="BM37" s="25">
        <v>0.0</v>
      </c>
      <c r="BN37" s="19"/>
      <c r="BO37" s="26" t="str">
        <f t="shared" si="12"/>
        <v>#VALUE!</v>
      </c>
      <c r="BP37" s="14"/>
      <c r="BQ37" s="19"/>
      <c r="BR37" s="19"/>
      <c r="BS37" s="14"/>
      <c r="BT37" s="14"/>
      <c r="BU37" s="19"/>
      <c r="BV37" s="14"/>
      <c r="BW37" s="18"/>
      <c r="BX37" s="19"/>
      <c r="BY37" s="17" t="str">
        <f t="shared" si="3"/>
        <v>#VALUE!</v>
      </c>
      <c r="BZ37" s="19"/>
      <c r="CA37" s="14"/>
    </row>
    <row r="38" ht="15.0" customHeight="1">
      <c r="A38" s="14" t="s">
        <v>78</v>
      </c>
      <c r="B38" s="14" t="s">
        <v>79</v>
      </c>
      <c r="C38" s="15" t="s">
        <v>80</v>
      </c>
      <c r="D38" s="14">
        <v>35.0</v>
      </c>
      <c r="E38" s="15" t="s">
        <v>81</v>
      </c>
      <c r="F38" s="14" t="s">
        <v>388</v>
      </c>
      <c r="G38" s="15" t="s">
        <v>83</v>
      </c>
      <c r="H38" s="16">
        <v>44985.0</v>
      </c>
      <c r="I38" s="17" t="s">
        <v>389</v>
      </c>
      <c r="J38" s="15" t="s">
        <v>85</v>
      </c>
      <c r="K38" s="15" t="s">
        <v>85</v>
      </c>
      <c r="L38" s="17" t="s">
        <v>390</v>
      </c>
      <c r="M38" s="15" t="s">
        <v>108</v>
      </c>
      <c r="N38" s="15" t="s">
        <v>109</v>
      </c>
      <c r="O38" s="15" t="s">
        <v>351</v>
      </c>
      <c r="P38" s="17">
        <v>8.2121506E7</v>
      </c>
      <c r="Q38" s="17" t="s">
        <v>391</v>
      </c>
      <c r="R38" s="18">
        <v>5000000.0</v>
      </c>
      <c r="S38" s="18">
        <v>5000000.0</v>
      </c>
      <c r="T38" s="17">
        <v>24823.0</v>
      </c>
      <c r="U38" s="17" t="s">
        <v>162</v>
      </c>
      <c r="V38" s="15" t="s">
        <v>93</v>
      </c>
      <c r="W38" s="15" t="s">
        <v>94</v>
      </c>
      <c r="X38" s="14" t="s">
        <v>85</v>
      </c>
      <c r="Y38" s="17" t="s">
        <v>392</v>
      </c>
      <c r="Z38" s="16">
        <v>45002.0</v>
      </c>
      <c r="AA38" s="15" t="s">
        <v>88</v>
      </c>
      <c r="AB38" s="19" t="s">
        <v>85</v>
      </c>
      <c r="AC38" s="15" t="s">
        <v>96</v>
      </c>
      <c r="AD38" s="17" t="s">
        <v>97</v>
      </c>
      <c r="AE38" s="17" t="s">
        <v>393</v>
      </c>
      <c r="AF38" s="17">
        <v>9.01017183E8</v>
      </c>
      <c r="AG38" s="17">
        <v>2.0</v>
      </c>
      <c r="AH38" s="19" t="s">
        <v>85</v>
      </c>
      <c r="AI38" s="14" t="s">
        <v>85</v>
      </c>
      <c r="AJ38" s="17" t="s">
        <v>114</v>
      </c>
      <c r="AK38" s="15" t="s">
        <v>115</v>
      </c>
      <c r="AL38" s="20" t="s">
        <v>100</v>
      </c>
      <c r="AM38" s="21" t="s">
        <v>85</v>
      </c>
      <c r="AN38" s="22" t="s">
        <v>85</v>
      </c>
      <c r="AO38" s="14">
        <v>57623.0</v>
      </c>
      <c r="AP38" s="16">
        <v>45002.0</v>
      </c>
      <c r="AQ38" s="23">
        <v>5000000.0</v>
      </c>
      <c r="AR38" s="30">
        <v>0.0</v>
      </c>
      <c r="AS38" s="30">
        <v>0.0</v>
      </c>
      <c r="AT38" s="30">
        <v>0.0</v>
      </c>
      <c r="AU38" s="31">
        <f t="shared" ref="AU38:AU57" si="14">SUM(AQ38+AR38+AS38+AT38)</f>
        <v>5000000</v>
      </c>
      <c r="AV38" s="15" t="s">
        <v>129</v>
      </c>
      <c r="AW38" s="16" t="s">
        <v>85</v>
      </c>
      <c r="AX38" s="15" t="s">
        <v>130</v>
      </c>
      <c r="AY38" s="16">
        <v>45006.0</v>
      </c>
      <c r="AZ38" s="15" t="s">
        <v>103</v>
      </c>
      <c r="BA38" s="16">
        <v>45291.0</v>
      </c>
      <c r="BB38" s="17">
        <f t="shared" ref="BB38:BB72" si="15">(BA38-AY38)</f>
        <v>285</v>
      </c>
      <c r="BC38" s="17" t="s">
        <v>369</v>
      </c>
      <c r="BD38" s="17">
        <v>3.975763E7</v>
      </c>
      <c r="BE38" s="24">
        <v>0.0</v>
      </c>
      <c r="BF38" s="16"/>
      <c r="BG38" s="25">
        <v>0.0</v>
      </c>
      <c r="BH38" s="16"/>
      <c r="BI38" s="25">
        <v>0.0</v>
      </c>
      <c r="BJ38" s="16"/>
      <c r="BK38" s="25"/>
      <c r="BL38" s="25"/>
      <c r="BM38" s="25">
        <v>0.0</v>
      </c>
      <c r="BN38" s="16"/>
      <c r="BO38" s="26">
        <f t="shared" si="12"/>
        <v>5000000</v>
      </c>
      <c r="BP38" s="17"/>
      <c r="BQ38" s="16"/>
      <c r="BR38" s="16"/>
      <c r="BS38" s="17"/>
      <c r="BT38" s="17"/>
      <c r="BU38" s="21"/>
      <c r="BV38" s="17"/>
      <c r="BW38" s="27"/>
      <c r="BX38" s="21"/>
      <c r="BY38" s="17">
        <f t="shared" si="3"/>
        <v>285</v>
      </c>
      <c r="BZ38" s="21"/>
      <c r="CA38" s="17"/>
    </row>
    <row r="39" ht="15.0" customHeight="1">
      <c r="A39" s="14" t="s">
        <v>78</v>
      </c>
      <c r="B39" s="14" t="s">
        <v>79</v>
      </c>
      <c r="C39" s="15" t="s">
        <v>80</v>
      </c>
      <c r="D39" s="17">
        <v>39.0</v>
      </c>
      <c r="E39" s="15" t="s">
        <v>394</v>
      </c>
      <c r="F39" s="17" t="s">
        <v>395</v>
      </c>
      <c r="G39" s="15" t="s">
        <v>103</v>
      </c>
      <c r="H39" s="78">
        <v>45014.0</v>
      </c>
      <c r="I39" s="14" t="s">
        <v>396</v>
      </c>
      <c r="J39" s="15" t="s">
        <v>85</v>
      </c>
      <c r="K39" s="15" t="s">
        <v>85</v>
      </c>
      <c r="L39" s="17" t="s">
        <v>397</v>
      </c>
      <c r="M39" s="15" t="s">
        <v>108</v>
      </c>
      <c r="N39" s="15" t="s">
        <v>109</v>
      </c>
      <c r="O39" s="15" t="s">
        <v>351</v>
      </c>
      <c r="P39" s="14">
        <v>8.2111904E7</v>
      </c>
      <c r="Q39" s="14" t="s">
        <v>398</v>
      </c>
      <c r="R39" s="18">
        <v>950000.0</v>
      </c>
      <c r="S39" s="18">
        <v>838000.0</v>
      </c>
      <c r="T39" s="14">
        <v>30023.0</v>
      </c>
      <c r="U39" s="14" t="s">
        <v>399</v>
      </c>
      <c r="V39" s="15" t="s">
        <v>93</v>
      </c>
      <c r="W39" s="15" t="s">
        <v>94</v>
      </c>
      <c r="X39" s="14" t="s">
        <v>85</v>
      </c>
      <c r="Y39" s="14" t="s">
        <v>400</v>
      </c>
      <c r="Z39" s="16">
        <v>45035.0</v>
      </c>
      <c r="AA39" s="15" t="s">
        <v>345</v>
      </c>
      <c r="AB39" s="19" t="s">
        <v>85</v>
      </c>
      <c r="AC39" s="15" t="s">
        <v>96</v>
      </c>
      <c r="AD39" s="17" t="s">
        <v>97</v>
      </c>
      <c r="AE39" s="14" t="s">
        <v>401</v>
      </c>
      <c r="AF39" s="17">
        <v>8.60509256E8</v>
      </c>
      <c r="AG39" s="34">
        <v>1.0</v>
      </c>
      <c r="AH39" s="19" t="s">
        <v>85</v>
      </c>
      <c r="AI39" s="14" t="s">
        <v>85</v>
      </c>
      <c r="AJ39" s="34" t="s">
        <v>114</v>
      </c>
      <c r="AK39" s="15" t="s">
        <v>115</v>
      </c>
      <c r="AL39" s="15" t="s">
        <v>402</v>
      </c>
      <c r="AM39" s="21" t="s">
        <v>85</v>
      </c>
      <c r="AN39" s="22" t="s">
        <v>85</v>
      </c>
      <c r="AO39" s="14">
        <v>74823.0</v>
      </c>
      <c r="AP39" s="16">
        <v>45037.0</v>
      </c>
      <c r="AQ39" s="55">
        <v>838000.0</v>
      </c>
      <c r="AR39" s="30">
        <v>0.0</v>
      </c>
      <c r="AS39" s="30">
        <v>0.0</v>
      </c>
      <c r="AT39" s="30">
        <v>0.0</v>
      </c>
      <c r="AU39" s="31">
        <f t="shared" si="14"/>
        <v>838000</v>
      </c>
      <c r="AV39" s="15" t="s">
        <v>129</v>
      </c>
      <c r="AW39" s="16" t="s">
        <v>85</v>
      </c>
      <c r="AX39" s="15" t="s">
        <v>130</v>
      </c>
      <c r="AY39" s="79">
        <v>45031.0</v>
      </c>
      <c r="AZ39" s="15" t="s">
        <v>241</v>
      </c>
      <c r="BA39" s="16">
        <v>45397.0</v>
      </c>
      <c r="BB39" s="17">
        <f t="shared" si="15"/>
        <v>366</v>
      </c>
      <c r="BC39" s="14" t="s">
        <v>369</v>
      </c>
      <c r="BD39" s="57">
        <v>3.9375763E8</v>
      </c>
      <c r="BE39" s="24">
        <v>0.0</v>
      </c>
      <c r="BF39" s="16"/>
      <c r="BG39" s="25">
        <v>0.0</v>
      </c>
      <c r="BH39" s="16"/>
      <c r="BI39" s="25">
        <v>0.0</v>
      </c>
      <c r="BJ39" s="16"/>
      <c r="BK39" s="25"/>
      <c r="BL39" s="25"/>
      <c r="BM39" s="25">
        <v>0.0</v>
      </c>
      <c r="BN39" s="16"/>
      <c r="BO39" s="26">
        <f t="shared" si="12"/>
        <v>838000</v>
      </c>
      <c r="BP39" s="14"/>
      <c r="BQ39" s="16"/>
      <c r="BR39" s="16"/>
      <c r="BS39" s="14"/>
      <c r="BT39" s="14"/>
      <c r="BU39" s="19"/>
      <c r="BV39" s="14"/>
      <c r="BW39" s="18"/>
      <c r="BX39" s="19"/>
      <c r="BY39" s="17">
        <f t="shared" si="3"/>
        <v>366</v>
      </c>
      <c r="BZ39" s="19"/>
      <c r="CA39" s="14"/>
    </row>
    <row r="40" ht="15.0" customHeight="1">
      <c r="A40" s="14" t="s">
        <v>78</v>
      </c>
      <c r="B40" s="14" t="s">
        <v>79</v>
      </c>
      <c r="C40" s="15" t="s">
        <v>141</v>
      </c>
      <c r="D40" s="17">
        <v>42.0</v>
      </c>
      <c r="E40" s="15" t="s">
        <v>116</v>
      </c>
      <c r="F40" s="17" t="s">
        <v>403</v>
      </c>
      <c r="G40" s="15" t="s">
        <v>103</v>
      </c>
      <c r="H40" s="32">
        <v>45008.0</v>
      </c>
      <c r="I40" s="14">
        <v>146961.0</v>
      </c>
      <c r="J40" s="33">
        <v>44994.0</v>
      </c>
      <c r="K40" s="34">
        <v>145867.0</v>
      </c>
      <c r="L40" s="17" t="s">
        <v>404</v>
      </c>
      <c r="M40" s="15" t="s">
        <v>243</v>
      </c>
      <c r="N40" s="15" t="s">
        <v>244</v>
      </c>
      <c r="O40" s="15" t="s">
        <v>351</v>
      </c>
      <c r="P40" s="14">
        <v>8.1111811E7</v>
      </c>
      <c r="Q40" s="14" t="s">
        <v>405</v>
      </c>
      <c r="R40" s="18">
        <v>4.019895748E9</v>
      </c>
      <c r="S40" s="18">
        <v>4.0198608376E9</v>
      </c>
      <c r="T40" s="14">
        <v>26023.0</v>
      </c>
      <c r="U40" s="14" t="s">
        <v>92</v>
      </c>
      <c r="V40" s="15" t="s">
        <v>93</v>
      </c>
      <c r="W40" s="15" t="s">
        <v>94</v>
      </c>
      <c r="X40" s="14" t="s">
        <v>85</v>
      </c>
      <c r="Y40" s="34">
        <v>107791.0</v>
      </c>
      <c r="Z40" s="16">
        <v>45033.0</v>
      </c>
      <c r="AA40" s="15" t="s">
        <v>202</v>
      </c>
      <c r="AB40" s="19" t="s">
        <v>85</v>
      </c>
      <c r="AC40" s="15" t="s">
        <v>96</v>
      </c>
      <c r="AD40" s="17" t="s">
        <v>97</v>
      </c>
      <c r="AE40" s="14" t="s">
        <v>406</v>
      </c>
      <c r="AF40" s="17">
        <v>9.00011395E8</v>
      </c>
      <c r="AG40" s="14">
        <v>6.0</v>
      </c>
      <c r="AH40" s="19" t="s">
        <v>85</v>
      </c>
      <c r="AI40" s="14" t="s">
        <v>85</v>
      </c>
      <c r="AJ40" s="34" t="s">
        <v>114</v>
      </c>
      <c r="AK40" s="15" t="s">
        <v>115</v>
      </c>
      <c r="AL40" s="57" t="s">
        <v>347</v>
      </c>
      <c r="AM40" s="21" t="s">
        <v>85</v>
      </c>
      <c r="AN40" s="22" t="s">
        <v>85</v>
      </c>
      <c r="AO40" s="14">
        <v>71823.0</v>
      </c>
      <c r="AP40" s="16">
        <v>45033.0</v>
      </c>
      <c r="AQ40" s="23">
        <v>2.49999997922E9</v>
      </c>
      <c r="AR40" s="14"/>
      <c r="AS40" s="14"/>
      <c r="AT40" s="14"/>
      <c r="AU40" s="23">
        <f t="shared" si="14"/>
        <v>2499999979</v>
      </c>
      <c r="AV40" s="15" t="s">
        <v>101</v>
      </c>
      <c r="AW40" s="19">
        <v>45034.0</v>
      </c>
      <c r="AX40" s="15" t="s">
        <v>102</v>
      </c>
      <c r="AY40" s="37">
        <v>45048.0</v>
      </c>
      <c r="AZ40" s="15" t="s">
        <v>241</v>
      </c>
      <c r="BA40" s="37">
        <v>45287.0</v>
      </c>
      <c r="BB40" s="17">
        <f t="shared" si="15"/>
        <v>239</v>
      </c>
      <c r="BC40" s="14" t="s">
        <v>407</v>
      </c>
      <c r="BD40" s="14">
        <v>5.2836662E7</v>
      </c>
      <c r="BE40" s="56">
        <v>6.4024261E8</v>
      </c>
      <c r="BF40" s="80">
        <v>45048.0</v>
      </c>
      <c r="BG40" s="25">
        <v>0.0</v>
      </c>
      <c r="BH40" s="81"/>
      <c r="BI40" s="25">
        <v>0.0</v>
      </c>
      <c r="BJ40" s="19"/>
      <c r="BK40" s="25"/>
      <c r="BL40" s="25"/>
      <c r="BM40" s="25">
        <v>0.0</v>
      </c>
      <c r="BN40" s="19"/>
      <c r="BO40" s="26">
        <f t="shared" si="12"/>
        <v>3140242589</v>
      </c>
      <c r="BP40" s="14"/>
      <c r="BQ40" s="19"/>
      <c r="BR40" s="19"/>
      <c r="BS40" s="14"/>
      <c r="BT40" s="14"/>
      <c r="BU40" s="19"/>
      <c r="BV40" s="14"/>
      <c r="BW40" s="18"/>
      <c r="BX40" s="19"/>
      <c r="BY40" s="14"/>
      <c r="BZ40" s="19"/>
      <c r="CA40" s="34" t="s">
        <v>408</v>
      </c>
    </row>
    <row r="41" ht="15.0" customHeight="1">
      <c r="A41" s="17" t="s">
        <v>78</v>
      </c>
      <c r="B41" s="17" t="s">
        <v>79</v>
      </c>
      <c r="C41" s="15" t="s">
        <v>80</v>
      </c>
      <c r="D41" s="17">
        <v>45.0</v>
      </c>
      <c r="E41" s="15" t="s">
        <v>81</v>
      </c>
      <c r="F41" s="17" t="s">
        <v>409</v>
      </c>
      <c r="G41" s="15" t="s">
        <v>157</v>
      </c>
      <c r="H41" s="16">
        <v>44938.0</v>
      </c>
      <c r="I41" s="17" t="s">
        <v>410</v>
      </c>
      <c r="J41" s="15" t="s">
        <v>85</v>
      </c>
      <c r="K41" s="15" t="s">
        <v>85</v>
      </c>
      <c r="L41" s="17" t="s">
        <v>411</v>
      </c>
      <c r="M41" s="15" t="s">
        <v>108</v>
      </c>
      <c r="N41" s="15" t="s">
        <v>88</v>
      </c>
      <c r="O41" s="15" t="s">
        <v>412</v>
      </c>
      <c r="P41" s="17" t="s">
        <v>413</v>
      </c>
      <c r="Q41" s="17" t="s">
        <v>414</v>
      </c>
      <c r="R41" s="27">
        <v>8.05E7</v>
      </c>
      <c r="S41" s="27">
        <v>8.05E7</v>
      </c>
      <c r="T41" s="17">
        <v>11423.0</v>
      </c>
      <c r="U41" s="17" t="s">
        <v>92</v>
      </c>
      <c r="V41" s="15" t="s">
        <v>93</v>
      </c>
      <c r="W41" s="15" t="s">
        <v>94</v>
      </c>
      <c r="X41" s="14" t="s">
        <v>85</v>
      </c>
      <c r="Y41" s="17" t="s">
        <v>415</v>
      </c>
      <c r="Z41" s="16">
        <v>44939.0</v>
      </c>
      <c r="AA41" s="15" t="s">
        <v>88</v>
      </c>
      <c r="AB41" s="19" t="s">
        <v>85</v>
      </c>
      <c r="AC41" s="15" t="s">
        <v>96</v>
      </c>
      <c r="AD41" s="17" t="s">
        <v>97</v>
      </c>
      <c r="AE41" s="17" t="s">
        <v>416</v>
      </c>
      <c r="AF41" s="17">
        <v>1.05757929E9</v>
      </c>
      <c r="AG41" s="17" t="s">
        <v>165</v>
      </c>
      <c r="AH41" s="19" t="s">
        <v>85</v>
      </c>
      <c r="AI41" s="17" t="s">
        <v>230</v>
      </c>
      <c r="AJ41" s="17" t="s">
        <v>114</v>
      </c>
      <c r="AK41" s="15" t="s">
        <v>115</v>
      </c>
      <c r="AL41" s="17" t="s">
        <v>85</v>
      </c>
      <c r="AM41" s="21">
        <v>32395.0</v>
      </c>
      <c r="AN41" s="22">
        <f>+YEAR(TODAY())-YEAR('Contratación 2023'!$AM35)</f>
        <v>125</v>
      </c>
      <c r="AO41" s="17">
        <v>14423.0</v>
      </c>
      <c r="AP41" s="16">
        <v>44939.0</v>
      </c>
      <c r="AQ41" s="23">
        <v>8.05E7</v>
      </c>
      <c r="AR41" s="30">
        <v>0.0</v>
      </c>
      <c r="AS41" s="30">
        <v>0.0</v>
      </c>
      <c r="AT41" s="30">
        <v>0.0</v>
      </c>
      <c r="AU41" s="31">
        <f t="shared" si="14"/>
        <v>80500000</v>
      </c>
      <c r="AV41" s="15" t="s">
        <v>101</v>
      </c>
      <c r="AW41" s="16">
        <v>44943.0</v>
      </c>
      <c r="AX41" s="15" t="s">
        <v>102</v>
      </c>
      <c r="AY41" s="16">
        <v>44942.0</v>
      </c>
      <c r="AZ41" s="15" t="s">
        <v>157</v>
      </c>
      <c r="BA41" s="16">
        <v>45291.0</v>
      </c>
      <c r="BB41" s="17">
        <f t="shared" si="15"/>
        <v>349</v>
      </c>
      <c r="BC41" s="17" t="s">
        <v>417</v>
      </c>
      <c r="BD41" s="17">
        <v>1.949897E7</v>
      </c>
      <c r="BE41" s="24">
        <v>0.0</v>
      </c>
      <c r="BF41" s="16"/>
      <c r="BG41" s="25">
        <v>0.0</v>
      </c>
      <c r="BH41" s="16"/>
      <c r="BI41" s="25">
        <v>0.0</v>
      </c>
      <c r="BJ41" s="16"/>
      <c r="BK41" s="25"/>
      <c r="BL41" s="25"/>
      <c r="BM41" s="25">
        <v>0.0</v>
      </c>
      <c r="BN41" s="16"/>
      <c r="BO41" s="31">
        <f t="shared" si="12"/>
        <v>80500000</v>
      </c>
      <c r="BP41" s="17"/>
      <c r="BQ41" s="16"/>
      <c r="BR41" s="16"/>
      <c r="BS41" s="17"/>
      <c r="BT41" s="17"/>
      <c r="BU41" s="21"/>
      <c r="BV41" s="17"/>
      <c r="BW41" s="27"/>
      <c r="BX41" s="21"/>
      <c r="BY41" s="17">
        <f t="shared" ref="BY41:BY114" si="16">SUM(BB41+BP41+BS41+BV41)</f>
        <v>349</v>
      </c>
      <c r="BZ41" s="21"/>
      <c r="CA41" s="17"/>
    </row>
    <row r="42" ht="15.0" customHeight="1">
      <c r="A42" s="17" t="s">
        <v>78</v>
      </c>
      <c r="B42" s="17" t="s">
        <v>79</v>
      </c>
      <c r="C42" s="15" t="s">
        <v>80</v>
      </c>
      <c r="D42" s="17">
        <v>46.0</v>
      </c>
      <c r="E42" s="15" t="s">
        <v>319</v>
      </c>
      <c r="F42" s="17" t="s">
        <v>418</v>
      </c>
      <c r="G42" s="15" t="s">
        <v>157</v>
      </c>
      <c r="H42" s="16">
        <v>44944.0</v>
      </c>
      <c r="I42" s="17" t="s">
        <v>419</v>
      </c>
      <c r="J42" s="15" t="s">
        <v>85</v>
      </c>
      <c r="K42" s="15" t="s">
        <v>85</v>
      </c>
      <c r="L42" s="17" t="s">
        <v>420</v>
      </c>
      <c r="M42" s="15" t="s">
        <v>108</v>
      </c>
      <c r="N42" s="15" t="s">
        <v>88</v>
      </c>
      <c r="O42" s="15" t="s">
        <v>412</v>
      </c>
      <c r="P42" s="17" t="s">
        <v>421</v>
      </c>
      <c r="Q42" s="17" t="s">
        <v>422</v>
      </c>
      <c r="R42" s="27">
        <v>1.035E8</v>
      </c>
      <c r="S42" s="27">
        <v>1.035E8</v>
      </c>
      <c r="T42" s="17">
        <v>11523.0</v>
      </c>
      <c r="U42" s="17" t="s">
        <v>92</v>
      </c>
      <c r="V42" s="15" t="s">
        <v>93</v>
      </c>
      <c r="W42" s="15" t="s">
        <v>94</v>
      </c>
      <c r="X42" s="14" t="s">
        <v>85</v>
      </c>
      <c r="Y42" s="17" t="s">
        <v>423</v>
      </c>
      <c r="Z42" s="16">
        <v>44945.0</v>
      </c>
      <c r="AA42" s="15" t="s">
        <v>88</v>
      </c>
      <c r="AB42" s="19" t="s">
        <v>85</v>
      </c>
      <c r="AC42" s="15" t="s">
        <v>96</v>
      </c>
      <c r="AD42" s="17" t="s">
        <v>97</v>
      </c>
      <c r="AE42" s="17" t="s">
        <v>424</v>
      </c>
      <c r="AF42" s="17">
        <v>1.058038192E9</v>
      </c>
      <c r="AG42" s="17" t="s">
        <v>165</v>
      </c>
      <c r="AH42" s="19" t="s">
        <v>85</v>
      </c>
      <c r="AI42" s="15" t="s">
        <v>425</v>
      </c>
      <c r="AJ42" s="17" t="s">
        <v>114</v>
      </c>
      <c r="AK42" s="15" t="s">
        <v>115</v>
      </c>
      <c r="AL42" s="17" t="s">
        <v>85</v>
      </c>
      <c r="AM42" s="52">
        <v>32264.0</v>
      </c>
      <c r="AN42" s="22" t="str">
        <f>+YEAR(TODAY())-YEAR('Contratación 2023'!$AM36)</f>
        <v>#VALUE!</v>
      </c>
      <c r="AO42" s="17">
        <v>20323.0</v>
      </c>
      <c r="AP42" s="16">
        <v>44945.0</v>
      </c>
      <c r="AQ42" s="23">
        <v>1.035E8</v>
      </c>
      <c r="AR42" s="30">
        <v>0.0</v>
      </c>
      <c r="AS42" s="30">
        <v>0.0</v>
      </c>
      <c r="AT42" s="30">
        <v>0.0</v>
      </c>
      <c r="AU42" s="31">
        <f t="shared" si="14"/>
        <v>103500000</v>
      </c>
      <c r="AV42" s="15" t="s">
        <v>101</v>
      </c>
      <c r="AW42" s="16">
        <v>44944.0</v>
      </c>
      <c r="AX42" s="15" t="s">
        <v>102</v>
      </c>
      <c r="AY42" s="16">
        <v>44945.0</v>
      </c>
      <c r="AZ42" s="15" t="s">
        <v>157</v>
      </c>
      <c r="BA42" s="16">
        <v>45291.0</v>
      </c>
      <c r="BB42" s="17">
        <f t="shared" si="15"/>
        <v>346</v>
      </c>
      <c r="BC42" s="17" t="s">
        <v>417</v>
      </c>
      <c r="BD42" s="17">
        <v>1.949897E7</v>
      </c>
      <c r="BE42" s="24">
        <v>0.0</v>
      </c>
      <c r="BF42" s="16"/>
      <c r="BG42" s="25">
        <v>0.0</v>
      </c>
      <c r="BH42" s="16"/>
      <c r="BI42" s="25">
        <v>0.0</v>
      </c>
      <c r="BJ42" s="16"/>
      <c r="BK42" s="25"/>
      <c r="BL42" s="25"/>
      <c r="BM42" s="25">
        <v>0.0</v>
      </c>
      <c r="BN42" s="16"/>
      <c r="BO42" s="31">
        <f t="shared" si="12"/>
        <v>103500000</v>
      </c>
      <c r="BP42" s="17"/>
      <c r="BQ42" s="16"/>
      <c r="BR42" s="16"/>
      <c r="BS42" s="17"/>
      <c r="BT42" s="17"/>
      <c r="BU42" s="21"/>
      <c r="BV42" s="17"/>
      <c r="BW42" s="27"/>
      <c r="BX42" s="21"/>
      <c r="BY42" s="17">
        <f t="shared" si="16"/>
        <v>346</v>
      </c>
      <c r="BZ42" s="21"/>
      <c r="CA42" s="17"/>
    </row>
    <row r="43" ht="15.0" customHeight="1">
      <c r="A43" s="17" t="s">
        <v>78</v>
      </c>
      <c r="B43" s="17" t="s">
        <v>79</v>
      </c>
      <c r="C43" s="15" t="s">
        <v>80</v>
      </c>
      <c r="D43" s="17">
        <v>47.0</v>
      </c>
      <c r="E43" s="15" t="s">
        <v>319</v>
      </c>
      <c r="F43" s="17" t="s">
        <v>426</v>
      </c>
      <c r="G43" s="15" t="s">
        <v>157</v>
      </c>
      <c r="H43" s="16">
        <v>44944.0</v>
      </c>
      <c r="I43" s="17" t="s">
        <v>427</v>
      </c>
      <c r="J43" s="15" t="s">
        <v>85</v>
      </c>
      <c r="K43" s="15" t="s">
        <v>85</v>
      </c>
      <c r="L43" s="17" t="s">
        <v>428</v>
      </c>
      <c r="M43" s="15" t="s">
        <v>108</v>
      </c>
      <c r="N43" s="15" t="s">
        <v>88</v>
      </c>
      <c r="O43" s="15" t="s">
        <v>412</v>
      </c>
      <c r="P43" s="17" t="s">
        <v>421</v>
      </c>
      <c r="Q43" s="17" t="s">
        <v>422</v>
      </c>
      <c r="R43" s="27">
        <v>1.035E8</v>
      </c>
      <c r="S43" s="27">
        <v>1.035E8</v>
      </c>
      <c r="T43" s="17">
        <v>11623.0</v>
      </c>
      <c r="U43" s="17" t="s">
        <v>92</v>
      </c>
      <c r="V43" s="15" t="s">
        <v>93</v>
      </c>
      <c r="W43" s="15" t="s">
        <v>94</v>
      </c>
      <c r="X43" s="14" t="s">
        <v>85</v>
      </c>
      <c r="Y43" s="17" t="s">
        <v>429</v>
      </c>
      <c r="Z43" s="16">
        <v>44946.0</v>
      </c>
      <c r="AA43" s="15" t="s">
        <v>88</v>
      </c>
      <c r="AB43" s="19" t="s">
        <v>85</v>
      </c>
      <c r="AC43" s="15" t="s">
        <v>96</v>
      </c>
      <c r="AD43" s="17" t="s">
        <v>97</v>
      </c>
      <c r="AE43" s="17" t="s">
        <v>430</v>
      </c>
      <c r="AF43" s="17">
        <v>1.053512616E9</v>
      </c>
      <c r="AG43" s="17" t="s">
        <v>165</v>
      </c>
      <c r="AH43" s="19" t="s">
        <v>85</v>
      </c>
      <c r="AI43" s="15" t="s">
        <v>431</v>
      </c>
      <c r="AJ43" s="17" t="s">
        <v>114</v>
      </c>
      <c r="AK43" s="15" t="s">
        <v>115</v>
      </c>
      <c r="AL43" s="17" t="s">
        <v>85</v>
      </c>
      <c r="AM43" s="52">
        <v>32893.0</v>
      </c>
      <c r="AN43" s="22" t="str">
        <f>+YEAR(TODAY())-YEAR('Contratación 2023'!$AM37)</f>
        <v>#VALUE!</v>
      </c>
      <c r="AO43" s="17">
        <v>21923.0</v>
      </c>
      <c r="AP43" s="16">
        <v>44946.0</v>
      </c>
      <c r="AQ43" s="23">
        <v>1.035E8</v>
      </c>
      <c r="AR43" s="30">
        <v>0.0</v>
      </c>
      <c r="AS43" s="30">
        <v>0.0</v>
      </c>
      <c r="AT43" s="30">
        <v>0.0</v>
      </c>
      <c r="AU43" s="31">
        <f t="shared" si="14"/>
        <v>103500000</v>
      </c>
      <c r="AV43" s="15" t="s">
        <v>101</v>
      </c>
      <c r="AW43" s="16">
        <v>44945.0</v>
      </c>
      <c r="AX43" s="15" t="s">
        <v>102</v>
      </c>
      <c r="AY43" s="16">
        <v>44946.0</v>
      </c>
      <c r="AZ43" s="15" t="s">
        <v>157</v>
      </c>
      <c r="BA43" s="16">
        <v>45291.0</v>
      </c>
      <c r="BB43" s="17">
        <f t="shared" si="15"/>
        <v>345</v>
      </c>
      <c r="BC43" s="17" t="s">
        <v>417</v>
      </c>
      <c r="BD43" s="17">
        <v>1.949897E7</v>
      </c>
      <c r="BE43" s="24">
        <v>0.0</v>
      </c>
      <c r="BF43" s="16"/>
      <c r="BG43" s="25">
        <v>0.0</v>
      </c>
      <c r="BH43" s="16"/>
      <c r="BI43" s="25">
        <v>0.0</v>
      </c>
      <c r="BJ43" s="16"/>
      <c r="BK43" s="25"/>
      <c r="BL43" s="25"/>
      <c r="BM43" s="25">
        <v>0.0</v>
      </c>
      <c r="BN43" s="16"/>
      <c r="BO43" s="31">
        <f t="shared" si="12"/>
        <v>103500000</v>
      </c>
      <c r="BP43" s="17"/>
      <c r="BQ43" s="16"/>
      <c r="BR43" s="16"/>
      <c r="BS43" s="17"/>
      <c r="BT43" s="17"/>
      <c r="BU43" s="21"/>
      <c r="BV43" s="17"/>
      <c r="BW43" s="27"/>
      <c r="BX43" s="21"/>
      <c r="BY43" s="17">
        <f t="shared" si="16"/>
        <v>345</v>
      </c>
      <c r="BZ43" s="21"/>
      <c r="CA43" s="17"/>
    </row>
    <row r="44" ht="15.0" customHeight="1">
      <c r="A44" s="17" t="s">
        <v>78</v>
      </c>
      <c r="B44" s="17" t="s">
        <v>79</v>
      </c>
      <c r="C44" s="15" t="s">
        <v>80</v>
      </c>
      <c r="D44" s="17">
        <v>48.0</v>
      </c>
      <c r="E44" s="15" t="s">
        <v>319</v>
      </c>
      <c r="F44" s="17" t="s">
        <v>432</v>
      </c>
      <c r="G44" s="15" t="s">
        <v>157</v>
      </c>
      <c r="H44" s="16">
        <v>44945.0</v>
      </c>
      <c r="I44" s="17" t="s">
        <v>433</v>
      </c>
      <c r="J44" s="15" t="s">
        <v>85</v>
      </c>
      <c r="K44" s="15" t="s">
        <v>85</v>
      </c>
      <c r="L44" s="17" t="s">
        <v>434</v>
      </c>
      <c r="M44" s="15" t="s">
        <v>108</v>
      </c>
      <c r="N44" s="15" t="s">
        <v>88</v>
      </c>
      <c r="O44" s="15" t="s">
        <v>412</v>
      </c>
      <c r="P44" s="17" t="s">
        <v>421</v>
      </c>
      <c r="Q44" s="17" t="s">
        <v>422</v>
      </c>
      <c r="R44" s="27">
        <v>1.15E8</v>
      </c>
      <c r="S44" s="27">
        <v>1.15E8</v>
      </c>
      <c r="T44" s="17">
        <v>11823.0</v>
      </c>
      <c r="U44" s="17" t="s">
        <v>92</v>
      </c>
      <c r="V44" s="15" t="s">
        <v>93</v>
      </c>
      <c r="W44" s="15" t="s">
        <v>193</v>
      </c>
      <c r="X44" s="14" t="s">
        <v>85</v>
      </c>
      <c r="Y44" s="17" t="s">
        <v>435</v>
      </c>
      <c r="Z44" s="16">
        <v>44950.0</v>
      </c>
      <c r="AA44" s="15" t="s">
        <v>88</v>
      </c>
      <c r="AB44" s="19" t="s">
        <v>85</v>
      </c>
      <c r="AC44" s="15" t="s">
        <v>96</v>
      </c>
      <c r="AD44" s="17" t="s">
        <v>97</v>
      </c>
      <c r="AE44" s="17" t="s">
        <v>436</v>
      </c>
      <c r="AF44" s="17">
        <v>7.2001417E7</v>
      </c>
      <c r="AG44" s="17" t="s">
        <v>165</v>
      </c>
      <c r="AH44" s="19" t="s">
        <v>85</v>
      </c>
      <c r="AI44" s="15" t="s">
        <v>425</v>
      </c>
      <c r="AJ44" s="17" t="s">
        <v>114</v>
      </c>
      <c r="AK44" s="15" t="s">
        <v>115</v>
      </c>
      <c r="AL44" s="17" t="s">
        <v>85</v>
      </c>
      <c r="AM44" s="52">
        <v>28468.0</v>
      </c>
      <c r="AN44" s="22" t="str">
        <f>+YEAR(TODAY())-YEAR('Contratación 2023'!$AM38)</f>
        <v>#VALUE!</v>
      </c>
      <c r="AO44" s="17">
        <v>22323.0</v>
      </c>
      <c r="AP44" s="16">
        <v>44949.0</v>
      </c>
      <c r="AQ44" s="23">
        <v>1.15E8</v>
      </c>
      <c r="AR44" s="30">
        <v>0.0</v>
      </c>
      <c r="AS44" s="30">
        <v>0.0</v>
      </c>
      <c r="AT44" s="30">
        <v>0.0</v>
      </c>
      <c r="AU44" s="31">
        <f t="shared" si="14"/>
        <v>115000000</v>
      </c>
      <c r="AV44" s="15" t="s">
        <v>101</v>
      </c>
      <c r="AW44" s="16">
        <v>44949.0</v>
      </c>
      <c r="AX44" s="15" t="s">
        <v>102</v>
      </c>
      <c r="AY44" s="16">
        <v>44950.0</v>
      </c>
      <c r="AZ44" s="15" t="s">
        <v>157</v>
      </c>
      <c r="BA44" s="32">
        <v>45128.0</v>
      </c>
      <c r="BB44" s="17">
        <f t="shared" si="15"/>
        <v>178</v>
      </c>
      <c r="BC44" s="17" t="s">
        <v>417</v>
      </c>
      <c r="BD44" s="17">
        <v>1.949897E7</v>
      </c>
      <c r="BE44" s="24">
        <v>0.0</v>
      </c>
      <c r="BF44" s="16"/>
      <c r="BG44" s="25">
        <v>0.0</v>
      </c>
      <c r="BH44" s="16"/>
      <c r="BI44" s="25">
        <v>0.0</v>
      </c>
      <c r="BJ44" s="16"/>
      <c r="BK44" s="25"/>
      <c r="BL44" s="25"/>
      <c r="BM44" s="25">
        <v>0.0</v>
      </c>
      <c r="BN44" s="16"/>
      <c r="BO44" s="31">
        <f t="shared" si="12"/>
        <v>115000000</v>
      </c>
      <c r="BP44" s="17"/>
      <c r="BQ44" s="16"/>
      <c r="BR44" s="16"/>
      <c r="BS44" s="17"/>
      <c r="BT44" s="17"/>
      <c r="BU44" s="21"/>
      <c r="BV44" s="17"/>
      <c r="BW44" s="27"/>
      <c r="BX44" s="21"/>
      <c r="BY44" s="17">
        <f t="shared" si="16"/>
        <v>178</v>
      </c>
      <c r="BZ44" s="21"/>
      <c r="CA44" s="17"/>
    </row>
    <row r="45" ht="15.0" customHeight="1">
      <c r="A45" s="17" t="s">
        <v>78</v>
      </c>
      <c r="B45" s="17" t="s">
        <v>79</v>
      </c>
      <c r="C45" s="15" t="s">
        <v>80</v>
      </c>
      <c r="D45" s="17">
        <v>49.0</v>
      </c>
      <c r="E45" s="15" t="s">
        <v>319</v>
      </c>
      <c r="F45" s="17" t="s">
        <v>437</v>
      </c>
      <c r="G45" s="15" t="s">
        <v>157</v>
      </c>
      <c r="H45" s="16">
        <v>44945.0</v>
      </c>
      <c r="I45" s="17" t="s">
        <v>438</v>
      </c>
      <c r="J45" s="15" t="s">
        <v>85</v>
      </c>
      <c r="K45" s="15" t="s">
        <v>85</v>
      </c>
      <c r="L45" s="17" t="s">
        <v>434</v>
      </c>
      <c r="M45" s="15" t="s">
        <v>108</v>
      </c>
      <c r="N45" s="15" t="s">
        <v>88</v>
      </c>
      <c r="O45" s="15" t="s">
        <v>412</v>
      </c>
      <c r="P45" s="17" t="s">
        <v>421</v>
      </c>
      <c r="Q45" s="17" t="s">
        <v>422</v>
      </c>
      <c r="R45" s="27">
        <v>1.15E8</v>
      </c>
      <c r="S45" s="27">
        <v>1.15E8</v>
      </c>
      <c r="T45" s="17">
        <v>11923.0</v>
      </c>
      <c r="U45" s="17" t="s">
        <v>92</v>
      </c>
      <c r="V45" s="15" t="s">
        <v>93</v>
      </c>
      <c r="W45" s="15" t="s">
        <v>94</v>
      </c>
      <c r="X45" s="14" t="s">
        <v>85</v>
      </c>
      <c r="Y45" s="17" t="s">
        <v>439</v>
      </c>
      <c r="Z45" s="16">
        <v>44950.0</v>
      </c>
      <c r="AA45" s="15" t="s">
        <v>88</v>
      </c>
      <c r="AB45" s="19" t="s">
        <v>85</v>
      </c>
      <c r="AC45" s="15" t="s">
        <v>96</v>
      </c>
      <c r="AD45" s="17" t="s">
        <v>97</v>
      </c>
      <c r="AE45" s="17" t="s">
        <v>440</v>
      </c>
      <c r="AF45" s="17">
        <v>1.070608285E9</v>
      </c>
      <c r="AG45" s="17" t="s">
        <v>165</v>
      </c>
      <c r="AH45" s="19" t="s">
        <v>85</v>
      </c>
      <c r="AI45" s="15" t="s">
        <v>425</v>
      </c>
      <c r="AJ45" s="17" t="s">
        <v>114</v>
      </c>
      <c r="AK45" s="15" t="s">
        <v>115</v>
      </c>
      <c r="AL45" s="17" t="s">
        <v>85</v>
      </c>
      <c r="AM45" s="52">
        <v>33861.0</v>
      </c>
      <c r="AN45" s="22" t="str">
        <f>+YEAR(TODAY())-YEAR('Contratación 2023'!$AM39)</f>
        <v>#VALUE!</v>
      </c>
      <c r="AO45" s="17">
        <v>24323.0</v>
      </c>
      <c r="AP45" s="16">
        <v>44950.0</v>
      </c>
      <c r="AQ45" s="23">
        <v>1.15E8</v>
      </c>
      <c r="AR45" s="30">
        <v>0.0</v>
      </c>
      <c r="AS45" s="30">
        <v>0.0</v>
      </c>
      <c r="AT45" s="30">
        <v>0.0</v>
      </c>
      <c r="AU45" s="31">
        <f t="shared" si="14"/>
        <v>115000000</v>
      </c>
      <c r="AV45" s="15" t="s">
        <v>101</v>
      </c>
      <c r="AW45" s="16">
        <v>44949.0</v>
      </c>
      <c r="AX45" s="15" t="s">
        <v>102</v>
      </c>
      <c r="AY45" s="16">
        <v>44950.0</v>
      </c>
      <c r="AZ45" s="15" t="s">
        <v>157</v>
      </c>
      <c r="BA45" s="16">
        <v>45291.0</v>
      </c>
      <c r="BB45" s="17">
        <f t="shared" si="15"/>
        <v>341</v>
      </c>
      <c r="BC45" s="17" t="s">
        <v>417</v>
      </c>
      <c r="BD45" s="17">
        <v>1.949897E7</v>
      </c>
      <c r="BE45" s="24">
        <v>0.0</v>
      </c>
      <c r="BF45" s="16"/>
      <c r="BG45" s="25">
        <v>0.0</v>
      </c>
      <c r="BH45" s="16"/>
      <c r="BI45" s="25">
        <v>0.0</v>
      </c>
      <c r="BJ45" s="16"/>
      <c r="BK45" s="25"/>
      <c r="BL45" s="25"/>
      <c r="BM45" s="25">
        <v>0.0</v>
      </c>
      <c r="BN45" s="16"/>
      <c r="BO45" s="31">
        <f t="shared" si="12"/>
        <v>115000000</v>
      </c>
      <c r="BP45" s="17"/>
      <c r="BQ45" s="16"/>
      <c r="BR45" s="16"/>
      <c r="BS45" s="17"/>
      <c r="BT45" s="17"/>
      <c r="BU45" s="21"/>
      <c r="BV45" s="17"/>
      <c r="BW45" s="27"/>
      <c r="BX45" s="21"/>
      <c r="BY45" s="17">
        <f t="shared" si="16"/>
        <v>341</v>
      </c>
      <c r="BZ45" s="21"/>
      <c r="CA45" s="17"/>
    </row>
    <row r="46" ht="15.0" customHeight="1">
      <c r="A46" s="17" t="s">
        <v>78</v>
      </c>
      <c r="B46" s="17" t="s">
        <v>79</v>
      </c>
      <c r="C46" s="15" t="s">
        <v>80</v>
      </c>
      <c r="D46" s="17">
        <v>50.0</v>
      </c>
      <c r="E46" s="15" t="s">
        <v>319</v>
      </c>
      <c r="F46" s="17" t="s">
        <v>441</v>
      </c>
      <c r="G46" s="15" t="s">
        <v>157</v>
      </c>
      <c r="H46" s="16">
        <v>44945.0</v>
      </c>
      <c r="I46" s="17" t="s">
        <v>442</v>
      </c>
      <c r="J46" s="15" t="s">
        <v>85</v>
      </c>
      <c r="K46" s="15" t="s">
        <v>85</v>
      </c>
      <c r="L46" s="17" t="s">
        <v>434</v>
      </c>
      <c r="M46" s="15" t="s">
        <v>108</v>
      </c>
      <c r="N46" s="15" t="s">
        <v>88</v>
      </c>
      <c r="O46" s="15" t="s">
        <v>412</v>
      </c>
      <c r="P46" s="17" t="s">
        <v>421</v>
      </c>
      <c r="Q46" s="17" t="s">
        <v>422</v>
      </c>
      <c r="R46" s="27">
        <v>1.15E8</v>
      </c>
      <c r="S46" s="27">
        <v>1.15E8</v>
      </c>
      <c r="T46" s="17">
        <v>12023.0</v>
      </c>
      <c r="U46" s="17" t="s">
        <v>92</v>
      </c>
      <c r="V46" s="15" t="s">
        <v>93</v>
      </c>
      <c r="W46" s="15" t="s">
        <v>94</v>
      </c>
      <c r="X46" s="14" t="s">
        <v>85</v>
      </c>
      <c r="Y46" s="17" t="s">
        <v>443</v>
      </c>
      <c r="Z46" s="16">
        <v>44950.0</v>
      </c>
      <c r="AA46" s="15" t="s">
        <v>88</v>
      </c>
      <c r="AB46" s="19" t="s">
        <v>85</v>
      </c>
      <c r="AC46" s="15" t="s">
        <v>96</v>
      </c>
      <c r="AD46" s="17" t="s">
        <v>97</v>
      </c>
      <c r="AE46" s="17" t="s">
        <v>444</v>
      </c>
      <c r="AF46" s="17">
        <v>1.127617145E9</v>
      </c>
      <c r="AG46" s="17" t="s">
        <v>165</v>
      </c>
      <c r="AH46" s="19" t="s">
        <v>85</v>
      </c>
      <c r="AI46" s="15" t="s">
        <v>425</v>
      </c>
      <c r="AJ46" s="17" t="s">
        <v>114</v>
      </c>
      <c r="AK46" s="15" t="s">
        <v>115</v>
      </c>
      <c r="AL46" s="17" t="s">
        <v>85</v>
      </c>
      <c r="AM46" s="52">
        <v>32533.0</v>
      </c>
      <c r="AN46" s="22" t="str">
        <f>+YEAR(TODAY())-YEAR('Contratación 2023'!$AM40)</f>
        <v>#VALUE!</v>
      </c>
      <c r="AO46" s="17">
        <v>21823.0</v>
      </c>
      <c r="AP46" s="16">
        <v>44946.0</v>
      </c>
      <c r="AQ46" s="23">
        <v>1.15E8</v>
      </c>
      <c r="AR46" s="30">
        <v>0.0</v>
      </c>
      <c r="AS46" s="30">
        <v>0.0</v>
      </c>
      <c r="AT46" s="30">
        <v>0.0</v>
      </c>
      <c r="AU46" s="31">
        <f t="shared" si="14"/>
        <v>115000000</v>
      </c>
      <c r="AV46" s="15" t="s">
        <v>101</v>
      </c>
      <c r="AW46" s="16">
        <v>44946.0</v>
      </c>
      <c r="AX46" s="15" t="s">
        <v>102</v>
      </c>
      <c r="AY46" s="16">
        <v>44950.0</v>
      </c>
      <c r="AZ46" s="15" t="s">
        <v>157</v>
      </c>
      <c r="BA46" s="16">
        <v>45291.0</v>
      </c>
      <c r="BB46" s="17">
        <f t="shared" si="15"/>
        <v>341</v>
      </c>
      <c r="BC46" s="17" t="s">
        <v>417</v>
      </c>
      <c r="BD46" s="17">
        <v>1.949897E7</v>
      </c>
      <c r="BE46" s="24">
        <v>0.0</v>
      </c>
      <c r="BF46" s="16"/>
      <c r="BG46" s="25">
        <v>0.0</v>
      </c>
      <c r="BH46" s="16"/>
      <c r="BI46" s="25">
        <v>0.0</v>
      </c>
      <c r="BJ46" s="16"/>
      <c r="BK46" s="25"/>
      <c r="BL46" s="25"/>
      <c r="BM46" s="25">
        <v>0.0</v>
      </c>
      <c r="BN46" s="16"/>
      <c r="BO46" s="31">
        <f t="shared" si="12"/>
        <v>115000000</v>
      </c>
      <c r="BP46" s="17"/>
      <c r="BQ46" s="16"/>
      <c r="BR46" s="16"/>
      <c r="BS46" s="17"/>
      <c r="BT46" s="17"/>
      <c r="BU46" s="21"/>
      <c r="BV46" s="17"/>
      <c r="BW46" s="27"/>
      <c r="BX46" s="21"/>
      <c r="BY46" s="17">
        <f t="shared" si="16"/>
        <v>341</v>
      </c>
      <c r="BZ46" s="21"/>
      <c r="CA46" s="17"/>
    </row>
    <row r="47" ht="15.0" customHeight="1">
      <c r="A47" s="17" t="s">
        <v>78</v>
      </c>
      <c r="B47" s="17" t="s">
        <v>79</v>
      </c>
      <c r="C47" s="15" t="s">
        <v>80</v>
      </c>
      <c r="D47" s="17">
        <v>51.0</v>
      </c>
      <c r="E47" s="15" t="s">
        <v>319</v>
      </c>
      <c r="F47" s="17" t="s">
        <v>445</v>
      </c>
      <c r="G47" s="15" t="s">
        <v>157</v>
      </c>
      <c r="H47" s="16">
        <v>44950.0</v>
      </c>
      <c r="I47" s="17" t="s">
        <v>446</v>
      </c>
      <c r="J47" s="15" t="s">
        <v>85</v>
      </c>
      <c r="K47" s="15" t="s">
        <v>85</v>
      </c>
      <c r="L47" s="17" t="s">
        <v>447</v>
      </c>
      <c r="M47" s="15" t="s">
        <v>108</v>
      </c>
      <c r="N47" s="15" t="s">
        <v>88</v>
      </c>
      <c r="O47" s="15" t="s">
        <v>412</v>
      </c>
      <c r="P47" s="17" t="s">
        <v>421</v>
      </c>
      <c r="Q47" s="17" t="s">
        <v>422</v>
      </c>
      <c r="R47" s="27">
        <v>8.05E7</v>
      </c>
      <c r="S47" s="27">
        <v>8.05E7</v>
      </c>
      <c r="T47" s="17">
        <v>12123.0</v>
      </c>
      <c r="U47" s="17" t="s">
        <v>92</v>
      </c>
      <c r="V47" s="15" t="s">
        <v>93</v>
      </c>
      <c r="W47" s="15" t="s">
        <v>94</v>
      </c>
      <c r="X47" s="14" t="s">
        <v>85</v>
      </c>
      <c r="Y47" s="17" t="s">
        <v>448</v>
      </c>
      <c r="Z47" s="16">
        <v>44951.0</v>
      </c>
      <c r="AA47" s="15" t="s">
        <v>88</v>
      </c>
      <c r="AB47" s="19" t="s">
        <v>85</v>
      </c>
      <c r="AC47" s="15" t="s">
        <v>96</v>
      </c>
      <c r="AD47" s="17" t="s">
        <v>97</v>
      </c>
      <c r="AE47" s="17" t="s">
        <v>449</v>
      </c>
      <c r="AF47" s="17">
        <v>7.2192898E7</v>
      </c>
      <c r="AG47" s="17" t="s">
        <v>165</v>
      </c>
      <c r="AH47" s="19" t="s">
        <v>85</v>
      </c>
      <c r="AI47" s="15" t="s">
        <v>425</v>
      </c>
      <c r="AJ47" s="17" t="s">
        <v>114</v>
      </c>
      <c r="AK47" s="15" t="s">
        <v>115</v>
      </c>
      <c r="AL47" s="17" t="s">
        <v>85</v>
      </c>
      <c r="AM47" s="52">
        <v>26785.0</v>
      </c>
      <c r="AN47" s="22">
        <f>+YEAR(TODAY())-YEAR('Contratación 2023'!$AM41)</f>
        <v>36</v>
      </c>
      <c r="AO47" s="17">
        <v>24623.0</v>
      </c>
      <c r="AP47" s="16">
        <v>44950.0</v>
      </c>
      <c r="AQ47" s="23">
        <v>8.05E7</v>
      </c>
      <c r="AR47" s="30">
        <v>0.0</v>
      </c>
      <c r="AS47" s="30">
        <v>0.0</v>
      </c>
      <c r="AT47" s="30">
        <v>0.0</v>
      </c>
      <c r="AU47" s="31">
        <f t="shared" si="14"/>
        <v>80500000</v>
      </c>
      <c r="AV47" s="15" t="s">
        <v>101</v>
      </c>
      <c r="AW47" s="16">
        <v>44950.0</v>
      </c>
      <c r="AX47" s="15" t="s">
        <v>102</v>
      </c>
      <c r="AY47" s="16">
        <v>44951.0</v>
      </c>
      <c r="AZ47" s="15" t="s">
        <v>157</v>
      </c>
      <c r="BA47" s="16">
        <v>45291.0</v>
      </c>
      <c r="BB47" s="17">
        <f t="shared" si="15"/>
        <v>340</v>
      </c>
      <c r="BC47" s="17" t="s">
        <v>417</v>
      </c>
      <c r="BD47" s="17">
        <v>1.949897E7</v>
      </c>
      <c r="BE47" s="24">
        <v>0.0</v>
      </c>
      <c r="BF47" s="16"/>
      <c r="BG47" s="25">
        <v>0.0</v>
      </c>
      <c r="BH47" s="16"/>
      <c r="BI47" s="25">
        <v>0.0</v>
      </c>
      <c r="BJ47" s="16"/>
      <c r="BK47" s="25"/>
      <c r="BL47" s="25"/>
      <c r="BM47" s="25">
        <v>0.0</v>
      </c>
      <c r="BN47" s="16"/>
      <c r="BO47" s="31">
        <f t="shared" si="12"/>
        <v>80500000</v>
      </c>
      <c r="BP47" s="17"/>
      <c r="BQ47" s="16"/>
      <c r="BR47" s="16"/>
      <c r="BS47" s="17"/>
      <c r="BT47" s="17"/>
      <c r="BU47" s="21"/>
      <c r="BV47" s="17"/>
      <c r="BW47" s="27"/>
      <c r="BX47" s="21"/>
      <c r="BY47" s="17">
        <f t="shared" si="16"/>
        <v>340</v>
      </c>
      <c r="BZ47" s="21"/>
      <c r="CA47" s="17"/>
    </row>
    <row r="48" ht="15.0" customHeight="1">
      <c r="A48" s="17" t="s">
        <v>78</v>
      </c>
      <c r="B48" s="17" t="s">
        <v>79</v>
      </c>
      <c r="C48" s="15" t="s">
        <v>80</v>
      </c>
      <c r="D48" s="17">
        <v>52.0</v>
      </c>
      <c r="E48" s="15" t="s">
        <v>116</v>
      </c>
      <c r="F48" s="17" t="s">
        <v>450</v>
      </c>
      <c r="G48" s="15" t="s">
        <v>157</v>
      </c>
      <c r="H48" s="32">
        <v>44946.0</v>
      </c>
      <c r="I48" s="17" t="s">
        <v>451</v>
      </c>
      <c r="J48" s="33" t="s">
        <v>85</v>
      </c>
      <c r="K48" s="15" t="s">
        <v>85</v>
      </c>
      <c r="L48" s="17" t="s">
        <v>452</v>
      </c>
      <c r="M48" s="15" t="s">
        <v>108</v>
      </c>
      <c r="N48" s="15" t="s">
        <v>88</v>
      </c>
      <c r="O48" s="15" t="s">
        <v>412</v>
      </c>
      <c r="P48" s="17">
        <v>8.11115E7</v>
      </c>
      <c r="Q48" s="17" t="s">
        <v>453</v>
      </c>
      <c r="R48" s="27">
        <v>9.2E7</v>
      </c>
      <c r="S48" s="27">
        <v>9.2E7</v>
      </c>
      <c r="T48" s="17">
        <v>11023.0</v>
      </c>
      <c r="U48" s="17" t="s">
        <v>92</v>
      </c>
      <c r="V48" s="15" t="s">
        <v>93</v>
      </c>
      <c r="W48" s="15" t="s">
        <v>94</v>
      </c>
      <c r="X48" s="14" t="s">
        <v>85</v>
      </c>
      <c r="Y48" s="17" t="s">
        <v>454</v>
      </c>
      <c r="Z48" s="16">
        <v>44946.0</v>
      </c>
      <c r="AA48" s="15" t="s">
        <v>88</v>
      </c>
      <c r="AB48" s="19" t="s">
        <v>85</v>
      </c>
      <c r="AC48" s="15" t="s">
        <v>96</v>
      </c>
      <c r="AD48" s="17" t="s">
        <v>97</v>
      </c>
      <c r="AE48" s="17" t="s">
        <v>455</v>
      </c>
      <c r="AF48" s="17">
        <v>8.0798819E7</v>
      </c>
      <c r="AG48" s="17" t="s">
        <v>165</v>
      </c>
      <c r="AH48" s="19" t="s">
        <v>85</v>
      </c>
      <c r="AI48" s="17" t="s">
        <v>456</v>
      </c>
      <c r="AJ48" s="17" t="s">
        <v>114</v>
      </c>
      <c r="AK48" s="15" t="s">
        <v>115</v>
      </c>
      <c r="AL48" s="17" t="s">
        <v>85</v>
      </c>
      <c r="AM48" s="52">
        <v>30364.0</v>
      </c>
      <c r="AN48" s="22">
        <f>+YEAR(TODAY())-YEAR('Contratación 2023'!$AM42)</f>
        <v>36</v>
      </c>
      <c r="AO48" s="17">
        <v>22023.0</v>
      </c>
      <c r="AP48" s="16">
        <v>44949.0</v>
      </c>
      <c r="AQ48" s="23">
        <v>9.2E7</v>
      </c>
      <c r="AR48" s="30">
        <v>0.0</v>
      </c>
      <c r="AS48" s="30">
        <v>0.0</v>
      </c>
      <c r="AT48" s="30">
        <v>0.0</v>
      </c>
      <c r="AU48" s="31">
        <f t="shared" si="14"/>
        <v>92000000</v>
      </c>
      <c r="AV48" s="15" t="s">
        <v>101</v>
      </c>
      <c r="AW48" s="16">
        <v>44946.0</v>
      </c>
      <c r="AX48" s="15" t="s">
        <v>102</v>
      </c>
      <c r="AY48" s="37">
        <v>44949.0</v>
      </c>
      <c r="AZ48" s="15" t="s">
        <v>157</v>
      </c>
      <c r="BA48" s="37">
        <v>45291.0</v>
      </c>
      <c r="BB48" s="17">
        <f t="shared" si="15"/>
        <v>342</v>
      </c>
      <c r="BC48" s="17" t="s">
        <v>417</v>
      </c>
      <c r="BD48" s="17">
        <v>1.949897E7</v>
      </c>
      <c r="BE48" s="24">
        <v>0.0</v>
      </c>
      <c r="BF48" s="16"/>
      <c r="BG48" s="25">
        <v>0.0</v>
      </c>
      <c r="BH48" s="16"/>
      <c r="BI48" s="25">
        <v>0.0</v>
      </c>
      <c r="BJ48" s="16"/>
      <c r="BK48" s="25"/>
      <c r="BL48" s="25"/>
      <c r="BM48" s="25">
        <v>0.0</v>
      </c>
      <c r="BN48" s="16"/>
      <c r="BO48" s="31">
        <f t="shared" si="12"/>
        <v>92000000</v>
      </c>
      <c r="BP48" s="17"/>
      <c r="BQ48" s="16"/>
      <c r="BR48" s="16"/>
      <c r="BS48" s="17"/>
      <c r="BT48" s="17"/>
      <c r="BU48" s="21"/>
      <c r="BV48" s="17"/>
      <c r="BW48" s="82"/>
      <c r="BX48" s="21"/>
      <c r="BY48" s="17">
        <f t="shared" si="16"/>
        <v>342</v>
      </c>
      <c r="BZ48" s="21"/>
      <c r="CA48" s="17"/>
    </row>
    <row r="49" ht="15.0" customHeight="1">
      <c r="A49" s="17" t="s">
        <v>78</v>
      </c>
      <c r="B49" s="17" t="s">
        <v>79</v>
      </c>
      <c r="C49" s="15" t="s">
        <v>80</v>
      </c>
      <c r="D49" s="17">
        <v>53.0</v>
      </c>
      <c r="E49" s="15" t="s">
        <v>116</v>
      </c>
      <c r="F49" s="17" t="s">
        <v>457</v>
      </c>
      <c r="G49" s="15" t="s">
        <v>157</v>
      </c>
      <c r="H49" s="32">
        <v>44944.0</v>
      </c>
      <c r="I49" s="17" t="s">
        <v>458</v>
      </c>
      <c r="J49" s="33" t="s">
        <v>85</v>
      </c>
      <c r="K49" s="15" t="s">
        <v>85</v>
      </c>
      <c r="L49" s="17" t="s">
        <v>459</v>
      </c>
      <c r="M49" s="15" t="s">
        <v>108</v>
      </c>
      <c r="N49" s="15" t="s">
        <v>88</v>
      </c>
      <c r="O49" s="15" t="s">
        <v>412</v>
      </c>
      <c r="P49" s="17">
        <v>8.11115E7</v>
      </c>
      <c r="Q49" s="17" t="s">
        <v>453</v>
      </c>
      <c r="R49" s="27">
        <v>5.75E7</v>
      </c>
      <c r="S49" s="27">
        <v>5.75E7</v>
      </c>
      <c r="T49" s="17">
        <v>10923.0</v>
      </c>
      <c r="U49" s="17" t="s">
        <v>92</v>
      </c>
      <c r="V49" s="15" t="s">
        <v>93</v>
      </c>
      <c r="W49" s="15" t="s">
        <v>94</v>
      </c>
      <c r="X49" s="14" t="s">
        <v>85</v>
      </c>
      <c r="Y49" s="17" t="s">
        <v>460</v>
      </c>
      <c r="Z49" s="16">
        <v>44946.0</v>
      </c>
      <c r="AA49" s="15" t="s">
        <v>88</v>
      </c>
      <c r="AB49" s="19" t="s">
        <v>85</v>
      </c>
      <c r="AC49" s="15" t="s">
        <v>96</v>
      </c>
      <c r="AD49" s="17" t="s">
        <v>97</v>
      </c>
      <c r="AE49" s="17" t="s">
        <v>461</v>
      </c>
      <c r="AF49" s="17">
        <v>5.3075439E7</v>
      </c>
      <c r="AG49" s="17" t="s">
        <v>165</v>
      </c>
      <c r="AH49" s="19" t="s">
        <v>85</v>
      </c>
      <c r="AI49" s="17" t="s">
        <v>456</v>
      </c>
      <c r="AJ49" s="17" t="s">
        <v>114</v>
      </c>
      <c r="AK49" s="15" t="s">
        <v>115</v>
      </c>
      <c r="AL49" s="17" t="s">
        <v>85</v>
      </c>
      <c r="AM49" s="52">
        <v>30734.0</v>
      </c>
      <c r="AN49" s="22">
        <f>+YEAR(TODAY())-YEAR('Contratación 2023'!$AM43)</f>
        <v>34</v>
      </c>
      <c r="AO49" s="17">
        <v>21323.0</v>
      </c>
      <c r="AP49" s="16">
        <v>44946.0</v>
      </c>
      <c r="AQ49" s="23">
        <v>5.75E7</v>
      </c>
      <c r="AR49" s="30">
        <v>0.0</v>
      </c>
      <c r="AS49" s="30">
        <v>0.0</v>
      </c>
      <c r="AT49" s="30">
        <v>0.0</v>
      </c>
      <c r="AU49" s="31">
        <f t="shared" si="14"/>
        <v>57500000</v>
      </c>
      <c r="AV49" s="15" t="s">
        <v>101</v>
      </c>
      <c r="AW49" s="16">
        <v>44946.0</v>
      </c>
      <c r="AX49" s="15" t="s">
        <v>102</v>
      </c>
      <c r="AY49" s="37">
        <v>44949.0</v>
      </c>
      <c r="AZ49" s="15" t="s">
        <v>157</v>
      </c>
      <c r="BA49" s="37">
        <v>45291.0</v>
      </c>
      <c r="BB49" s="17">
        <f t="shared" si="15"/>
        <v>342</v>
      </c>
      <c r="BC49" s="17" t="s">
        <v>417</v>
      </c>
      <c r="BD49" s="17">
        <v>1.949897E7</v>
      </c>
      <c r="BE49" s="24">
        <v>0.0</v>
      </c>
      <c r="BF49" s="16"/>
      <c r="BG49" s="25">
        <v>0.0</v>
      </c>
      <c r="BH49" s="16"/>
      <c r="BI49" s="25">
        <v>0.0</v>
      </c>
      <c r="BJ49" s="16"/>
      <c r="BK49" s="25"/>
      <c r="BL49" s="25"/>
      <c r="BM49" s="25">
        <v>0.0</v>
      </c>
      <c r="BN49" s="16"/>
      <c r="BO49" s="31">
        <f t="shared" si="12"/>
        <v>57500000</v>
      </c>
      <c r="BP49" s="17"/>
      <c r="BQ49" s="16"/>
      <c r="BR49" s="16"/>
      <c r="BS49" s="17"/>
      <c r="BT49" s="17"/>
      <c r="BU49" s="21"/>
      <c r="BV49" s="17"/>
      <c r="BW49" s="27"/>
      <c r="BX49" s="21"/>
      <c r="BY49" s="17">
        <f t="shared" si="16"/>
        <v>342</v>
      </c>
      <c r="BZ49" s="21"/>
      <c r="CA49" s="17"/>
    </row>
    <row r="50" ht="15.0" customHeight="1">
      <c r="A50" s="17" t="s">
        <v>78</v>
      </c>
      <c r="B50" s="17" t="s">
        <v>79</v>
      </c>
      <c r="C50" s="15" t="s">
        <v>80</v>
      </c>
      <c r="D50" s="17">
        <v>55.0</v>
      </c>
      <c r="E50" s="15" t="s">
        <v>116</v>
      </c>
      <c r="F50" s="17" t="s">
        <v>462</v>
      </c>
      <c r="G50" s="15" t="s">
        <v>157</v>
      </c>
      <c r="H50" s="32">
        <v>44946.0</v>
      </c>
      <c r="I50" s="17" t="s">
        <v>463</v>
      </c>
      <c r="J50" s="33" t="s">
        <v>85</v>
      </c>
      <c r="K50" s="15" t="s">
        <v>85</v>
      </c>
      <c r="L50" s="17" t="s">
        <v>464</v>
      </c>
      <c r="M50" s="15" t="s">
        <v>108</v>
      </c>
      <c r="N50" s="15" t="s">
        <v>88</v>
      </c>
      <c r="O50" s="15" t="s">
        <v>412</v>
      </c>
      <c r="P50" s="17">
        <v>8.01015E7</v>
      </c>
      <c r="Q50" s="17" t="s">
        <v>360</v>
      </c>
      <c r="R50" s="27">
        <v>1.21E8</v>
      </c>
      <c r="S50" s="27">
        <v>1.21E8</v>
      </c>
      <c r="T50" s="17">
        <v>13323.0</v>
      </c>
      <c r="U50" s="17" t="s">
        <v>92</v>
      </c>
      <c r="V50" s="15" t="s">
        <v>93</v>
      </c>
      <c r="W50" s="15" t="s">
        <v>94</v>
      </c>
      <c r="X50" s="14" t="s">
        <v>85</v>
      </c>
      <c r="Y50" s="17" t="s">
        <v>465</v>
      </c>
      <c r="Z50" s="16">
        <v>44946.0</v>
      </c>
      <c r="AA50" s="15" t="s">
        <v>88</v>
      </c>
      <c r="AB50" s="19" t="s">
        <v>85</v>
      </c>
      <c r="AC50" s="15" t="s">
        <v>96</v>
      </c>
      <c r="AD50" s="17" t="s">
        <v>97</v>
      </c>
      <c r="AE50" s="17" t="s">
        <v>466</v>
      </c>
      <c r="AF50" s="17">
        <v>5.244098E7</v>
      </c>
      <c r="AG50" s="17" t="s">
        <v>165</v>
      </c>
      <c r="AH50" s="19" t="s">
        <v>85</v>
      </c>
      <c r="AI50" s="17" t="s">
        <v>456</v>
      </c>
      <c r="AJ50" s="17" t="s">
        <v>114</v>
      </c>
      <c r="AK50" s="15" t="s">
        <v>115</v>
      </c>
      <c r="AL50" s="17" t="s">
        <v>85</v>
      </c>
      <c r="AM50" s="52">
        <v>28709.0</v>
      </c>
      <c r="AN50" s="22">
        <f>+YEAR(TODAY())-YEAR('Contratación 2023'!$AM44)</f>
        <v>47</v>
      </c>
      <c r="AO50" s="17">
        <v>22123.0</v>
      </c>
      <c r="AP50" s="16">
        <v>44949.0</v>
      </c>
      <c r="AQ50" s="23">
        <v>1.21E8</v>
      </c>
      <c r="AR50" s="30">
        <v>0.0</v>
      </c>
      <c r="AS50" s="30">
        <v>0.0</v>
      </c>
      <c r="AT50" s="30">
        <v>0.0</v>
      </c>
      <c r="AU50" s="31">
        <f t="shared" si="14"/>
        <v>121000000</v>
      </c>
      <c r="AV50" s="15" t="s">
        <v>101</v>
      </c>
      <c r="AW50" s="16">
        <v>44949.0</v>
      </c>
      <c r="AX50" s="15" t="s">
        <v>102</v>
      </c>
      <c r="AY50" s="37">
        <v>44949.0</v>
      </c>
      <c r="AZ50" s="15" t="s">
        <v>157</v>
      </c>
      <c r="BA50" s="37">
        <v>45291.0</v>
      </c>
      <c r="BB50" s="17">
        <f t="shared" si="15"/>
        <v>342</v>
      </c>
      <c r="BC50" s="17" t="s">
        <v>417</v>
      </c>
      <c r="BD50" s="17">
        <v>1.949897E7</v>
      </c>
      <c r="BE50" s="83">
        <v>2933333.0</v>
      </c>
      <c r="BF50" s="80">
        <v>45240.0</v>
      </c>
      <c r="BG50" s="25">
        <v>0.0</v>
      </c>
      <c r="BH50" s="16"/>
      <c r="BI50" s="25">
        <v>0.0</v>
      </c>
      <c r="BJ50" s="16"/>
      <c r="BK50" s="25"/>
      <c r="BL50" s="25"/>
      <c r="BM50" s="25">
        <v>0.0</v>
      </c>
      <c r="BN50" s="16"/>
      <c r="BO50" s="31">
        <f t="shared" si="12"/>
        <v>123933333</v>
      </c>
      <c r="BP50" s="17"/>
      <c r="BQ50" s="80">
        <v>45290.0</v>
      </c>
      <c r="BR50" s="80">
        <v>45240.0</v>
      </c>
      <c r="BS50" s="17"/>
      <c r="BT50" s="17"/>
      <c r="BU50" s="21"/>
      <c r="BV50" s="17"/>
      <c r="BW50" s="27"/>
      <c r="BX50" s="21"/>
      <c r="BY50" s="17">
        <f t="shared" si="16"/>
        <v>342</v>
      </c>
      <c r="BZ50" s="21"/>
      <c r="CA50" s="17"/>
    </row>
    <row r="51" ht="15.0" customHeight="1">
      <c r="A51" s="17" t="s">
        <v>78</v>
      </c>
      <c r="B51" s="17" t="s">
        <v>79</v>
      </c>
      <c r="C51" s="15" t="s">
        <v>80</v>
      </c>
      <c r="D51" s="17">
        <v>56.0</v>
      </c>
      <c r="E51" s="15" t="s">
        <v>116</v>
      </c>
      <c r="F51" s="17" t="s">
        <v>467</v>
      </c>
      <c r="G51" s="15" t="s">
        <v>157</v>
      </c>
      <c r="H51" s="32">
        <v>44943.0</v>
      </c>
      <c r="I51" s="17" t="s">
        <v>468</v>
      </c>
      <c r="J51" s="33" t="s">
        <v>85</v>
      </c>
      <c r="K51" s="15" t="s">
        <v>85</v>
      </c>
      <c r="L51" s="17" t="s">
        <v>469</v>
      </c>
      <c r="M51" s="15" t="s">
        <v>108</v>
      </c>
      <c r="N51" s="15" t="s">
        <v>88</v>
      </c>
      <c r="O51" s="15" t="s">
        <v>412</v>
      </c>
      <c r="P51" s="17">
        <v>8.11118E7</v>
      </c>
      <c r="Q51" s="17" t="s">
        <v>453</v>
      </c>
      <c r="R51" s="27">
        <v>1.15E8</v>
      </c>
      <c r="S51" s="27">
        <v>1.15E8</v>
      </c>
      <c r="T51" s="17">
        <v>13123.0</v>
      </c>
      <c r="U51" s="17" t="s">
        <v>92</v>
      </c>
      <c r="V51" s="15" t="s">
        <v>93</v>
      </c>
      <c r="W51" s="15" t="s">
        <v>94</v>
      </c>
      <c r="X51" s="14" t="s">
        <v>85</v>
      </c>
      <c r="Y51" s="17" t="s">
        <v>470</v>
      </c>
      <c r="Z51" s="16">
        <v>44944.0</v>
      </c>
      <c r="AA51" s="15" t="s">
        <v>88</v>
      </c>
      <c r="AB51" s="19" t="s">
        <v>85</v>
      </c>
      <c r="AC51" s="15" t="s">
        <v>96</v>
      </c>
      <c r="AD51" s="17" t="s">
        <v>97</v>
      </c>
      <c r="AE51" s="17" t="s">
        <v>471</v>
      </c>
      <c r="AF51" s="15">
        <v>7.9957111E7</v>
      </c>
      <c r="AG51" s="17" t="s">
        <v>165</v>
      </c>
      <c r="AH51" s="19" t="s">
        <v>85</v>
      </c>
      <c r="AI51" s="17" t="s">
        <v>456</v>
      </c>
      <c r="AJ51" s="17" t="s">
        <v>114</v>
      </c>
      <c r="AK51" s="15" t="s">
        <v>115</v>
      </c>
      <c r="AL51" s="17" t="s">
        <v>85</v>
      </c>
      <c r="AM51" s="52">
        <v>29458.0</v>
      </c>
      <c r="AN51" s="22">
        <f>+YEAR(TODAY())-YEAR('Contratación 2023'!$AM45)</f>
        <v>32</v>
      </c>
      <c r="AO51" s="17">
        <v>19123.0</v>
      </c>
      <c r="AP51" s="16">
        <v>44944.0</v>
      </c>
      <c r="AQ51" s="23">
        <v>1.15E8</v>
      </c>
      <c r="AR51" s="30">
        <v>0.0</v>
      </c>
      <c r="AS51" s="30">
        <v>0.0</v>
      </c>
      <c r="AT51" s="30">
        <v>0.0</v>
      </c>
      <c r="AU51" s="31">
        <f t="shared" si="14"/>
        <v>115000000</v>
      </c>
      <c r="AV51" s="15" t="s">
        <v>101</v>
      </c>
      <c r="AW51" s="16">
        <v>44944.0</v>
      </c>
      <c r="AX51" s="15" t="s">
        <v>102</v>
      </c>
      <c r="AY51" s="37">
        <v>44944.0</v>
      </c>
      <c r="AZ51" s="15" t="s">
        <v>157</v>
      </c>
      <c r="BA51" s="37">
        <v>45291.0</v>
      </c>
      <c r="BB51" s="17">
        <f t="shared" si="15"/>
        <v>347</v>
      </c>
      <c r="BC51" s="17" t="s">
        <v>417</v>
      </c>
      <c r="BD51" s="17">
        <v>1.949897E7</v>
      </c>
      <c r="BE51" s="24">
        <v>0.0</v>
      </c>
      <c r="BF51" s="16"/>
      <c r="BG51" s="25">
        <v>0.0</v>
      </c>
      <c r="BH51" s="16"/>
      <c r="BI51" s="25">
        <v>0.0</v>
      </c>
      <c r="BJ51" s="16"/>
      <c r="BK51" s="25"/>
      <c r="BL51" s="25"/>
      <c r="BM51" s="25">
        <v>0.0</v>
      </c>
      <c r="BN51" s="16"/>
      <c r="BO51" s="31">
        <f t="shared" si="12"/>
        <v>115000000</v>
      </c>
      <c r="BP51" s="17"/>
      <c r="BQ51" s="16"/>
      <c r="BR51" s="16"/>
      <c r="BS51" s="17"/>
      <c r="BT51" s="17"/>
      <c r="BU51" s="21"/>
      <c r="BV51" s="17"/>
      <c r="BW51" s="27"/>
      <c r="BX51" s="21"/>
      <c r="BY51" s="17">
        <f t="shared" si="16"/>
        <v>347</v>
      </c>
      <c r="BZ51" s="21"/>
      <c r="CA51" s="17"/>
    </row>
    <row r="52" ht="15.0" customHeight="1">
      <c r="A52" s="17" t="s">
        <v>78</v>
      </c>
      <c r="B52" s="17" t="s">
        <v>79</v>
      </c>
      <c r="C52" s="15" t="s">
        <v>80</v>
      </c>
      <c r="D52" s="17">
        <v>58.0</v>
      </c>
      <c r="E52" s="15" t="s">
        <v>319</v>
      </c>
      <c r="F52" s="17" t="s">
        <v>472</v>
      </c>
      <c r="G52" s="15" t="s">
        <v>83</v>
      </c>
      <c r="H52" s="16">
        <v>44971.0</v>
      </c>
      <c r="I52" s="17" t="s">
        <v>473</v>
      </c>
      <c r="J52" s="15" t="s">
        <v>85</v>
      </c>
      <c r="K52" s="15" t="s">
        <v>85</v>
      </c>
      <c r="L52" s="17" t="s">
        <v>474</v>
      </c>
      <c r="M52" s="15" t="s">
        <v>108</v>
      </c>
      <c r="N52" s="15" t="s">
        <v>88</v>
      </c>
      <c r="O52" s="15" t="s">
        <v>412</v>
      </c>
      <c r="P52" s="17" t="s">
        <v>475</v>
      </c>
      <c r="Q52" s="17" t="s">
        <v>476</v>
      </c>
      <c r="R52" s="27">
        <v>1.05E8</v>
      </c>
      <c r="S52" s="27">
        <v>1.05E8</v>
      </c>
      <c r="T52" s="17">
        <v>20123.0</v>
      </c>
      <c r="U52" s="17" t="s">
        <v>92</v>
      </c>
      <c r="V52" s="15" t="s">
        <v>93</v>
      </c>
      <c r="W52" s="15" t="s">
        <v>94</v>
      </c>
      <c r="X52" s="14" t="s">
        <v>85</v>
      </c>
      <c r="Y52" s="17" t="s">
        <v>477</v>
      </c>
      <c r="Z52" s="16">
        <v>44971.0</v>
      </c>
      <c r="AA52" s="15" t="s">
        <v>88</v>
      </c>
      <c r="AB52" s="19" t="s">
        <v>85</v>
      </c>
      <c r="AC52" s="15" t="s">
        <v>96</v>
      </c>
      <c r="AD52" s="17" t="s">
        <v>97</v>
      </c>
      <c r="AE52" s="20" t="s">
        <v>478</v>
      </c>
      <c r="AF52" s="17">
        <v>8.0413656E7</v>
      </c>
      <c r="AG52" s="17" t="s">
        <v>165</v>
      </c>
      <c r="AH52" s="19" t="s">
        <v>85</v>
      </c>
      <c r="AI52" s="15" t="s">
        <v>425</v>
      </c>
      <c r="AJ52" s="17" t="s">
        <v>114</v>
      </c>
      <c r="AK52" s="15" t="s">
        <v>115</v>
      </c>
      <c r="AL52" s="17" t="s">
        <v>85</v>
      </c>
      <c r="AM52" s="52">
        <v>24992.0</v>
      </c>
      <c r="AN52" s="22">
        <f>+YEAR(TODAY())-YEAR('Contratación 2023'!$AM46)</f>
        <v>35</v>
      </c>
      <c r="AO52" s="17">
        <v>37123.0</v>
      </c>
      <c r="AP52" s="16">
        <v>44971.0</v>
      </c>
      <c r="AQ52" s="23">
        <v>1.05E8</v>
      </c>
      <c r="AR52" s="30">
        <v>0.0</v>
      </c>
      <c r="AS52" s="30">
        <v>0.0</v>
      </c>
      <c r="AT52" s="30">
        <v>0.0</v>
      </c>
      <c r="AU52" s="31">
        <f t="shared" si="14"/>
        <v>105000000</v>
      </c>
      <c r="AV52" s="15" t="s">
        <v>101</v>
      </c>
      <c r="AW52" s="16">
        <v>44970.0</v>
      </c>
      <c r="AX52" s="15" t="s">
        <v>102</v>
      </c>
      <c r="AY52" s="16">
        <v>44971.0</v>
      </c>
      <c r="AZ52" s="15" t="s">
        <v>83</v>
      </c>
      <c r="BA52" s="16">
        <v>45291.0</v>
      </c>
      <c r="BB52" s="17">
        <f t="shared" si="15"/>
        <v>320</v>
      </c>
      <c r="BC52" s="17" t="s">
        <v>417</v>
      </c>
      <c r="BD52" s="17">
        <v>1.949897E7</v>
      </c>
      <c r="BE52" s="24">
        <v>0.0</v>
      </c>
      <c r="BF52" s="16"/>
      <c r="BG52" s="25">
        <v>0.0</v>
      </c>
      <c r="BH52" s="16"/>
      <c r="BI52" s="25">
        <v>0.0</v>
      </c>
      <c r="BJ52" s="16"/>
      <c r="BK52" s="25"/>
      <c r="BL52" s="25"/>
      <c r="BM52" s="25">
        <v>0.0</v>
      </c>
      <c r="BN52" s="16"/>
      <c r="BO52" s="31">
        <f t="shared" si="12"/>
        <v>105000000</v>
      </c>
      <c r="BP52" s="17"/>
      <c r="BQ52" s="16"/>
      <c r="BR52" s="16"/>
      <c r="BS52" s="17"/>
      <c r="BT52" s="17"/>
      <c r="BU52" s="21"/>
      <c r="BV52" s="17"/>
      <c r="BW52" s="27"/>
      <c r="BX52" s="21"/>
      <c r="BY52" s="17">
        <f t="shared" si="16"/>
        <v>320</v>
      </c>
      <c r="BZ52" s="21"/>
      <c r="CA52" s="17"/>
    </row>
    <row r="53" ht="15.0" customHeight="1">
      <c r="A53" s="17" t="s">
        <v>78</v>
      </c>
      <c r="B53" s="17" t="s">
        <v>79</v>
      </c>
      <c r="C53" s="15" t="s">
        <v>80</v>
      </c>
      <c r="D53" s="17">
        <v>59.0</v>
      </c>
      <c r="E53" s="15" t="s">
        <v>319</v>
      </c>
      <c r="F53" s="17" t="s">
        <v>479</v>
      </c>
      <c r="G53" s="15" t="s">
        <v>83</v>
      </c>
      <c r="H53" s="16">
        <v>44972.0</v>
      </c>
      <c r="I53" s="17" t="s">
        <v>480</v>
      </c>
      <c r="J53" s="15" t="s">
        <v>85</v>
      </c>
      <c r="K53" s="15" t="s">
        <v>85</v>
      </c>
      <c r="L53" s="17" t="s">
        <v>481</v>
      </c>
      <c r="M53" s="15" t="s">
        <v>108</v>
      </c>
      <c r="N53" s="15" t="s">
        <v>88</v>
      </c>
      <c r="O53" s="15" t="s">
        <v>412</v>
      </c>
      <c r="P53" s="17">
        <v>811115.0</v>
      </c>
      <c r="Q53" s="17" t="s">
        <v>482</v>
      </c>
      <c r="R53" s="27">
        <v>1.05E8</v>
      </c>
      <c r="S53" s="27">
        <v>1.05E8</v>
      </c>
      <c r="T53" s="17">
        <v>20423.0</v>
      </c>
      <c r="U53" s="17" t="s">
        <v>92</v>
      </c>
      <c r="V53" s="15" t="s">
        <v>93</v>
      </c>
      <c r="W53" s="15" t="s">
        <v>94</v>
      </c>
      <c r="X53" s="14" t="s">
        <v>85</v>
      </c>
      <c r="Y53" s="17" t="s">
        <v>483</v>
      </c>
      <c r="Z53" s="16">
        <v>44972.0</v>
      </c>
      <c r="AA53" s="15" t="s">
        <v>88</v>
      </c>
      <c r="AB53" s="19" t="s">
        <v>85</v>
      </c>
      <c r="AC53" s="15" t="s">
        <v>96</v>
      </c>
      <c r="AD53" s="17" t="s">
        <v>97</v>
      </c>
      <c r="AE53" s="20" t="s">
        <v>484</v>
      </c>
      <c r="AF53" s="17">
        <v>8.6039854E7</v>
      </c>
      <c r="AG53" s="17" t="s">
        <v>165</v>
      </c>
      <c r="AH53" s="19" t="s">
        <v>85</v>
      </c>
      <c r="AI53" s="15" t="s">
        <v>425</v>
      </c>
      <c r="AJ53" s="17" t="s">
        <v>114</v>
      </c>
      <c r="AK53" s="15" t="s">
        <v>115</v>
      </c>
      <c r="AL53" s="17" t="s">
        <v>85</v>
      </c>
      <c r="AM53" s="52">
        <v>26499.0</v>
      </c>
      <c r="AN53" s="22">
        <f>+YEAR(TODAY())-YEAR('Contratación 2023'!$AM47)</f>
        <v>51</v>
      </c>
      <c r="AO53" s="17">
        <v>38123.0</v>
      </c>
      <c r="AP53" s="16">
        <v>44972.0</v>
      </c>
      <c r="AQ53" s="23">
        <v>1.05E8</v>
      </c>
      <c r="AR53" s="30">
        <v>0.0</v>
      </c>
      <c r="AS53" s="30">
        <v>0.0</v>
      </c>
      <c r="AT53" s="30">
        <v>0.0</v>
      </c>
      <c r="AU53" s="31">
        <f t="shared" si="14"/>
        <v>105000000</v>
      </c>
      <c r="AV53" s="15" t="s">
        <v>101</v>
      </c>
      <c r="AW53" s="16">
        <v>44977.0</v>
      </c>
      <c r="AX53" s="15" t="s">
        <v>102</v>
      </c>
      <c r="AY53" s="16">
        <v>44972.0</v>
      </c>
      <c r="AZ53" s="15" t="s">
        <v>83</v>
      </c>
      <c r="BA53" s="16">
        <v>45291.0</v>
      </c>
      <c r="BB53" s="17">
        <f t="shared" si="15"/>
        <v>319</v>
      </c>
      <c r="BC53" s="17" t="s">
        <v>417</v>
      </c>
      <c r="BD53" s="17">
        <v>1.949897E7</v>
      </c>
      <c r="BE53" s="24">
        <v>0.0</v>
      </c>
      <c r="BF53" s="16"/>
      <c r="BG53" s="25">
        <v>0.0</v>
      </c>
      <c r="BH53" s="16"/>
      <c r="BI53" s="25">
        <v>0.0</v>
      </c>
      <c r="BJ53" s="16"/>
      <c r="BK53" s="25"/>
      <c r="BL53" s="25"/>
      <c r="BM53" s="25">
        <v>0.0</v>
      </c>
      <c r="BN53" s="16"/>
      <c r="BO53" s="31">
        <f t="shared" si="12"/>
        <v>105000000</v>
      </c>
      <c r="BP53" s="17"/>
      <c r="BQ53" s="16"/>
      <c r="BR53" s="16"/>
      <c r="BS53" s="17"/>
      <c r="BT53" s="17"/>
      <c r="BU53" s="21"/>
      <c r="BV53" s="17"/>
      <c r="BW53" s="27"/>
      <c r="BX53" s="21"/>
      <c r="BY53" s="17">
        <f t="shared" si="16"/>
        <v>319</v>
      </c>
      <c r="BZ53" s="21"/>
      <c r="CA53" s="17"/>
    </row>
    <row r="54" ht="15.0" customHeight="1">
      <c r="A54" s="17" t="s">
        <v>78</v>
      </c>
      <c r="B54" s="17" t="s">
        <v>79</v>
      </c>
      <c r="C54" s="15" t="s">
        <v>80</v>
      </c>
      <c r="D54" s="17">
        <v>60.0</v>
      </c>
      <c r="E54" s="15" t="s">
        <v>319</v>
      </c>
      <c r="F54" s="17" t="s">
        <v>485</v>
      </c>
      <c r="G54" s="15" t="s">
        <v>83</v>
      </c>
      <c r="H54" s="16">
        <v>44980.0</v>
      </c>
      <c r="I54" s="17" t="s">
        <v>486</v>
      </c>
      <c r="J54" s="15" t="s">
        <v>85</v>
      </c>
      <c r="K54" s="15" t="s">
        <v>85</v>
      </c>
      <c r="L54" s="17" t="s">
        <v>487</v>
      </c>
      <c r="M54" s="15" t="s">
        <v>108</v>
      </c>
      <c r="N54" s="15" t="s">
        <v>88</v>
      </c>
      <c r="O54" s="15" t="s">
        <v>412</v>
      </c>
      <c r="P54" s="17" t="s">
        <v>488</v>
      </c>
      <c r="Q54" s="17" t="s">
        <v>476</v>
      </c>
      <c r="R54" s="27">
        <v>1.05E8</v>
      </c>
      <c r="S54" s="27">
        <v>1.05E8</v>
      </c>
      <c r="T54" s="17">
        <v>22323.0</v>
      </c>
      <c r="U54" s="17" t="s">
        <v>92</v>
      </c>
      <c r="V54" s="15" t="s">
        <v>93</v>
      </c>
      <c r="W54" s="15" t="s">
        <v>94</v>
      </c>
      <c r="X54" s="14" t="s">
        <v>85</v>
      </c>
      <c r="Y54" s="17" t="s">
        <v>489</v>
      </c>
      <c r="Z54" s="16">
        <v>44979.0</v>
      </c>
      <c r="AA54" s="15" t="s">
        <v>88</v>
      </c>
      <c r="AB54" s="19" t="s">
        <v>85</v>
      </c>
      <c r="AC54" s="15" t="s">
        <v>96</v>
      </c>
      <c r="AD54" s="17" t="s">
        <v>97</v>
      </c>
      <c r="AE54" s="20" t="s">
        <v>490</v>
      </c>
      <c r="AF54" s="17">
        <v>9.4460645E7</v>
      </c>
      <c r="AG54" s="17" t="s">
        <v>165</v>
      </c>
      <c r="AH54" s="19" t="s">
        <v>85</v>
      </c>
      <c r="AI54" s="15" t="s">
        <v>491</v>
      </c>
      <c r="AJ54" s="17" t="s">
        <v>114</v>
      </c>
      <c r="AK54" s="15" t="s">
        <v>115</v>
      </c>
      <c r="AL54" s="17" t="s">
        <v>85</v>
      </c>
      <c r="AM54" s="52">
        <v>27867.0</v>
      </c>
      <c r="AN54" s="22">
        <f>+YEAR(TODAY())-YEAR('Contratación 2023'!$AM48)</f>
        <v>41</v>
      </c>
      <c r="AO54" s="17">
        <v>41923.0</v>
      </c>
      <c r="AP54" s="16">
        <v>44972.0</v>
      </c>
      <c r="AQ54" s="23">
        <v>1.05E8</v>
      </c>
      <c r="AR54" s="30">
        <v>0.0</v>
      </c>
      <c r="AS54" s="30">
        <v>0.0</v>
      </c>
      <c r="AT54" s="30">
        <v>0.0</v>
      </c>
      <c r="AU54" s="31">
        <f t="shared" si="14"/>
        <v>105000000</v>
      </c>
      <c r="AV54" s="15" t="s">
        <v>101</v>
      </c>
      <c r="AW54" s="16">
        <v>44982.0</v>
      </c>
      <c r="AX54" s="15" t="s">
        <v>102</v>
      </c>
      <c r="AY54" s="16">
        <v>44979.0</v>
      </c>
      <c r="AZ54" s="15" t="s">
        <v>83</v>
      </c>
      <c r="BA54" s="16">
        <v>45291.0</v>
      </c>
      <c r="BB54" s="17">
        <f t="shared" si="15"/>
        <v>312</v>
      </c>
      <c r="BC54" s="17" t="s">
        <v>417</v>
      </c>
      <c r="BD54" s="17">
        <v>1.949897E7</v>
      </c>
      <c r="BE54" s="24">
        <v>0.0</v>
      </c>
      <c r="BF54" s="16"/>
      <c r="BG54" s="25">
        <v>0.0</v>
      </c>
      <c r="BH54" s="16"/>
      <c r="BI54" s="25">
        <v>0.0</v>
      </c>
      <c r="BJ54" s="16"/>
      <c r="BK54" s="25"/>
      <c r="BL54" s="25"/>
      <c r="BM54" s="25">
        <v>0.0</v>
      </c>
      <c r="BN54" s="16"/>
      <c r="BO54" s="31">
        <f t="shared" si="12"/>
        <v>105000000</v>
      </c>
      <c r="BP54" s="17"/>
      <c r="BQ54" s="16"/>
      <c r="BR54" s="16"/>
      <c r="BS54" s="17"/>
      <c r="BT54" s="17"/>
      <c r="BU54" s="21"/>
      <c r="BV54" s="17"/>
      <c r="BW54" s="27"/>
      <c r="BX54" s="21"/>
      <c r="BY54" s="28">
        <f t="shared" si="16"/>
        <v>312</v>
      </c>
      <c r="BZ54" s="21"/>
      <c r="CA54" s="17"/>
    </row>
    <row r="55" ht="15.0" customHeight="1">
      <c r="A55" s="17" t="s">
        <v>78</v>
      </c>
      <c r="B55" s="17" t="s">
        <v>79</v>
      </c>
      <c r="C55" s="15" t="s">
        <v>80</v>
      </c>
      <c r="D55" s="17">
        <v>61.0</v>
      </c>
      <c r="E55" s="15" t="s">
        <v>319</v>
      </c>
      <c r="F55" s="17" t="s">
        <v>492</v>
      </c>
      <c r="G55" s="15" t="s">
        <v>103</v>
      </c>
      <c r="H55" s="16">
        <v>45002.0</v>
      </c>
      <c r="I55" s="21" t="s">
        <v>493</v>
      </c>
      <c r="J55" s="15" t="s">
        <v>85</v>
      </c>
      <c r="K55" s="15" t="s">
        <v>85</v>
      </c>
      <c r="L55" s="17" t="s">
        <v>494</v>
      </c>
      <c r="M55" s="15" t="s">
        <v>108</v>
      </c>
      <c r="N55" s="15" t="s">
        <v>88</v>
      </c>
      <c r="O55" s="15" t="s">
        <v>412</v>
      </c>
      <c r="P55" s="27" t="s">
        <v>495</v>
      </c>
      <c r="Q55" s="27" t="s">
        <v>496</v>
      </c>
      <c r="R55" s="27">
        <v>7.6E7</v>
      </c>
      <c r="S55" s="27">
        <v>7.6E7</v>
      </c>
      <c r="T55" s="17">
        <v>27623.0</v>
      </c>
      <c r="U55" s="17" t="s">
        <v>92</v>
      </c>
      <c r="V55" s="15" t="s">
        <v>93</v>
      </c>
      <c r="W55" s="15" t="s">
        <v>94</v>
      </c>
      <c r="X55" s="14" t="s">
        <v>85</v>
      </c>
      <c r="Y55" s="21" t="s">
        <v>497</v>
      </c>
      <c r="Z55" s="16">
        <v>45007.0</v>
      </c>
      <c r="AA55" s="15" t="s">
        <v>88</v>
      </c>
      <c r="AB55" s="19" t="s">
        <v>85</v>
      </c>
      <c r="AC55" s="15" t="s">
        <v>96</v>
      </c>
      <c r="AD55" s="17" t="s">
        <v>97</v>
      </c>
      <c r="AE55" s="17" t="s">
        <v>498</v>
      </c>
      <c r="AF55" s="17">
        <v>8.6062223E7</v>
      </c>
      <c r="AG55" s="17" t="s">
        <v>165</v>
      </c>
      <c r="AH55" s="19" t="s">
        <v>85</v>
      </c>
      <c r="AI55" s="15" t="s">
        <v>425</v>
      </c>
      <c r="AJ55" s="17" t="s">
        <v>114</v>
      </c>
      <c r="AK55" s="15" t="s">
        <v>115</v>
      </c>
      <c r="AL55" s="17" t="s">
        <v>85</v>
      </c>
      <c r="AM55" s="52">
        <v>29064.0</v>
      </c>
      <c r="AN55" s="22">
        <f>+YEAR(TODAY())-YEAR('Contratación 2023'!$AM49)</f>
        <v>40</v>
      </c>
      <c r="AO55" s="17">
        <v>59723.0</v>
      </c>
      <c r="AP55" s="16">
        <v>45008.0</v>
      </c>
      <c r="AQ55" s="23">
        <v>7.6E7</v>
      </c>
      <c r="AR55" s="30">
        <v>0.0</v>
      </c>
      <c r="AS55" s="30">
        <v>0.0</v>
      </c>
      <c r="AT55" s="30">
        <v>0.0</v>
      </c>
      <c r="AU55" s="31">
        <f t="shared" si="14"/>
        <v>76000000</v>
      </c>
      <c r="AV55" s="15" t="s">
        <v>101</v>
      </c>
      <c r="AW55" s="16">
        <v>45007.0</v>
      </c>
      <c r="AX55" s="15" t="s">
        <v>102</v>
      </c>
      <c r="AY55" s="16">
        <v>45008.0</v>
      </c>
      <c r="AZ55" s="15" t="s">
        <v>103</v>
      </c>
      <c r="BA55" s="16">
        <v>45291.0</v>
      </c>
      <c r="BB55" s="17">
        <f t="shared" si="15"/>
        <v>283</v>
      </c>
      <c r="BC55" s="17" t="s">
        <v>417</v>
      </c>
      <c r="BD55" s="17">
        <v>1.949897E7</v>
      </c>
      <c r="BE55" s="24">
        <v>0.0</v>
      </c>
      <c r="BF55" s="16"/>
      <c r="BG55" s="25">
        <v>0.0</v>
      </c>
      <c r="BH55" s="16"/>
      <c r="BI55" s="25">
        <v>0.0</v>
      </c>
      <c r="BJ55" s="16"/>
      <c r="BK55" s="25"/>
      <c r="BL55" s="25"/>
      <c r="BM55" s="25">
        <v>0.0</v>
      </c>
      <c r="BN55" s="16"/>
      <c r="BO55" s="31">
        <f t="shared" si="12"/>
        <v>76000000</v>
      </c>
      <c r="BP55" s="21"/>
      <c r="BQ55" s="16"/>
      <c r="BR55" s="16"/>
      <c r="BS55" s="21"/>
      <c r="BT55" s="17"/>
      <c r="BU55" s="21"/>
      <c r="BV55" s="21"/>
      <c r="BW55" s="27"/>
      <c r="BX55" s="21"/>
      <c r="BY55" s="28">
        <f t="shared" si="16"/>
        <v>283</v>
      </c>
      <c r="BZ55" s="21"/>
      <c r="CA55" s="17"/>
    </row>
    <row r="56" ht="15.0" customHeight="1">
      <c r="A56" s="14" t="s">
        <v>78</v>
      </c>
      <c r="B56" s="14" t="s">
        <v>79</v>
      </c>
      <c r="C56" s="15" t="s">
        <v>80</v>
      </c>
      <c r="D56" s="14">
        <v>62.0</v>
      </c>
      <c r="E56" s="15" t="s">
        <v>81</v>
      </c>
      <c r="F56" s="14" t="s">
        <v>499</v>
      </c>
      <c r="G56" s="15" t="s">
        <v>83</v>
      </c>
      <c r="H56" s="16">
        <v>44981.0</v>
      </c>
      <c r="I56" s="17" t="s">
        <v>500</v>
      </c>
      <c r="J56" s="15" t="s">
        <v>85</v>
      </c>
      <c r="K56" s="15" t="s">
        <v>85</v>
      </c>
      <c r="L56" s="17" t="s">
        <v>501</v>
      </c>
      <c r="M56" s="15" t="s">
        <v>108</v>
      </c>
      <c r="N56" s="15" t="s">
        <v>88</v>
      </c>
      <c r="O56" s="15" t="s">
        <v>412</v>
      </c>
      <c r="P56" s="17" t="s">
        <v>502</v>
      </c>
      <c r="Q56" s="17" t="s">
        <v>503</v>
      </c>
      <c r="R56" s="18">
        <v>1.71E7</v>
      </c>
      <c r="S56" s="18">
        <v>1.71E7</v>
      </c>
      <c r="T56" s="17">
        <v>20623.0</v>
      </c>
      <c r="U56" s="17" t="s">
        <v>92</v>
      </c>
      <c r="V56" s="15" t="s">
        <v>93</v>
      </c>
      <c r="W56" s="15" t="s">
        <v>94</v>
      </c>
      <c r="X56" s="14" t="s">
        <v>85</v>
      </c>
      <c r="Y56" s="17" t="s">
        <v>504</v>
      </c>
      <c r="Z56" s="16">
        <v>44986.0</v>
      </c>
      <c r="AA56" s="15" t="s">
        <v>88</v>
      </c>
      <c r="AB56" s="19" t="s">
        <v>85</v>
      </c>
      <c r="AC56" s="15" t="s">
        <v>96</v>
      </c>
      <c r="AD56" s="17" t="s">
        <v>97</v>
      </c>
      <c r="AE56" s="57" t="s">
        <v>505</v>
      </c>
      <c r="AF56" s="17">
        <v>9.00877941E8</v>
      </c>
      <c r="AG56" s="17">
        <v>4.0</v>
      </c>
      <c r="AH56" s="19" t="s">
        <v>85</v>
      </c>
      <c r="AI56" s="14" t="s">
        <v>85</v>
      </c>
      <c r="AJ56" s="17" t="s">
        <v>114</v>
      </c>
      <c r="AK56" s="15" t="s">
        <v>115</v>
      </c>
      <c r="AL56" s="20" t="s">
        <v>100</v>
      </c>
      <c r="AM56" s="21" t="s">
        <v>85</v>
      </c>
      <c r="AN56" s="54" t="s">
        <v>85</v>
      </c>
      <c r="AO56" s="17">
        <v>45823.0</v>
      </c>
      <c r="AP56" s="16">
        <v>44991.0</v>
      </c>
      <c r="AQ56" s="23">
        <v>1.7062287E7</v>
      </c>
      <c r="AR56" s="30">
        <v>0.0</v>
      </c>
      <c r="AS56" s="30">
        <v>0.0</v>
      </c>
      <c r="AT56" s="30">
        <v>0.0</v>
      </c>
      <c r="AU56" s="31">
        <f t="shared" si="14"/>
        <v>17062287</v>
      </c>
      <c r="AV56" s="15" t="s">
        <v>101</v>
      </c>
      <c r="AW56" s="16">
        <v>44988.0</v>
      </c>
      <c r="AX56" s="15" t="s">
        <v>102</v>
      </c>
      <c r="AY56" s="16">
        <v>44991.0</v>
      </c>
      <c r="AZ56" s="15" t="s">
        <v>103</v>
      </c>
      <c r="BA56" s="16">
        <v>45291.0</v>
      </c>
      <c r="BB56" s="17">
        <f t="shared" si="15"/>
        <v>300</v>
      </c>
      <c r="BC56" s="17" t="s">
        <v>417</v>
      </c>
      <c r="BD56" s="17">
        <v>1.949897E7</v>
      </c>
      <c r="BE56" s="24">
        <v>0.0</v>
      </c>
      <c r="BF56" s="16"/>
      <c r="BG56" s="25">
        <v>0.0</v>
      </c>
      <c r="BH56" s="16"/>
      <c r="BI56" s="25">
        <v>0.0</v>
      </c>
      <c r="BJ56" s="16"/>
      <c r="BK56" s="25"/>
      <c r="BL56" s="25"/>
      <c r="BM56" s="25">
        <v>0.0</v>
      </c>
      <c r="BN56" s="16"/>
      <c r="BO56" s="26">
        <f t="shared" si="12"/>
        <v>17062287</v>
      </c>
      <c r="BP56" s="17"/>
      <c r="BQ56" s="16"/>
      <c r="BR56" s="16"/>
      <c r="BS56" s="17"/>
      <c r="BT56" s="17"/>
      <c r="BU56" s="21"/>
      <c r="BV56" s="17"/>
      <c r="BW56" s="27"/>
      <c r="BX56" s="21"/>
      <c r="BY56" s="28">
        <f t="shared" si="16"/>
        <v>300</v>
      </c>
      <c r="BZ56" s="21"/>
      <c r="CA56" s="17"/>
    </row>
    <row r="57" ht="15.0" customHeight="1">
      <c r="A57" s="14" t="s">
        <v>78</v>
      </c>
      <c r="B57" s="14" t="s">
        <v>79</v>
      </c>
      <c r="C57" s="15" t="s">
        <v>80</v>
      </c>
      <c r="D57" s="14">
        <v>63.0</v>
      </c>
      <c r="E57" s="15" t="s">
        <v>81</v>
      </c>
      <c r="F57" s="14" t="s">
        <v>506</v>
      </c>
      <c r="G57" s="15" t="s">
        <v>83</v>
      </c>
      <c r="H57" s="16">
        <v>44973.0</v>
      </c>
      <c r="I57" s="17" t="s">
        <v>507</v>
      </c>
      <c r="J57" s="15" t="s">
        <v>85</v>
      </c>
      <c r="K57" s="15" t="s">
        <v>85</v>
      </c>
      <c r="L57" s="17" t="s">
        <v>508</v>
      </c>
      <c r="M57" s="15" t="s">
        <v>108</v>
      </c>
      <c r="N57" s="15" t="s">
        <v>109</v>
      </c>
      <c r="O57" s="15" t="s">
        <v>412</v>
      </c>
      <c r="P57" s="17" t="s">
        <v>509</v>
      </c>
      <c r="Q57" s="17" t="s">
        <v>510</v>
      </c>
      <c r="R57" s="18">
        <v>1.038E9</v>
      </c>
      <c r="S57" s="18">
        <v>1.037971678E9</v>
      </c>
      <c r="T57" s="17">
        <v>21723.0</v>
      </c>
      <c r="U57" s="17" t="s">
        <v>92</v>
      </c>
      <c r="V57" s="15" t="s">
        <v>93</v>
      </c>
      <c r="W57" s="15" t="s">
        <v>94</v>
      </c>
      <c r="X57" s="14" t="s">
        <v>85</v>
      </c>
      <c r="Y57" s="17" t="s">
        <v>511</v>
      </c>
      <c r="Z57" s="16">
        <v>44988.0</v>
      </c>
      <c r="AA57" s="15" t="s">
        <v>124</v>
      </c>
      <c r="AB57" s="19" t="s">
        <v>85</v>
      </c>
      <c r="AC57" s="15" t="s">
        <v>96</v>
      </c>
      <c r="AD57" s="17" t="s">
        <v>97</v>
      </c>
      <c r="AE57" s="57" t="s">
        <v>512</v>
      </c>
      <c r="AF57" s="17">
        <v>8.30079892E8</v>
      </c>
      <c r="AG57" s="17">
        <v>4.0</v>
      </c>
      <c r="AH57" s="19" t="s">
        <v>85</v>
      </c>
      <c r="AI57" s="14" t="s">
        <v>85</v>
      </c>
      <c r="AJ57" s="17" t="s">
        <v>114</v>
      </c>
      <c r="AK57" s="15" t="s">
        <v>115</v>
      </c>
      <c r="AL57" s="17" t="s">
        <v>402</v>
      </c>
      <c r="AM57" s="21" t="s">
        <v>85</v>
      </c>
      <c r="AN57" s="21" t="s">
        <v>85</v>
      </c>
      <c r="AO57" s="17">
        <v>44923.0</v>
      </c>
      <c r="AP57" s="16">
        <v>44988.0</v>
      </c>
      <c r="AQ57" s="23">
        <v>1.037971678E9</v>
      </c>
      <c r="AR57" s="30">
        <v>0.0</v>
      </c>
      <c r="AS57" s="30">
        <v>0.0</v>
      </c>
      <c r="AT57" s="30">
        <v>0.0</v>
      </c>
      <c r="AU57" s="31">
        <f t="shared" si="14"/>
        <v>1037971678</v>
      </c>
      <c r="AV57" s="15" t="s">
        <v>101</v>
      </c>
      <c r="AW57" s="16">
        <v>44995.0</v>
      </c>
      <c r="AX57" s="15" t="s">
        <v>102</v>
      </c>
      <c r="AY57" s="16">
        <v>44995.0</v>
      </c>
      <c r="AZ57" s="15" t="s">
        <v>103</v>
      </c>
      <c r="BA57" s="16">
        <v>45087.0</v>
      </c>
      <c r="BB57" s="17">
        <f t="shared" si="15"/>
        <v>92</v>
      </c>
      <c r="BC57" s="17" t="s">
        <v>417</v>
      </c>
      <c r="BD57" s="17">
        <v>1.949897E7</v>
      </c>
      <c r="BE57" s="24">
        <v>0.0</v>
      </c>
      <c r="BF57" s="16"/>
      <c r="BG57" s="25">
        <v>0.0</v>
      </c>
      <c r="BH57" s="16"/>
      <c r="BI57" s="25">
        <v>0.0</v>
      </c>
      <c r="BJ57" s="16"/>
      <c r="BK57" s="25"/>
      <c r="BL57" s="25"/>
      <c r="BM57" s="25">
        <v>0.0</v>
      </c>
      <c r="BN57" s="16"/>
      <c r="BO57" s="26">
        <f t="shared" si="12"/>
        <v>1037971678</v>
      </c>
      <c r="BP57" s="17"/>
      <c r="BQ57" s="16"/>
      <c r="BR57" s="16"/>
      <c r="BS57" s="17"/>
      <c r="BT57" s="17"/>
      <c r="BU57" s="21"/>
      <c r="BV57" s="17"/>
      <c r="BW57" s="27"/>
      <c r="BX57" s="21"/>
      <c r="BY57" s="28">
        <f t="shared" si="16"/>
        <v>92</v>
      </c>
      <c r="BZ57" s="21"/>
      <c r="CA57" s="17"/>
    </row>
    <row r="58" ht="15.0" customHeight="1">
      <c r="A58" s="14" t="s">
        <v>78</v>
      </c>
      <c r="B58" s="14" t="s">
        <v>79</v>
      </c>
      <c r="C58" s="15" t="s">
        <v>80</v>
      </c>
      <c r="D58" s="17">
        <v>64.0</v>
      </c>
      <c r="E58" s="15" t="s">
        <v>116</v>
      </c>
      <c r="F58" s="17" t="s">
        <v>513</v>
      </c>
      <c r="G58" s="15" t="s">
        <v>83</v>
      </c>
      <c r="H58" s="32">
        <v>44966.0</v>
      </c>
      <c r="I58" s="17" t="s">
        <v>514</v>
      </c>
      <c r="J58" s="33" t="s">
        <v>85</v>
      </c>
      <c r="K58" s="15" t="s">
        <v>85</v>
      </c>
      <c r="L58" s="17" t="s">
        <v>515</v>
      </c>
      <c r="M58" s="15" t="s">
        <v>243</v>
      </c>
      <c r="N58" s="15" t="s">
        <v>516</v>
      </c>
      <c r="O58" s="15" t="s">
        <v>412</v>
      </c>
      <c r="P58" s="14">
        <v>4.32323E7</v>
      </c>
      <c r="Q58" s="27" t="s">
        <v>517</v>
      </c>
      <c r="R58" s="18">
        <v>7.6E8</v>
      </c>
      <c r="S58" s="18">
        <v>7.59787267E8</v>
      </c>
      <c r="T58" s="17">
        <v>15923.0</v>
      </c>
      <c r="U58" s="14" t="s">
        <v>92</v>
      </c>
      <c r="V58" s="15" t="s">
        <v>93</v>
      </c>
      <c r="W58" s="15" t="s">
        <v>94</v>
      </c>
      <c r="X58" s="14" t="s">
        <v>85</v>
      </c>
      <c r="Y58" s="14" t="s">
        <v>518</v>
      </c>
      <c r="Z58" s="16">
        <v>45043.0</v>
      </c>
      <c r="AA58" s="15" t="s">
        <v>202</v>
      </c>
      <c r="AB58" s="19" t="s">
        <v>85</v>
      </c>
      <c r="AC58" s="15" t="s">
        <v>96</v>
      </c>
      <c r="AD58" s="57" t="s">
        <v>519</v>
      </c>
      <c r="AE58" s="57" t="s">
        <v>520</v>
      </c>
      <c r="AF58" s="17">
        <v>9.0170462E8</v>
      </c>
      <c r="AG58" s="17">
        <v>7.0</v>
      </c>
      <c r="AH58" s="19" t="s">
        <v>85</v>
      </c>
      <c r="AI58" s="14" t="s">
        <v>85</v>
      </c>
      <c r="AJ58" s="17" t="s">
        <v>114</v>
      </c>
      <c r="AK58" s="15" t="s">
        <v>115</v>
      </c>
      <c r="AL58" s="14" t="s">
        <v>85</v>
      </c>
      <c r="AM58" s="21" t="s">
        <v>85</v>
      </c>
      <c r="AN58" s="22" t="s">
        <v>85</v>
      </c>
      <c r="AO58" s="57">
        <v>82723.0</v>
      </c>
      <c r="AP58" s="16">
        <v>45050.0</v>
      </c>
      <c r="AQ58" s="55">
        <v>7.5931E8</v>
      </c>
      <c r="AR58" s="17"/>
      <c r="AS58" s="27"/>
      <c r="AT58" s="17"/>
      <c r="AU58" s="55">
        <v>7.5931E8</v>
      </c>
      <c r="AV58" s="15" t="s">
        <v>101</v>
      </c>
      <c r="AW58" s="16">
        <v>45044.0</v>
      </c>
      <c r="AX58" s="15" t="s">
        <v>102</v>
      </c>
      <c r="AY58" s="37">
        <v>45050.0</v>
      </c>
      <c r="AZ58" s="15" t="s">
        <v>103</v>
      </c>
      <c r="BA58" s="37">
        <v>45291.0</v>
      </c>
      <c r="BB58" s="17">
        <f t="shared" si="15"/>
        <v>241</v>
      </c>
      <c r="BC58" s="17" t="s">
        <v>521</v>
      </c>
      <c r="BD58" s="17">
        <v>1.949897E7</v>
      </c>
      <c r="BE58" s="24">
        <v>3.79655E8</v>
      </c>
      <c r="BF58" s="84">
        <v>45212.0</v>
      </c>
      <c r="BG58" s="25">
        <v>0.0</v>
      </c>
      <c r="BH58" s="19"/>
      <c r="BI58" s="25">
        <v>0.0</v>
      </c>
      <c r="BJ58" s="21"/>
      <c r="BK58" s="25"/>
      <c r="BL58" s="25"/>
      <c r="BM58" s="25">
        <v>0.0</v>
      </c>
      <c r="BN58" s="17"/>
      <c r="BO58" s="26">
        <f t="shared" si="12"/>
        <v>1138965000</v>
      </c>
      <c r="BP58" s="21"/>
      <c r="BQ58" s="17"/>
      <c r="BR58" s="17"/>
      <c r="BS58" s="21"/>
      <c r="BT58" s="17"/>
      <c r="BU58" s="27"/>
      <c r="BV58" s="21"/>
      <c r="BW58" s="17"/>
      <c r="BX58" s="21"/>
      <c r="BY58" s="28">
        <f t="shared" si="16"/>
        <v>241</v>
      </c>
      <c r="BZ58" s="17"/>
      <c r="CA58" s="17"/>
    </row>
    <row r="59" ht="15.0" customHeight="1">
      <c r="A59" s="17" t="s">
        <v>78</v>
      </c>
      <c r="B59" s="17" t="s">
        <v>79</v>
      </c>
      <c r="C59" s="15" t="s">
        <v>80</v>
      </c>
      <c r="D59" s="17">
        <v>65.0</v>
      </c>
      <c r="E59" s="15" t="s">
        <v>319</v>
      </c>
      <c r="F59" s="17" t="s">
        <v>522</v>
      </c>
      <c r="G59" s="15" t="s">
        <v>83</v>
      </c>
      <c r="H59" s="16">
        <v>44980.0</v>
      </c>
      <c r="I59" s="17" t="s">
        <v>523</v>
      </c>
      <c r="J59" s="15" t="s">
        <v>85</v>
      </c>
      <c r="K59" s="15" t="s">
        <v>85</v>
      </c>
      <c r="L59" s="17" t="s">
        <v>524</v>
      </c>
      <c r="M59" s="15" t="s">
        <v>108</v>
      </c>
      <c r="N59" s="15" t="s">
        <v>88</v>
      </c>
      <c r="O59" s="15" t="s">
        <v>412</v>
      </c>
      <c r="P59" s="17" t="s">
        <v>525</v>
      </c>
      <c r="Q59" s="17" t="s">
        <v>526</v>
      </c>
      <c r="R59" s="27">
        <v>8.0E7</v>
      </c>
      <c r="S59" s="27">
        <v>8.0E7</v>
      </c>
      <c r="T59" s="17">
        <v>20023.0</v>
      </c>
      <c r="U59" s="17" t="s">
        <v>92</v>
      </c>
      <c r="V59" s="15" t="s">
        <v>93</v>
      </c>
      <c r="W59" s="15" t="s">
        <v>94</v>
      </c>
      <c r="X59" s="14" t="s">
        <v>85</v>
      </c>
      <c r="Y59" s="17" t="s">
        <v>527</v>
      </c>
      <c r="Z59" s="16">
        <v>44979.0</v>
      </c>
      <c r="AA59" s="15" t="s">
        <v>88</v>
      </c>
      <c r="AB59" s="19" t="s">
        <v>85</v>
      </c>
      <c r="AC59" s="15" t="s">
        <v>96</v>
      </c>
      <c r="AD59" s="17" t="s">
        <v>97</v>
      </c>
      <c r="AE59" s="20" t="s">
        <v>528</v>
      </c>
      <c r="AF59" s="17">
        <v>1.014211359E9</v>
      </c>
      <c r="AG59" s="17" t="s">
        <v>165</v>
      </c>
      <c r="AH59" s="19" t="s">
        <v>85</v>
      </c>
      <c r="AI59" s="15" t="s">
        <v>425</v>
      </c>
      <c r="AJ59" s="17" t="s">
        <v>114</v>
      </c>
      <c r="AK59" s="15" t="s">
        <v>115</v>
      </c>
      <c r="AL59" s="17" t="s">
        <v>85</v>
      </c>
      <c r="AM59" s="52">
        <v>32915.0</v>
      </c>
      <c r="AN59" s="22">
        <f>+YEAR(TODAY())-YEAR('Contratación 2023'!$AM53)</f>
        <v>52</v>
      </c>
      <c r="AO59" s="17">
        <v>41523.0</v>
      </c>
      <c r="AP59" s="16">
        <v>44980.0</v>
      </c>
      <c r="AQ59" s="23">
        <v>8.0E7</v>
      </c>
      <c r="AR59" s="30">
        <v>0.0</v>
      </c>
      <c r="AS59" s="30">
        <v>0.0</v>
      </c>
      <c r="AT59" s="30">
        <v>0.0</v>
      </c>
      <c r="AU59" s="31">
        <f t="shared" ref="AU59:AU62" si="17">SUM(AQ59+AR59+AS59+AT59)</f>
        <v>80000000</v>
      </c>
      <c r="AV59" s="15" t="s">
        <v>101</v>
      </c>
      <c r="AW59" s="16">
        <v>44980.0</v>
      </c>
      <c r="AX59" s="15" t="s">
        <v>102</v>
      </c>
      <c r="AY59" s="16">
        <v>44979.0</v>
      </c>
      <c r="AZ59" s="15" t="s">
        <v>83</v>
      </c>
      <c r="BA59" s="16">
        <v>45291.0</v>
      </c>
      <c r="BB59" s="17">
        <f t="shared" si="15"/>
        <v>312</v>
      </c>
      <c r="BC59" s="17" t="s">
        <v>417</v>
      </c>
      <c r="BD59" s="17">
        <v>1.949897E7</v>
      </c>
      <c r="BE59" s="24">
        <v>0.0</v>
      </c>
      <c r="BF59" s="16"/>
      <c r="BG59" s="25">
        <v>0.0</v>
      </c>
      <c r="BH59" s="16"/>
      <c r="BI59" s="25">
        <v>0.0</v>
      </c>
      <c r="BJ59" s="16"/>
      <c r="BK59" s="25"/>
      <c r="BL59" s="25"/>
      <c r="BM59" s="25">
        <v>0.0</v>
      </c>
      <c r="BN59" s="16"/>
      <c r="BO59" s="31">
        <f t="shared" si="12"/>
        <v>80000000</v>
      </c>
      <c r="BP59" s="17"/>
      <c r="BQ59" s="16"/>
      <c r="BR59" s="16"/>
      <c r="BS59" s="17"/>
      <c r="BT59" s="17"/>
      <c r="BU59" s="21"/>
      <c r="BV59" s="17"/>
      <c r="BW59" s="27"/>
      <c r="BX59" s="21"/>
      <c r="BY59" s="28">
        <f t="shared" si="16"/>
        <v>312</v>
      </c>
      <c r="BZ59" s="21"/>
      <c r="CA59" s="17"/>
    </row>
    <row r="60" ht="15.0" customHeight="1">
      <c r="A60" s="17" t="s">
        <v>78</v>
      </c>
      <c r="B60" s="17" t="s">
        <v>79</v>
      </c>
      <c r="C60" s="15" t="s">
        <v>80</v>
      </c>
      <c r="D60" s="17">
        <v>66.0</v>
      </c>
      <c r="E60" s="15" t="s">
        <v>319</v>
      </c>
      <c r="F60" s="17" t="s">
        <v>529</v>
      </c>
      <c r="G60" s="15" t="s">
        <v>83</v>
      </c>
      <c r="H60" s="16">
        <v>44977.0</v>
      </c>
      <c r="I60" s="17" t="s">
        <v>530</v>
      </c>
      <c r="J60" s="15" t="s">
        <v>85</v>
      </c>
      <c r="K60" s="15" t="s">
        <v>85</v>
      </c>
      <c r="L60" s="17" t="s">
        <v>531</v>
      </c>
      <c r="M60" s="15" t="s">
        <v>108</v>
      </c>
      <c r="N60" s="15" t="s">
        <v>88</v>
      </c>
      <c r="O60" s="15" t="s">
        <v>412</v>
      </c>
      <c r="P60" s="17" t="s">
        <v>532</v>
      </c>
      <c r="Q60" s="17" t="s">
        <v>533</v>
      </c>
      <c r="R60" s="27">
        <v>1.05E8</v>
      </c>
      <c r="S60" s="27">
        <v>1.05E8</v>
      </c>
      <c r="T60" s="17">
        <v>20323.0</v>
      </c>
      <c r="U60" s="17" t="s">
        <v>92</v>
      </c>
      <c r="V60" s="15" t="s">
        <v>93</v>
      </c>
      <c r="W60" s="15" t="s">
        <v>193</v>
      </c>
      <c r="X60" s="14" t="s">
        <v>85</v>
      </c>
      <c r="Y60" s="17" t="s">
        <v>534</v>
      </c>
      <c r="Z60" s="16">
        <v>44977.0</v>
      </c>
      <c r="AA60" s="15" t="s">
        <v>88</v>
      </c>
      <c r="AB60" s="19" t="s">
        <v>85</v>
      </c>
      <c r="AC60" s="15" t="s">
        <v>96</v>
      </c>
      <c r="AD60" s="17" t="s">
        <v>97</v>
      </c>
      <c r="AE60" s="20" t="s">
        <v>535</v>
      </c>
      <c r="AF60" s="17">
        <v>7.9694066E7</v>
      </c>
      <c r="AG60" s="17" t="s">
        <v>165</v>
      </c>
      <c r="AH60" s="19" t="s">
        <v>85</v>
      </c>
      <c r="AI60" s="15" t="s">
        <v>425</v>
      </c>
      <c r="AJ60" s="17" t="s">
        <v>114</v>
      </c>
      <c r="AK60" s="15" t="s">
        <v>115</v>
      </c>
      <c r="AL60" s="17" t="s">
        <v>85</v>
      </c>
      <c r="AM60" s="52">
        <v>27617.0</v>
      </c>
      <c r="AN60" s="22">
        <f>+YEAR(TODAY())-YEAR('Contratación 2023'!$AM54)</f>
        <v>48</v>
      </c>
      <c r="AO60" s="17">
        <v>40323.0</v>
      </c>
      <c r="AP60" s="16">
        <v>44977.0</v>
      </c>
      <c r="AQ60" s="23">
        <v>1.05E8</v>
      </c>
      <c r="AR60" s="30">
        <v>0.0</v>
      </c>
      <c r="AS60" s="30">
        <v>0.0</v>
      </c>
      <c r="AT60" s="30">
        <v>0.0</v>
      </c>
      <c r="AU60" s="31">
        <f t="shared" si="17"/>
        <v>105000000</v>
      </c>
      <c r="AV60" s="15" t="s">
        <v>101</v>
      </c>
      <c r="AW60" s="16">
        <v>44985.0</v>
      </c>
      <c r="AX60" s="15" t="s">
        <v>102</v>
      </c>
      <c r="AY60" s="16">
        <v>44977.0</v>
      </c>
      <c r="AZ60" s="15" t="s">
        <v>83</v>
      </c>
      <c r="BA60" s="32">
        <v>45126.0</v>
      </c>
      <c r="BB60" s="17">
        <f t="shared" si="15"/>
        <v>149</v>
      </c>
      <c r="BC60" s="17" t="s">
        <v>417</v>
      </c>
      <c r="BD60" s="17">
        <v>1.949897E7</v>
      </c>
      <c r="BE60" s="24">
        <v>0.0</v>
      </c>
      <c r="BF60" s="16"/>
      <c r="BG60" s="25">
        <v>0.0</v>
      </c>
      <c r="BH60" s="16"/>
      <c r="BI60" s="25">
        <v>0.0</v>
      </c>
      <c r="BJ60" s="16"/>
      <c r="BK60" s="25"/>
      <c r="BL60" s="25"/>
      <c r="BM60" s="25">
        <v>0.0</v>
      </c>
      <c r="BN60" s="16"/>
      <c r="BO60" s="31">
        <f t="shared" si="12"/>
        <v>105000000</v>
      </c>
      <c r="BP60" s="17"/>
      <c r="BQ60" s="16"/>
      <c r="BR60" s="16"/>
      <c r="BS60" s="17"/>
      <c r="BT60" s="17"/>
      <c r="BU60" s="21"/>
      <c r="BV60" s="17"/>
      <c r="BW60" s="27"/>
      <c r="BX60" s="21"/>
      <c r="BY60" s="28">
        <f t="shared" si="16"/>
        <v>149</v>
      </c>
      <c r="BZ60" s="21"/>
      <c r="CA60" s="17"/>
    </row>
    <row r="61" ht="15.0" customHeight="1">
      <c r="A61" s="17" t="s">
        <v>78</v>
      </c>
      <c r="B61" s="17" t="s">
        <v>79</v>
      </c>
      <c r="C61" s="15" t="s">
        <v>80</v>
      </c>
      <c r="D61" s="17">
        <v>67.0</v>
      </c>
      <c r="E61" s="15" t="s">
        <v>319</v>
      </c>
      <c r="F61" s="17" t="s">
        <v>536</v>
      </c>
      <c r="G61" s="15" t="s">
        <v>83</v>
      </c>
      <c r="H61" s="16">
        <v>44971.0</v>
      </c>
      <c r="I61" s="17" t="s">
        <v>537</v>
      </c>
      <c r="J61" s="15" t="s">
        <v>85</v>
      </c>
      <c r="K61" s="15" t="s">
        <v>85</v>
      </c>
      <c r="L61" s="17" t="s">
        <v>538</v>
      </c>
      <c r="M61" s="15" t="s">
        <v>108</v>
      </c>
      <c r="N61" s="15" t="s">
        <v>88</v>
      </c>
      <c r="O61" s="15" t="s">
        <v>412</v>
      </c>
      <c r="P61" s="17" t="s">
        <v>532</v>
      </c>
      <c r="Q61" s="17" t="s">
        <v>533</v>
      </c>
      <c r="R61" s="27">
        <v>4.725E7</v>
      </c>
      <c r="S61" s="27">
        <v>4.725E7</v>
      </c>
      <c r="T61" s="17">
        <v>20223.0</v>
      </c>
      <c r="U61" s="17" t="s">
        <v>92</v>
      </c>
      <c r="V61" s="15" t="s">
        <v>93</v>
      </c>
      <c r="W61" s="15" t="s">
        <v>94</v>
      </c>
      <c r="X61" s="14" t="s">
        <v>85</v>
      </c>
      <c r="Y61" s="17" t="s">
        <v>539</v>
      </c>
      <c r="Z61" s="16">
        <v>44971.0</v>
      </c>
      <c r="AA61" s="15" t="s">
        <v>88</v>
      </c>
      <c r="AB61" s="19" t="s">
        <v>85</v>
      </c>
      <c r="AC61" s="15" t="s">
        <v>96</v>
      </c>
      <c r="AD61" s="17" t="s">
        <v>97</v>
      </c>
      <c r="AE61" s="20" t="s">
        <v>540</v>
      </c>
      <c r="AF61" s="17">
        <v>1.019071696E9</v>
      </c>
      <c r="AG61" s="17" t="s">
        <v>165</v>
      </c>
      <c r="AH61" s="19" t="s">
        <v>85</v>
      </c>
      <c r="AI61" s="15" t="s">
        <v>425</v>
      </c>
      <c r="AJ61" s="17" t="s">
        <v>114</v>
      </c>
      <c r="AK61" s="15" t="s">
        <v>115</v>
      </c>
      <c r="AL61" s="17" t="s">
        <v>85</v>
      </c>
      <c r="AM61" s="52">
        <v>33763.0</v>
      </c>
      <c r="AN61" s="22">
        <f>+YEAR(TODAY())-YEAR('Contratación 2023'!$AM55)</f>
        <v>45</v>
      </c>
      <c r="AO61" s="17">
        <v>37023.0</v>
      </c>
      <c r="AP61" s="16">
        <v>44971.0</v>
      </c>
      <c r="AQ61" s="23">
        <v>4.725E7</v>
      </c>
      <c r="AR61" s="30">
        <v>0.0</v>
      </c>
      <c r="AS61" s="30">
        <v>0.0</v>
      </c>
      <c r="AT61" s="30">
        <v>0.0</v>
      </c>
      <c r="AU61" s="31">
        <f t="shared" si="17"/>
        <v>47250000</v>
      </c>
      <c r="AV61" s="15" t="s">
        <v>101</v>
      </c>
      <c r="AW61" s="16">
        <v>44970.0</v>
      </c>
      <c r="AX61" s="15" t="s">
        <v>102</v>
      </c>
      <c r="AY61" s="16">
        <v>44971.0</v>
      </c>
      <c r="AZ61" s="15" t="s">
        <v>83</v>
      </c>
      <c r="BA61" s="16">
        <v>45291.0</v>
      </c>
      <c r="BB61" s="17">
        <f t="shared" si="15"/>
        <v>320</v>
      </c>
      <c r="BC61" s="17" t="s">
        <v>417</v>
      </c>
      <c r="BD61" s="17">
        <v>1.949897E7</v>
      </c>
      <c r="BE61" s="24">
        <v>0.0</v>
      </c>
      <c r="BF61" s="16"/>
      <c r="BG61" s="25">
        <v>0.0</v>
      </c>
      <c r="BH61" s="16"/>
      <c r="BI61" s="25">
        <v>0.0</v>
      </c>
      <c r="BJ61" s="16"/>
      <c r="BK61" s="25"/>
      <c r="BL61" s="25"/>
      <c r="BM61" s="25">
        <v>0.0</v>
      </c>
      <c r="BN61" s="16"/>
      <c r="BO61" s="31">
        <f t="shared" si="12"/>
        <v>47250000</v>
      </c>
      <c r="BP61" s="17"/>
      <c r="BQ61" s="16"/>
      <c r="BR61" s="16"/>
      <c r="BS61" s="17"/>
      <c r="BT61" s="17"/>
      <c r="BU61" s="21"/>
      <c r="BV61" s="17"/>
      <c r="BW61" s="27"/>
      <c r="BX61" s="21"/>
      <c r="BY61" s="28">
        <f t="shared" si="16"/>
        <v>320</v>
      </c>
      <c r="BZ61" s="21"/>
      <c r="CA61" s="17"/>
    </row>
    <row r="62" ht="15.0" customHeight="1">
      <c r="A62" s="17" t="s">
        <v>78</v>
      </c>
      <c r="B62" s="17" t="s">
        <v>79</v>
      </c>
      <c r="C62" s="15" t="s">
        <v>80</v>
      </c>
      <c r="D62" s="17">
        <v>68.0</v>
      </c>
      <c r="E62" s="15" t="s">
        <v>319</v>
      </c>
      <c r="F62" s="17" t="s">
        <v>541</v>
      </c>
      <c r="G62" s="15" t="s">
        <v>83</v>
      </c>
      <c r="H62" s="16">
        <v>44980.0</v>
      </c>
      <c r="I62" s="17" t="s">
        <v>542</v>
      </c>
      <c r="J62" s="15" t="s">
        <v>85</v>
      </c>
      <c r="K62" s="15" t="s">
        <v>85</v>
      </c>
      <c r="L62" s="17" t="s">
        <v>452</v>
      </c>
      <c r="M62" s="15" t="s">
        <v>108</v>
      </c>
      <c r="N62" s="15" t="s">
        <v>88</v>
      </c>
      <c r="O62" s="15" t="s">
        <v>412</v>
      </c>
      <c r="P62" s="17" t="s">
        <v>543</v>
      </c>
      <c r="Q62" s="17" t="s">
        <v>544</v>
      </c>
      <c r="R62" s="27">
        <v>8.4E7</v>
      </c>
      <c r="S62" s="27">
        <v>8.4E7</v>
      </c>
      <c r="T62" s="17">
        <v>22623.0</v>
      </c>
      <c r="U62" s="17" t="s">
        <v>92</v>
      </c>
      <c r="V62" s="15" t="s">
        <v>93</v>
      </c>
      <c r="W62" s="15" t="s">
        <v>193</v>
      </c>
      <c r="X62" s="14" t="s">
        <v>85</v>
      </c>
      <c r="Y62" s="17" t="s">
        <v>545</v>
      </c>
      <c r="Z62" s="16">
        <v>44979.0</v>
      </c>
      <c r="AA62" s="15" t="s">
        <v>88</v>
      </c>
      <c r="AB62" s="19" t="s">
        <v>85</v>
      </c>
      <c r="AC62" s="15" t="s">
        <v>96</v>
      </c>
      <c r="AD62" s="17" t="s">
        <v>97</v>
      </c>
      <c r="AE62" s="20" t="s">
        <v>546</v>
      </c>
      <c r="AF62" s="17">
        <v>1.085298706E9</v>
      </c>
      <c r="AG62" s="17" t="s">
        <v>165</v>
      </c>
      <c r="AH62" s="19" t="s">
        <v>85</v>
      </c>
      <c r="AI62" s="15" t="s">
        <v>425</v>
      </c>
      <c r="AJ62" s="17" t="s">
        <v>114</v>
      </c>
      <c r="AK62" s="15" t="s">
        <v>115</v>
      </c>
      <c r="AL62" s="17" t="s">
        <v>85</v>
      </c>
      <c r="AM62" s="52">
        <v>33796.0</v>
      </c>
      <c r="AN62" s="22" t="str">
        <f>+YEAR(TODAY())-YEAR('Contratación 2023'!$AM56)</f>
        <v>#VALUE!</v>
      </c>
      <c r="AO62" s="17">
        <v>41623.0</v>
      </c>
      <c r="AP62" s="16">
        <v>44980.0</v>
      </c>
      <c r="AQ62" s="23">
        <v>8.4E7</v>
      </c>
      <c r="AR62" s="30">
        <v>0.0</v>
      </c>
      <c r="AS62" s="30">
        <v>0.0</v>
      </c>
      <c r="AT62" s="30">
        <v>0.0</v>
      </c>
      <c r="AU62" s="31">
        <f t="shared" si="17"/>
        <v>84000000</v>
      </c>
      <c r="AV62" s="15" t="s">
        <v>101</v>
      </c>
      <c r="AW62" s="16">
        <v>44981.0</v>
      </c>
      <c r="AX62" s="15" t="s">
        <v>102</v>
      </c>
      <c r="AY62" s="16">
        <v>44979.0</v>
      </c>
      <c r="AZ62" s="15" t="s">
        <v>83</v>
      </c>
      <c r="BA62" s="32">
        <v>45058.0</v>
      </c>
      <c r="BB62" s="17">
        <f t="shared" si="15"/>
        <v>79</v>
      </c>
      <c r="BC62" s="17" t="s">
        <v>417</v>
      </c>
      <c r="BD62" s="17">
        <v>1.949897E7</v>
      </c>
      <c r="BE62" s="24">
        <v>0.0</v>
      </c>
      <c r="BF62" s="16"/>
      <c r="BG62" s="25">
        <v>0.0</v>
      </c>
      <c r="BH62" s="16"/>
      <c r="BI62" s="25">
        <v>0.0</v>
      </c>
      <c r="BJ62" s="16"/>
      <c r="BK62" s="25"/>
      <c r="BL62" s="25"/>
      <c r="BM62" s="25">
        <v>0.0</v>
      </c>
      <c r="BN62" s="16"/>
      <c r="BO62" s="31">
        <f t="shared" si="12"/>
        <v>84000000</v>
      </c>
      <c r="BP62" s="17"/>
      <c r="BQ62" s="16"/>
      <c r="BR62" s="16"/>
      <c r="BS62" s="17"/>
      <c r="BT62" s="17"/>
      <c r="BU62" s="21"/>
      <c r="BV62" s="17"/>
      <c r="BW62" s="27"/>
      <c r="BX62" s="21"/>
      <c r="BY62" s="28">
        <f t="shared" si="16"/>
        <v>79</v>
      </c>
      <c r="BZ62" s="21"/>
      <c r="CA62" s="17"/>
    </row>
    <row r="63" ht="15.0" customHeight="1">
      <c r="A63" s="14" t="s">
        <v>78</v>
      </c>
      <c r="B63" s="14" t="s">
        <v>79</v>
      </c>
      <c r="C63" s="15" t="s">
        <v>80</v>
      </c>
      <c r="D63" s="17">
        <v>69.0</v>
      </c>
      <c r="E63" s="15" t="s">
        <v>116</v>
      </c>
      <c r="F63" s="17" t="s">
        <v>547</v>
      </c>
      <c r="G63" s="15" t="s">
        <v>103</v>
      </c>
      <c r="H63" s="32">
        <v>44987.0</v>
      </c>
      <c r="I63" s="17" t="s">
        <v>548</v>
      </c>
      <c r="J63" s="33" t="s">
        <v>85</v>
      </c>
      <c r="K63" s="15" t="s">
        <v>85</v>
      </c>
      <c r="L63" s="17" t="s">
        <v>549</v>
      </c>
      <c r="M63" s="15" t="s">
        <v>243</v>
      </c>
      <c r="N63" s="15" t="s">
        <v>516</v>
      </c>
      <c r="O63" s="15" t="s">
        <v>412</v>
      </c>
      <c r="P63" s="14">
        <v>4.32328E7</v>
      </c>
      <c r="Q63" s="27" t="s">
        <v>550</v>
      </c>
      <c r="R63" s="18">
        <v>9.65E7</v>
      </c>
      <c r="S63" s="18">
        <v>9.6489999E7</v>
      </c>
      <c r="T63" s="17">
        <v>20523.0</v>
      </c>
      <c r="U63" s="14" t="s">
        <v>92</v>
      </c>
      <c r="V63" s="15" t="s">
        <v>93</v>
      </c>
      <c r="W63" s="15" t="s">
        <v>94</v>
      </c>
      <c r="X63" s="14" t="s">
        <v>85</v>
      </c>
      <c r="Y63" s="14" t="s">
        <v>551</v>
      </c>
      <c r="Z63" s="16">
        <v>45043.0</v>
      </c>
      <c r="AA63" s="15" t="s">
        <v>202</v>
      </c>
      <c r="AB63" s="19" t="s">
        <v>85</v>
      </c>
      <c r="AC63" s="15" t="s">
        <v>96</v>
      </c>
      <c r="AD63" s="57" t="s">
        <v>519</v>
      </c>
      <c r="AE63" s="57" t="s">
        <v>552</v>
      </c>
      <c r="AF63" s="17">
        <v>8.30106748E8</v>
      </c>
      <c r="AG63" s="17">
        <v>8.0</v>
      </c>
      <c r="AH63" s="19" t="s">
        <v>85</v>
      </c>
      <c r="AI63" s="14" t="s">
        <v>85</v>
      </c>
      <c r="AJ63" s="17" t="s">
        <v>114</v>
      </c>
      <c r="AK63" s="15" t="s">
        <v>115</v>
      </c>
      <c r="AL63" s="14" t="s">
        <v>85</v>
      </c>
      <c r="AM63" s="15" t="s">
        <v>85</v>
      </c>
      <c r="AN63" s="22" t="s">
        <v>85</v>
      </c>
      <c r="AO63" s="57">
        <v>82823.0</v>
      </c>
      <c r="AP63" s="16">
        <v>45050.0</v>
      </c>
      <c r="AQ63" s="55">
        <v>9.6489974E7</v>
      </c>
      <c r="AR63" s="85"/>
      <c r="AS63" s="27"/>
      <c r="AT63" s="17"/>
      <c r="AU63" s="55">
        <f>('Contratación 2023'!$AQ57+'Contratación 2023'!$AR57)</f>
        <v>1037971678</v>
      </c>
      <c r="AV63" s="15" t="s">
        <v>101</v>
      </c>
      <c r="AW63" s="16">
        <v>45054.0</v>
      </c>
      <c r="AX63" s="15" t="s">
        <v>102</v>
      </c>
      <c r="AY63" s="37">
        <v>45054.0</v>
      </c>
      <c r="AZ63" s="15" t="s">
        <v>118</v>
      </c>
      <c r="BA63" s="37">
        <v>45291.0</v>
      </c>
      <c r="BB63" s="17">
        <f t="shared" si="15"/>
        <v>237</v>
      </c>
      <c r="BC63" s="17" t="s">
        <v>521</v>
      </c>
      <c r="BD63" s="17">
        <v>1.949897E7</v>
      </c>
      <c r="BE63" s="24">
        <v>0.0</v>
      </c>
      <c r="BF63" s="17"/>
      <c r="BG63" s="25">
        <v>0.0</v>
      </c>
      <c r="BH63" s="86"/>
      <c r="BI63" s="25">
        <v>0.0</v>
      </c>
      <c r="BJ63" s="21"/>
      <c r="BK63" s="25"/>
      <c r="BL63" s="25"/>
      <c r="BM63" s="25">
        <v>0.0</v>
      </c>
      <c r="BN63" s="17"/>
      <c r="BO63" s="26">
        <f t="shared" si="12"/>
        <v>1037971678</v>
      </c>
      <c r="BP63" s="21"/>
      <c r="BQ63" s="17"/>
      <c r="BR63" s="17"/>
      <c r="BS63" s="21"/>
      <c r="BT63" s="17"/>
      <c r="BU63" s="27"/>
      <c r="BV63" s="21"/>
      <c r="BW63" s="17"/>
      <c r="BX63" s="21"/>
      <c r="BY63" s="28">
        <f t="shared" si="16"/>
        <v>237</v>
      </c>
      <c r="BZ63" s="17"/>
      <c r="CA63" s="17"/>
    </row>
    <row r="64" ht="15.0" customHeight="1">
      <c r="A64" s="14" t="s">
        <v>78</v>
      </c>
      <c r="B64" s="14" t="s">
        <v>79</v>
      </c>
      <c r="C64" s="15" t="s">
        <v>80</v>
      </c>
      <c r="D64" s="17">
        <v>71.0</v>
      </c>
      <c r="E64" s="15" t="s">
        <v>81</v>
      </c>
      <c r="F64" s="17" t="s">
        <v>553</v>
      </c>
      <c r="G64" s="15" t="s">
        <v>83</v>
      </c>
      <c r="H64" s="16">
        <v>44985.0</v>
      </c>
      <c r="I64" s="17" t="s">
        <v>554</v>
      </c>
      <c r="J64" s="15" t="s">
        <v>85</v>
      </c>
      <c r="K64" s="15" t="s">
        <v>85</v>
      </c>
      <c r="L64" s="17" t="s">
        <v>555</v>
      </c>
      <c r="M64" s="15" t="s">
        <v>87</v>
      </c>
      <c r="N64" s="15" t="s">
        <v>88</v>
      </c>
      <c r="O64" s="15" t="s">
        <v>412</v>
      </c>
      <c r="P64" s="17">
        <v>7.2103302E7</v>
      </c>
      <c r="Q64" s="14" t="s">
        <v>556</v>
      </c>
      <c r="R64" s="27">
        <v>1.18E7</v>
      </c>
      <c r="S64" s="27">
        <v>1.18E7</v>
      </c>
      <c r="T64" s="17">
        <v>22723.0</v>
      </c>
      <c r="U64" s="17" t="s">
        <v>92</v>
      </c>
      <c r="V64" s="15" t="s">
        <v>93</v>
      </c>
      <c r="W64" s="15" t="s">
        <v>94</v>
      </c>
      <c r="X64" s="14" t="s">
        <v>85</v>
      </c>
      <c r="Y64" s="17" t="s">
        <v>557</v>
      </c>
      <c r="Z64" s="16">
        <v>45027.0</v>
      </c>
      <c r="AA64" s="15" t="s">
        <v>202</v>
      </c>
      <c r="AB64" s="19" t="s">
        <v>85</v>
      </c>
      <c r="AC64" s="15" t="s">
        <v>96</v>
      </c>
      <c r="AD64" s="17" t="s">
        <v>97</v>
      </c>
      <c r="AE64" s="17" t="s">
        <v>558</v>
      </c>
      <c r="AF64" s="17">
        <v>9.00098348E8</v>
      </c>
      <c r="AG64" s="17">
        <v>3.0</v>
      </c>
      <c r="AH64" s="19" t="s">
        <v>85</v>
      </c>
      <c r="AI64" s="14" t="s">
        <v>85</v>
      </c>
      <c r="AJ64" s="17" t="s">
        <v>99</v>
      </c>
      <c r="AK64" s="14" t="s">
        <v>85</v>
      </c>
      <c r="AL64" s="20" t="s">
        <v>100</v>
      </c>
      <c r="AM64" s="21" t="s">
        <v>85</v>
      </c>
      <c r="AN64" s="22" t="s">
        <v>85</v>
      </c>
      <c r="AO64" s="17">
        <v>69623.0</v>
      </c>
      <c r="AP64" s="16">
        <v>45028.0</v>
      </c>
      <c r="AQ64" s="23">
        <v>7186316.0</v>
      </c>
      <c r="AR64" s="17"/>
      <c r="AS64" s="17"/>
      <c r="AT64" s="17"/>
      <c r="AU64" s="23">
        <v>7186316.0</v>
      </c>
      <c r="AV64" s="15" t="s">
        <v>101</v>
      </c>
      <c r="AW64" s="16">
        <v>45019.0</v>
      </c>
      <c r="AX64" s="15" t="s">
        <v>102</v>
      </c>
      <c r="AY64" s="16">
        <v>45028.0</v>
      </c>
      <c r="AZ64" s="15" t="s">
        <v>241</v>
      </c>
      <c r="BA64" s="16">
        <v>45291.0</v>
      </c>
      <c r="BB64" s="17">
        <f t="shared" si="15"/>
        <v>263</v>
      </c>
      <c r="BC64" s="17" t="s">
        <v>417</v>
      </c>
      <c r="BD64" s="17">
        <v>1.949897E7</v>
      </c>
      <c r="BE64" s="24">
        <v>0.0</v>
      </c>
      <c r="BF64" s="21"/>
      <c r="BG64" s="25">
        <v>0.0</v>
      </c>
      <c r="BH64" s="81"/>
      <c r="BI64" s="25">
        <v>0.0</v>
      </c>
      <c r="BJ64" s="21"/>
      <c r="BK64" s="25"/>
      <c r="BL64" s="25"/>
      <c r="BM64" s="25">
        <v>0.0</v>
      </c>
      <c r="BN64" s="21"/>
      <c r="BO64" s="26">
        <f t="shared" si="12"/>
        <v>7186316</v>
      </c>
      <c r="BP64" s="17"/>
      <c r="BQ64" s="21"/>
      <c r="BR64" s="21"/>
      <c r="BS64" s="17"/>
      <c r="BT64" s="17"/>
      <c r="BU64" s="21"/>
      <c r="BV64" s="17"/>
      <c r="BW64" s="27"/>
      <c r="BX64" s="21"/>
      <c r="BY64" s="28">
        <f t="shared" si="16"/>
        <v>263</v>
      </c>
      <c r="BZ64" s="21"/>
      <c r="CA64" s="17"/>
    </row>
    <row r="65" ht="15.0" customHeight="1">
      <c r="A65" s="14" t="s">
        <v>78</v>
      </c>
      <c r="B65" s="14" t="s">
        <v>79</v>
      </c>
      <c r="C65" s="15" t="s">
        <v>80</v>
      </c>
      <c r="D65" s="17">
        <v>72.0</v>
      </c>
      <c r="E65" s="15" t="s">
        <v>116</v>
      </c>
      <c r="F65" s="17" t="s">
        <v>559</v>
      </c>
      <c r="G65" s="15" t="s">
        <v>83</v>
      </c>
      <c r="H65" s="32">
        <v>44981.0</v>
      </c>
      <c r="I65" s="17" t="s">
        <v>560</v>
      </c>
      <c r="J65" s="33" t="s">
        <v>85</v>
      </c>
      <c r="K65" s="15" t="s">
        <v>85</v>
      </c>
      <c r="L65" s="17" t="s">
        <v>561</v>
      </c>
      <c r="M65" s="15" t="s">
        <v>108</v>
      </c>
      <c r="N65" s="15" t="s">
        <v>109</v>
      </c>
      <c r="O65" s="15" t="s">
        <v>412</v>
      </c>
      <c r="P65" s="17">
        <v>4.32316E7</v>
      </c>
      <c r="Q65" s="14" t="s">
        <v>562</v>
      </c>
      <c r="R65" s="27">
        <v>6.147E8</v>
      </c>
      <c r="S65" s="27">
        <v>4.2994261E8</v>
      </c>
      <c r="T65" s="17">
        <v>22823.0</v>
      </c>
      <c r="U65" s="17" t="s">
        <v>92</v>
      </c>
      <c r="V65" s="15" t="s">
        <v>93</v>
      </c>
      <c r="W65" s="15" t="s">
        <v>94</v>
      </c>
      <c r="X65" s="14" t="s">
        <v>85</v>
      </c>
      <c r="Y65" s="17" t="s">
        <v>563</v>
      </c>
      <c r="Z65" s="16">
        <v>45009.0</v>
      </c>
      <c r="AA65" s="15" t="s">
        <v>124</v>
      </c>
      <c r="AB65" s="19" t="s">
        <v>85</v>
      </c>
      <c r="AC65" s="15" t="s">
        <v>96</v>
      </c>
      <c r="AD65" s="17" t="s">
        <v>97</v>
      </c>
      <c r="AE65" s="57" t="s">
        <v>564</v>
      </c>
      <c r="AF65" s="17">
        <v>8.30042244E8</v>
      </c>
      <c r="AG65" s="17">
        <v>1.0</v>
      </c>
      <c r="AH65" s="19" t="s">
        <v>85</v>
      </c>
      <c r="AI65" s="14" t="s">
        <v>85</v>
      </c>
      <c r="AJ65" s="15" t="s">
        <v>114</v>
      </c>
      <c r="AK65" s="15" t="s">
        <v>115</v>
      </c>
      <c r="AL65" s="20" t="s">
        <v>100</v>
      </c>
      <c r="AM65" s="21" t="s">
        <v>85</v>
      </c>
      <c r="AN65" s="22" t="s">
        <v>85</v>
      </c>
      <c r="AO65" s="17">
        <v>61623.0</v>
      </c>
      <c r="AP65" s="16">
        <v>45012.0</v>
      </c>
      <c r="AQ65" s="23">
        <v>4.2994219908E8</v>
      </c>
      <c r="AR65" s="30">
        <v>0.0</v>
      </c>
      <c r="AS65" s="30">
        <v>0.0</v>
      </c>
      <c r="AT65" s="30">
        <v>0.0</v>
      </c>
      <c r="AU65" s="31">
        <f>SUM(AQ65+AR65+AS65+AT65)</f>
        <v>429942199.1</v>
      </c>
      <c r="AV65" s="15" t="s">
        <v>101</v>
      </c>
      <c r="AW65" s="16">
        <v>45009.0</v>
      </c>
      <c r="AX65" s="15" t="s">
        <v>102</v>
      </c>
      <c r="AY65" s="37">
        <v>45014.0</v>
      </c>
      <c r="AZ65" s="15" t="s">
        <v>103</v>
      </c>
      <c r="BA65" s="37">
        <v>45291.0</v>
      </c>
      <c r="BB65" s="17">
        <f t="shared" si="15"/>
        <v>277</v>
      </c>
      <c r="BC65" s="17" t="s">
        <v>417</v>
      </c>
      <c r="BD65" s="17">
        <v>1.949897E7</v>
      </c>
      <c r="BE65" s="24">
        <v>0.0</v>
      </c>
      <c r="BF65" s="16"/>
      <c r="BG65" s="25">
        <v>0.0</v>
      </c>
      <c r="BH65" s="16"/>
      <c r="BI65" s="25">
        <v>0.0</v>
      </c>
      <c r="BJ65" s="16"/>
      <c r="BK65" s="25"/>
      <c r="BL65" s="25"/>
      <c r="BM65" s="25">
        <v>0.0</v>
      </c>
      <c r="BN65" s="16"/>
      <c r="BO65" s="26">
        <f t="shared" si="12"/>
        <v>429942199.1</v>
      </c>
      <c r="BP65" s="17"/>
      <c r="BQ65" s="16"/>
      <c r="BR65" s="16"/>
      <c r="BS65" s="17"/>
      <c r="BT65" s="17"/>
      <c r="BU65" s="21"/>
      <c r="BV65" s="17"/>
      <c r="BW65" s="27"/>
      <c r="BX65" s="21"/>
      <c r="BY65" s="28">
        <f t="shared" si="16"/>
        <v>277</v>
      </c>
      <c r="BZ65" s="21"/>
      <c r="CA65" s="17"/>
    </row>
    <row r="66" ht="15.0" customHeight="1">
      <c r="A66" s="14" t="s">
        <v>78</v>
      </c>
      <c r="B66" s="14" t="s">
        <v>79</v>
      </c>
      <c r="C66" s="15" t="s">
        <v>80</v>
      </c>
      <c r="D66" s="14">
        <v>79.0</v>
      </c>
      <c r="E66" s="15" t="s">
        <v>565</v>
      </c>
      <c r="F66" s="14" t="s">
        <v>566</v>
      </c>
      <c r="G66" s="15" t="s">
        <v>103</v>
      </c>
      <c r="H66" s="16">
        <v>45014.0</v>
      </c>
      <c r="I66" s="19" t="s">
        <v>567</v>
      </c>
      <c r="J66" s="15" t="s">
        <v>85</v>
      </c>
      <c r="K66" s="15" t="s">
        <v>85</v>
      </c>
      <c r="L66" s="14" t="s">
        <v>568</v>
      </c>
      <c r="M66" s="15" t="s">
        <v>243</v>
      </c>
      <c r="N66" s="15" t="s">
        <v>516</v>
      </c>
      <c r="O66" s="15" t="s">
        <v>412</v>
      </c>
      <c r="P66" s="18" t="s">
        <v>569</v>
      </c>
      <c r="Q66" s="18" t="s">
        <v>570</v>
      </c>
      <c r="R66" s="18">
        <v>4.3344E8</v>
      </c>
      <c r="S66" s="18">
        <v>4.32832203E8</v>
      </c>
      <c r="T66" s="14">
        <v>27523.0</v>
      </c>
      <c r="U66" s="14" t="s">
        <v>571</v>
      </c>
      <c r="V66" s="15" t="s">
        <v>93</v>
      </c>
      <c r="W66" s="15" t="s">
        <v>94</v>
      </c>
      <c r="X66" s="14" t="s">
        <v>85</v>
      </c>
      <c r="Y66" s="19" t="s">
        <v>572</v>
      </c>
      <c r="Z66" s="16">
        <v>45086.0</v>
      </c>
      <c r="AA66" s="15" t="s">
        <v>124</v>
      </c>
      <c r="AB66" s="19" t="s">
        <v>85</v>
      </c>
      <c r="AC66" s="15" t="s">
        <v>96</v>
      </c>
      <c r="AD66" s="14" t="s">
        <v>97</v>
      </c>
      <c r="AE66" s="14" t="s">
        <v>573</v>
      </c>
      <c r="AF66" s="14">
        <v>9.0074982E8</v>
      </c>
      <c r="AG66" s="14">
        <v>3.0</v>
      </c>
      <c r="AH66" s="19" t="s">
        <v>85</v>
      </c>
      <c r="AI66" s="14" t="s">
        <v>85</v>
      </c>
      <c r="AJ66" s="34" t="s">
        <v>99</v>
      </c>
      <c r="AK66" s="17" t="s">
        <v>128</v>
      </c>
      <c r="AL66" s="20" t="s">
        <v>100</v>
      </c>
      <c r="AM66" s="14" t="s">
        <v>85</v>
      </c>
      <c r="AN66" s="22" t="s">
        <v>85</v>
      </c>
      <c r="AO66" s="14">
        <v>109223.0</v>
      </c>
      <c r="AP66" s="16">
        <v>45090.0</v>
      </c>
      <c r="AQ66" s="29">
        <v>3.8862528E8</v>
      </c>
      <c r="AR66" s="87"/>
      <c r="AS66" s="29"/>
      <c r="AT66" s="87"/>
      <c r="AU66" s="29">
        <v>3.8862528E8</v>
      </c>
      <c r="AV66" s="15" t="s">
        <v>101</v>
      </c>
      <c r="AW66" s="16">
        <v>45091.0</v>
      </c>
      <c r="AX66" s="15" t="s">
        <v>102</v>
      </c>
      <c r="AY66" s="19">
        <v>45091.0</v>
      </c>
      <c r="AZ66" s="15" t="s">
        <v>199</v>
      </c>
      <c r="BA66" s="16">
        <v>45291.0</v>
      </c>
      <c r="BB66" s="17">
        <f t="shared" si="15"/>
        <v>200</v>
      </c>
      <c r="BC66" s="18" t="s">
        <v>574</v>
      </c>
      <c r="BD66" s="14">
        <v>1.949897E7</v>
      </c>
      <c r="BE66" s="24">
        <v>0.0</v>
      </c>
      <c r="BF66" s="81"/>
      <c r="BG66" s="25">
        <v>0.0</v>
      </c>
      <c r="BH66" s="21"/>
      <c r="BI66" s="25">
        <v>0.0</v>
      </c>
      <c r="BJ66" s="81"/>
      <c r="BK66" s="25"/>
      <c r="BL66" s="25"/>
      <c r="BM66" s="25">
        <v>0.0</v>
      </c>
      <c r="BN66" s="81"/>
      <c r="BO66" s="26">
        <f t="shared" si="12"/>
        <v>388625280</v>
      </c>
      <c r="BP66" s="81"/>
      <c r="BQ66" s="81"/>
      <c r="BR66" s="81"/>
      <c r="BS66" s="81"/>
      <c r="BT66" s="87"/>
      <c r="BU66" s="81"/>
      <c r="BV66" s="81"/>
      <c r="BW66" s="29"/>
      <c r="BX66" s="81"/>
      <c r="BY66" s="28">
        <f t="shared" si="16"/>
        <v>200</v>
      </c>
      <c r="BZ66" s="81"/>
      <c r="CA66" s="14"/>
    </row>
    <row r="67" ht="15.0" customHeight="1">
      <c r="A67" s="14" t="s">
        <v>78</v>
      </c>
      <c r="B67" s="14" t="s">
        <v>79</v>
      </c>
      <c r="C67" s="15" t="s">
        <v>80</v>
      </c>
      <c r="D67" s="17">
        <v>82.0</v>
      </c>
      <c r="E67" s="15" t="s">
        <v>116</v>
      </c>
      <c r="F67" s="17" t="s">
        <v>575</v>
      </c>
      <c r="G67" s="15" t="s">
        <v>103</v>
      </c>
      <c r="H67" s="32">
        <v>45016.0</v>
      </c>
      <c r="I67" s="17" t="s">
        <v>576</v>
      </c>
      <c r="J67" s="33" t="s">
        <v>85</v>
      </c>
      <c r="K67" s="15" t="s">
        <v>85</v>
      </c>
      <c r="L67" s="17" t="s">
        <v>577</v>
      </c>
      <c r="M67" s="15" t="s">
        <v>243</v>
      </c>
      <c r="N67" s="15" t="s">
        <v>516</v>
      </c>
      <c r="O67" s="15" t="s">
        <v>412</v>
      </c>
      <c r="P67" s="14">
        <v>8.11115E7</v>
      </c>
      <c r="Q67" s="27" t="s">
        <v>578</v>
      </c>
      <c r="R67" s="18">
        <v>1.539604E9</v>
      </c>
      <c r="S67" s="18">
        <v>1.409169015E9</v>
      </c>
      <c r="T67" s="17">
        <v>30823.0</v>
      </c>
      <c r="U67" s="14" t="s">
        <v>92</v>
      </c>
      <c r="V67" s="15" t="s">
        <v>93</v>
      </c>
      <c r="W67" s="15" t="s">
        <v>94</v>
      </c>
      <c r="X67" s="14" t="s">
        <v>85</v>
      </c>
      <c r="Y67" s="14" t="s">
        <v>579</v>
      </c>
      <c r="Z67" s="16">
        <v>45092.0</v>
      </c>
      <c r="AA67" s="15" t="s">
        <v>124</v>
      </c>
      <c r="AB67" s="19" t="s">
        <v>85</v>
      </c>
      <c r="AC67" s="15" t="s">
        <v>96</v>
      </c>
      <c r="AD67" s="57" t="s">
        <v>519</v>
      </c>
      <c r="AE67" s="57" t="s">
        <v>580</v>
      </c>
      <c r="AF67" s="17">
        <v>9.00471414E8</v>
      </c>
      <c r="AG67" s="17">
        <v>0.0</v>
      </c>
      <c r="AH67" s="19" t="s">
        <v>85</v>
      </c>
      <c r="AI67" s="14" t="s">
        <v>85</v>
      </c>
      <c r="AJ67" s="17" t="s">
        <v>99</v>
      </c>
      <c r="AK67" s="15" t="s">
        <v>581</v>
      </c>
      <c r="AL67" s="20" t="s">
        <v>100</v>
      </c>
      <c r="AM67" s="21" t="s">
        <v>85</v>
      </c>
      <c r="AN67" s="22" t="s">
        <v>85</v>
      </c>
      <c r="AO67" s="57">
        <v>111623.0</v>
      </c>
      <c r="AP67" s="16">
        <v>45093.0</v>
      </c>
      <c r="AQ67" s="55">
        <v>7.6761356865E8</v>
      </c>
      <c r="AR67" s="17"/>
      <c r="AS67" s="27"/>
      <c r="AT67" s="17"/>
      <c r="AU67" s="55">
        <v>7.6761356865E8</v>
      </c>
      <c r="AV67" s="15" t="s">
        <v>101</v>
      </c>
      <c r="AW67" s="16">
        <v>45098.0</v>
      </c>
      <c r="AX67" s="15" t="s">
        <v>102</v>
      </c>
      <c r="AY67" s="37">
        <v>45098.0</v>
      </c>
      <c r="AZ67" s="15" t="s">
        <v>199</v>
      </c>
      <c r="BA67" s="37">
        <v>45158.0</v>
      </c>
      <c r="BB67" s="17">
        <f t="shared" si="15"/>
        <v>60</v>
      </c>
      <c r="BC67" s="17" t="s">
        <v>574</v>
      </c>
      <c r="BD67" s="17">
        <v>1.949897E7</v>
      </c>
      <c r="BE67" s="24">
        <v>0.0</v>
      </c>
      <c r="BF67" s="17"/>
      <c r="BG67" s="25">
        <v>0.0</v>
      </c>
      <c r="BH67" s="21"/>
      <c r="BI67" s="25">
        <v>0.0</v>
      </c>
      <c r="BJ67" s="21"/>
      <c r="BK67" s="25"/>
      <c r="BL67" s="25"/>
      <c r="BM67" s="25">
        <v>0.0</v>
      </c>
      <c r="BN67" s="17"/>
      <c r="BO67" s="31"/>
      <c r="BP67" s="21"/>
      <c r="BQ67" s="17"/>
      <c r="BR67" s="17"/>
      <c r="BS67" s="21"/>
      <c r="BT67" s="17"/>
      <c r="BU67" s="27"/>
      <c r="BV67" s="21"/>
      <c r="BW67" s="17"/>
      <c r="BX67" s="21"/>
      <c r="BY67" s="28">
        <f t="shared" si="16"/>
        <v>60</v>
      </c>
      <c r="BZ67" s="17"/>
      <c r="CA67" s="17"/>
    </row>
    <row r="68" ht="15.0" customHeight="1">
      <c r="A68" s="14" t="s">
        <v>78</v>
      </c>
      <c r="B68" s="14" t="s">
        <v>79</v>
      </c>
      <c r="C68" s="15" t="s">
        <v>80</v>
      </c>
      <c r="D68" s="14">
        <v>83.0</v>
      </c>
      <c r="E68" s="15" t="s">
        <v>81</v>
      </c>
      <c r="F68" s="17" t="s">
        <v>582</v>
      </c>
      <c r="G68" s="15" t="s">
        <v>241</v>
      </c>
      <c r="H68" s="16">
        <v>45043.0</v>
      </c>
      <c r="I68" s="19" t="s">
        <v>583</v>
      </c>
      <c r="J68" s="15" t="s">
        <v>85</v>
      </c>
      <c r="K68" s="15" t="s">
        <v>85</v>
      </c>
      <c r="L68" s="17" t="s">
        <v>584</v>
      </c>
      <c r="M68" s="15" t="s">
        <v>87</v>
      </c>
      <c r="N68" s="15" t="s">
        <v>202</v>
      </c>
      <c r="O68" s="15" t="s">
        <v>412</v>
      </c>
      <c r="P68" s="17" t="s">
        <v>585</v>
      </c>
      <c r="Q68" s="17" t="s">
        <v>586</v>
      </c>
      <c r="R68" s="18">
        <v>4.5E7</v>
      </c>
      <c r="S68" s="18">
        <v>4.5E7</v>
      </c>
      <c r="T68" s="14">
        <v>33923.0</v>
      </c>
      <c r="U68" s="14" t="s">
        <v>92</v>
      </c>
      <c r="V68" s="15" t="s">
        <v>93</v>
      </c>
      <c r="W68" s="15" t="s">
        <v>94</v>
      </c>
      <c r="X68" s="14" t="s">
        <v>85</v>
      </c>
      <c r="Y68" s="19" t="s">
        <v>587</v>
      </c>
      <c r="Z68" s="16">
        <v>45086.0</v>
      </c>
      <c r="AA68" s="15" t="s">
        <v>206</v>
      </c>
      <c r="AB68" s="19" t="s">
        <v>85</v>
      </c>
      <c r="AC68" s="15" t="s">
        <v>96</v>
      </c>
      <c r="AD68" s="17" t="s">
        <v>97</v>
      </c>
      <c r="AE68" s="14" t="s">
        <v>588</v>
      </c>
      <c r="AF68" s="14">
        <v>8.30080498E8</v>
      </c>
      <c r="AG68" s="14">
        <v>7.0</v>
      </c>
      <c r="AH68" s="19" t="s">
        <v>85</v>
      </c>
      <c r="AI68" s="14" t="s">
        <v>85</v>
      </c>
      <c r="AJ68" s="17" t="s">
        <v>99</v>
      </c>
      <c r="AK68" s="17" t="s">
        <v>128</v>
      </c>
      <c r="AL68" s="20" t="s">
        <v>100</v>
      </c>
      <c r="AM68" s="21" t="s">
        <v>85</v>
      </c>
      <c r="AN68" s="22" t="s">
        <v>85</v>
      </c>
      <c r="AO68" s="17">
        <v>110123.0</v>
      </c>
      <c r="AP68" s="16">
        <v>45091.0</v>
      </c>
      <c r="AQ68" s="29">
        <v>4.5E7</v>
      </c>
      <c r="AR68" s="14"/>
      <c r="AS68" s="18"/>
      <c r="AT68" s="14"/>
      <c r="AU68" s="29">
        <v>4.5E7</v>
      </c>
      <c r="AV68" s="15" t="s">
        <v>101</v>
      </c>
      <c r="AW68" s="16">
        <v>45089.0</v>
      </c>
      <c r="AX68" s="15" t="s">
        <v>102</v>
      </c>
      <c r="AY68" s="16">
        <v>45097.0</v>
      </c>
      <c r="AZ68" s="15" t="s">
        <v>199</v>
      </c>
      <c r="BA68" s="16">
        <v>45291.0</v>
      </c>
      <c r="BB68" s="17">
        <f t="shared" si="15"/>
        <v>194</v>
      </c>
      <c r="BC68" s="17" t="s">
        <v>417</v>
      </c>
      <c r="BD68" s="17">
        <v>1.949897E7</v>
      </c>
      <c r="BE68" s="24">
        <v>0.0</v>
      </c>
      <c r="BF68" s="19"/>
      <c r="BG68" s="25">
        <v>0.0</v>
      </c>
      <c r="BH68" s="21"/>
      <c r="BI68" s="25">
        <v>0.0</v>
      </c>
      <c r="BJ68" s="19"/>
      <c r="BK68" s="25"/>
      <c r="BL68" s="25"/>
      <c r="BM68" s="25">
        <v>0.0</v>
      </c>
      <c r="BN68" s="19"/>
      <c r="BO68" s="26">
        <f t="shared" ref="BO68:BO89" si="18">SUM(AU68+BE68+BG68+BI68-BM68)</f>
        <v>45000000</v>
      </c>
      <c r="BP68" s="19"/>
      <c r="BQ68" s="19"/>
      <c r="BR68" s="19"/>
      <c r="BS68" s="19"/>
      <c r="BT68" s="14"/>
      <c r="BU68" s="19"/>
      <c r="BV68" s="19"/>
      <c r="BW68" s="18"/>
      <c r="BX68" s="19"/>
      <c r="BY68" s="28">
        <f t="shared" si="16"/>
        <v>194</v>
      </c>
      <c r="BZ68" s="19"/>
      <c r="CA68" s="14"/>
    </row>
    <row r="69" ht="15.0" customHeight="1">
      <c r="A69" s="14" t="s">
        <v>78</v>
      </c>
      <c r="B69" s="14" t="s">
        <v>79</v>
      </c>
      <c r="C69" s="15" t="s">
        <v>141</v>
      </c>
      <c r="D69" s="17">
        <v>97.0</v>
      </c>
      <c r="E69" s="15" t="s">
        <v>116</v>
      </c>
      <c r="F69" s="17" t="s">
        <v>589</v>
      </c>
      <c r="G69" s="15" t="s">
        <v>83</v>
      </c>
      <c r="H69" s="32">
        <v>44974.0</v>
      </c>
      <c r="I69" s="17">
        <v>144547.0</v>
      </c>
      <c r="J69" s="33" t="s">
        <v>85</v>
      </c>
      <c r="K69" s="15" t="s">
        <v>85</v>
      </c>
      <c r="L69" s="17" t="s">
        <v>590</v>
      </c>
      <c r="M69" s="15" t="s">
        <v>243</v>
      </c>
      <c r="N69" s="15" t="s">
        <v>244</v>
      </c>
      <c r="O69" s="15" t="s">
        <v>412</v>
      </c>
      <c r="P69" s="17">
        <v>8.11121E7</v>
      </c>
      <c r="Q69" s="14" t="s">
        <v>453</v>
      </c>
      <c r="R69" s="27">
        <v>2200000.0</v>
      </c>
      <c r="S69" s="27">
        <v>2200000.0</v>
      </c>
      <c r="T69" s="17">
        <v>22523.0</v>
      </c>
      <c r="U69" s="17" t="s">
        <v>92</v>
      </c>
      <c r="V69" s="15" t="s">
        <v>93</v>
      </c>
      <c r="W69" s="15" t="s">
        <v>94</v>
      </c>
      <c r="X69" s="14" t="s">
        <v>85</v>
      </c>
      <c r="Y69" s="15">
        <v>105871.0</v>
      </c>
      <c r="Z69" s="16">
        <v>44991.0</v>
      </c>
      <c r="AA69" s="15" t="s">
        <v>345</v>
      </c>
      <c r="AB69" s="19" t="s">
        <v>85</v>
      </c>
      <c r="AC69" s="15" t="s">
        <v>96</v>
      </c>
      <c r="AD69" s="17" t="s">
        <v>97</v>
      </c>
      <c r="AE69" s="57" t="s">
        <v>591</v>
      </c>
      <c r="AF69" s="17">
        <v>8.3007738E8</v>
      </c>
      <c r="AG69" s="17">
        <v>6.0</v>
      </c>
      <c r="AH69" s="19" t="s">
        <v>85</v>
      </c>
      <c r="AI69" s="14" t="s">
        <v>85</v>
      </c>
      <c r="AJ69" s="15" t="s">
        <v>99</v>
      </c>
      <c r="AK69" s="15" t="s">
        <v>581</v>
      </c>
      <c r="AL69" s="20" t="s">
        <v>100</v>
      </c>
      <c r="AM69" s="21" t="s">
        <v>85</v>
      </c>
      <c r="AN69" s="22" t="s">
        <v>85</v>
      </c>
      <c r="AO69" s="17">
        <v>46823.0</v>
      </c>
      <c r="AP69" s="16">
        <v>44965.0</v>
      </c>
      <c r="AQ69" s="23">
        <v>1.4688211378E9</v>
      </c>
      <c r="AR69" s="17"/>
      <c r="AS69" s="17"/>
      <c r="AT69" s="17"/>
      <c r="AU69" s="23">
        <v>1.4688211378E9</v>
      </c>
      <c r="AV69" s="15" t="s">
        <v>101</v>
      </c>
      <c r="AW69" s="16">
        <v>44993.0</v>
      </c>
      <c r="AX69" s="15" t="s">
        <v>102</v>
      </c>
      <c r="AY69" s="37">
        <v>44993.0</v>
      </c>
      <c r="AZ69" s="15" t="s">
        <v>103</v>
      </c>
      <c r="BA69" s="37">
        <v>45291.0</v>
      </c>
      <c r="BB69" s="17">
        <f t="shared" si="15"/>
        <v>298</v>
      </c>
      <c r="BC69" s="17" t="s">
        <v>417</v>
      </c>
      <c r="BD69" s="17">
        <v>1.949897E7</v>
      </c>
      <c r="BE69" s="24">
        <v>3.782533048E8</v>
      </c>
      <c r="BF69" s="52">
        <v>45222.0</v>
      </c>
      <c r="BG69" s="25">
        <v>0.0</v>
      </c>
      <c r="BH69" s="21"/>
      <c r="BI69" s="25">
        <v>0.0</v>
      </c>
      <c r="BJ69" s="21"/>
      <c r="BK69" s="25"/>
      <c r="BL69" s="25"/>
      <c r="BM69" s="25">
        <v>0.0</v>
      </c>
      <c r="BN69" s="21"/>
      <c r="BO69" s="26">
        <f t="shared" si="18"/>
        <v>1847074443</v>
      </c>
      <c r="BP69" s="17"/>
      <c r="BQ69" s="21"/>
      <c r="BR69" s="21"/>
      <c r="BS69" s="17"/>
      <c r="BT69" s="17"/>
      <c r="BU69" s="21"/>
      <c r="BV69" s="17"/>
      <c r="BW69" s="27"/>
      <c r="BX69" s="21"/>
      <c r="BY69" s="28">
        <f t="shared" si="16"/>
        <v>298</v>
      </c>
      <c r="BZ69" s="21"/>
      <c r="CA69" s="17"/>
    </row>
    <row r="70" ht="15.0" customHeight="1">
      <c r="A70" s="17" t="s">
        <v>78</v>
      </c>
      <c r="B70" s="17" t="s">
        <v>79</v>
      </c>
      <c r="C70" s="15" t="s">
        <v>80</v>
      </c>
      <c r="D70" s="17">
        <v>98.0</v>
      </c>
      <c r="E70" s="15" t="s">
        <v>116</v>
      </c>
      <c r="F70" s="17" t="s">
        <v>592</v>
      </c>
      <c r="G70" s="15" t="s">
        <v>157</v>
      </c>
      <c r="H70" s="32">
        <v>44942.0</v>
      </c>
      <c r="I70" s="17" t="s">
        <v>593</v>
      </c>
      <c r="J70" s="33" t="s">
        <v>85</v>
      </c>
      <c r="K70" s="15" t="s">
        <v>85</v>
      </c>
      <c r="L70" s="17" t="s">
        <v>594</v>
      </c>
      <c r="M70" s="15" t="s">
        <v>108</v>
      </c>
      <c r="N70" s="15" t="s">
        <v>88</v>
      </c>
      <c r="O70" s="15" t="s">
        <v>412</v>
      </c>
      <c r="P70" s="17">
        <v>8.01615E7</v>
      </c>
      <c r="Q70" s="17" t="s">
        <v>360</v>
      </c>
      <c r="R70" s="27">
        <v>8.625E7</v>
      </c>
      <c r="S70" s="27">
        <v>8.625E7</v>
      </c>
      <c r="T70" s="17">
        <v>13223.0</v>
      </c>
      <c r="U70" s="17" t="s">
        <v>92</v>
      </c>
      <c r="V70" s="15" t="s">
        <v>93</v>
      </c>
      <c r="W70" s="15" t="s">
        <v>94</v>
      </c>
      <c r="X70" s="14" t="s">
        <v>85</v>
      </c>
      <c r="Y70" s="17" t="s">
        <v>595</v>
      </c>
      <c r="Z70" s="16">
        <v>44944.0</v>
      </c>
      <c r="AA70" s="15" t="s">
        <v>88</v>
      </c>
      <c r="AB70" s="19" t="s">
        <v>85</v>
      </c>
      <c r="AC70" s="15" t="s">
        <v>96</v>
      </c>
      <c r="AD70" s="17" t="s">
        <v>97</v>
      </c>
      <c r="AE70" s="17" t="s">
        <v>596</v>
      </c>
      <c r="AF70" s="17">
        <v>1.010218162E9</v>
      </c>
      <c r="AG70" s="17" t="s">
        <v>165</v>
      </c>
      <c r="AH70" s="19" t="s">
        <v>85</v>
      </c>
      <c r="AI70" s="17" t="s">
        <v>597</v>
      </c>
      <c r="AJ70" s="17" t="s">
        <v>114</v>
      </c>
      <c r="AK70" s="15" t="s">
        <v>115</v>
      </c>
      <c r="AL70" s="17" t="s">
        <v>85</v>
      </c>
      <c r="AM70" s="51">
        <v>34627.0</v>
      </c>
      <c r="AN70" s="22" t="str">
        <f>+YEAR(TODAY())-YEAR('Contratación 2023'!$AM64)</f>
        <v>#VALUE!</v>
      </c>
      <c r="AO70" s="17">
        <v>19223.0</v>
      </c>
      <c r="AP70" s="16">
        <v>44944.0</v>
      </c>
      <c r="AQ70" s="23">
        <v>8.625E7</v>
      </c>
      <c r="AR70" s="30">
        <v>0.0</v>
      </c>
      <c r="AS70" s="30">
        <v>0.0</v>
      </c>
      <c r="AT70" s="30">
        <v>0.0</v>
      </c>
      <c r="AU70" s="31">
        <f t="shared" ref="AU70:AU89" si="19">SUM(AQ70+AR70+AS70+AT70)</f>
        <v>86250000</v>
      </c>
      <c r="AV70" s="15" t="s">
        <v>101</v>
      </c>
      <c r="AW70" s="16">
        <v>44944.0</v>
      </c>
      <c r="AX70" s="15" t="s">
        <v>102</v>
      </c>
      <c r="AY70" s="37">
        <v>44944.0</v>
      </c>
      <c r="AZ70" s="15" t="s">
        <v>157</v>
      </c>
      <c r="BA70" s="37">
        <v>45291.0</v>
      </c>
      <c r="BB70" s="17">
        <f t="shared" si="15"/>
        <v>347</v>
      </c>
      <c r="BC70" s="17" t="s">
        <v>417</v>
      </c>
      <c r="BD70" s="17">
        <v>1.949897E7</v>
      </c>
      <c r="BE70" s="24">
        <v>0.0</v>
      </c>
      <c r="BF70" s="16"/>
      <c r="BG70" s="25">
        <v>0.0</v>
      </c>
      <c r="BH70" s="16"/>
      <c r="BI70" s="25">
        <v>0.0</v>
      </c>
      <c r="BJ70" s="16"/>
      <c r="BK70" s="25"/>
      <c r="BL70" s="25"/>
      <c r="BM70" s="25">
        <v>0.0</v>
      </c>
      <c r="BN70" s="16"/>
      <c r="BO70" s="31">
        <f t="shared" si="18"/>
        <v>86250000</v>
      </c>
      <c r="BP70" s="17"/>
      <c r="BQ70" s="16"/>
      <c r="BR70" s="16"/>
      <c r="BS70" s="17"/>
      <c r="BT70" s="17"/>
      <c r="BU70" s="21"/>
      <c r="BV70" s="17"/>
      <c r="BW70" s="27"/>
      <c r="BX70" s="21"/>
      <c r="BY70" s="28">
        <f t="shared" si="16"/>
        <v>347</v>
      </c>
      <c r="BZ70" s="21"/>
      <c r="CA70" s="17"/>
    </row>
    <row r="71" ht="15.0" customHeight="1">
      <c r="A71" s="14" t="s">
        <v>78</v>
      </c>
      <c r="B71" s="14" t="s">
        <v>79</v>
      </c>
      <c r="C71" s="15" t="s">
        <v>80</v>
      </c>
      <c r="D71" s="14">
        <v>99.0</v>
      </c>
      <c r="E71" s="15" t="s">
        <v>319</v>
      </c>
      <c r="F71" s="14" t="s">
        <v>598</v>
      </c>
      <c r="G71" s="15" t="s">
        <v>103</v>
      </c>
      <c r="H71" s="16">
        <v>44995.0</v>
      </c>
      <c r="I71" s="19" t="s">
        <v>599</v>
      </c>
      <c r="J71" s="15" t="s">
        <v>85</v>
      </c>
      <c r="K71" s="15" t="s">
        <v>85</v>
      </c>
      <c r="L71" s="17" t="s">
        <v>600</v>
      </c>
      <c r="M71" s="15" t="s">
        <v>108</v>
      </c>
      <c r="N71" s="15" t="s">
        <v>323</v>
      </c>
      <c r="O71" s="15" t="s">
        <v>412</v>
      </c>
      <c r="P71" s="14">
        <v>801615.0</v>
      </c>
      <c r="Q71" s="18" t="s">
        <v>601</v>
      </c>
      <c r="R71" s="18">
        <v>3.0E7</v>
      </c>
      <c r="S71" s="18">
        <v>3.0E7</v>
      </c>
      <c r="T71" s="14">
        <v>25223.0</v>
      </c>
      <c r="U71" s="14" t="s">
        <v>92</v>
      </c>
      <c r="V71" s="15" t="s">
        <v>93</v>
      </c>
      <c r="W71" s="15" t="s">
        <v>94</v>
      </c>
      <c r="X71" s="14" t="s">
        <v>85</v>
      </c>
      <c r="Y71" s="19" t="s">
        <v>602</v>
      </c>
      <c r="Z71" s="16">
        <v>44998.0</v>
      </c>
      <c r="AA71" s="15" t="s">
        <v>88</v>
      </c>
      <c r="AB71" s="19" t="s">
        <v>85</v>
      </c>
      <c r="AC71" s="15" t="s">
        <v>275</v>
      </c>
      <c r="AD71" s="14" t="s">
        <v>603</v>
      </c>
      <c r="AE71" s="14" t="s">
        <v>604</v>
      </c>
      <c r="AF71" s="14">
        <v>1.101694114E9</v>
      </c>
      <c r="AG71" s="17" t="s">
        <v>165</v>
      </c>
      <c r="AH71" s="19" t="s">
        <v>85</v>
      </c>
      <c r="AI71" s="15" t="s">
        <v>309</v>
      </c>
      <c r="AJ71" s="17" t="s">
        <v>114</v>
      </c>
      <c r="AK71" s="15" t="s">
        <v>115</v>
      </c>
      <c r="AL71" s="14" t="s">
        <v>85</v>
      </c>
      <c r="AM71" s="52">
        <v>34948.0</v>
      </c>
      <c r="AN71" s="22" t="str">
        <f>+YEAR(TODAY())-YEAR('Contratación 2023'!$AM65)</f>
        <v>#VALUE!</v>
      </c>
      <c r="AO71" s="14">
        <v>52323.0</v>
      </c>
      <c r="AP71" s="16">
        <v>44994.0</v>
      </c>
      <c r="AQ71" s="29">
        <v>3.0E7</v>
      </c>
      <c r="AR71" s="30">
        <v>0.0</v>
      </c>
      <c r="AS71" s="30">
        <v>0.0</v>
      </c>
      <c r="AT71" s="30">
        <v>0.0</v>
      </c>
      <c r="AU71" s="31">
        <f t="shared" si="19"/>
        <v>30000000</v>
      </c>
      <c r="AV71" s="15" t="s">
        <v>101</v>
      </c>
      <c r="AW71" s="16">
        <v>44998.0</v>
      </c>
      <c r="AX71" s="15" t="s">
        <v>102</v>
      </c>
      <c r="AY71" s="21">
        <v>45000.0</v>
      </c>
      <c r="AZ71" s="15" t="s">
        <v>103</v>
      </c>
      <c r="BA71" s="16">
        <v>45291.0</v>
      </c>
      <c r="BB71" s="17">
        <f t="shared" si="15"/>
        <v>291</v>
      </c>
      <c r="BC71" s="18" t="s">
        <v>605</v>
      </c>
      <c r="BD71" s="17">
        <v>8.8151663E7</v>
      </c>
      <c r="BE71" s="24">
        <v>0.0</v>
      </c>
      <c r="BF71" s="16"/>
      <c r="BG71" s="25">
        <v>0.0</v>
      </c>
      <c r="BH71" s="16"/>
      <c r="BI71" s="25">
        <v>0.0</v>
      </c>
      <c r="BJ71" s="16"/>
      <c r="BK71" s="25"/>
      <c r="BL71" s="25"/>
      <c r="BM71" s="25">
        <v>0.0</v>
      </c>
      <c r="BN71" s="16"/>
      <c r="BO71" s="26">
        <f t="shared" si="18"/>
        <v>30000000</v>
      </c>
      <c r="BP71" s="19"/>
      <c r="BQ71" s="16"/>
      <c r="BR71" s="16"/>
      <c r="BS71" s="19"/>
      <c r="BT71" s="14"/>
      <c r="BU71" s="19"/>
      <c r="BV71" s="19"/>
      <c r="BW71" s="18"/>
      <c r="BX71" s="19"/>
      <c r="BY71" s="28">
        <f t="shared" si="16"/>
        <v>291</v>
      </c>
      <c r="BZ71" s="19"/>
      <c r="CA71" s="14"/>
    </row>
    <row r="72" ht="15.0" customHeight="1">
      <c r="A72" s="14" t="s">
        <v>78</v>
      </c>
      <c r="B72" s="14" t="s">
        <v>79</v>
      </c>
      <c r="C72" s="15" t="s">
        <v>80</v>
      </c>
      <c r="D72" s="14">
        <v>100.0</v>
      </c>
      <c r="E72" s="15" t="s">
        <v>319</v>
      </c>
      <c r="F72" s="14" t="s">
        <v>606</v>
      </c>
      <c r="G72" s="15" t="s">
        <v>103</v>
      </c>
      <c r="H72" s="16">
        <v>44995.0</v>
      </c>
      <c r="I72" s="19" t="s">
        <v>607</v>
      </c>
      <c r="J72" s="15" t="s">
        <v>85</v>
      </c>
      <c r="K72" s="15" t="s">
        <v>85</v>
      </c>
      <c r="L72" s="17" t="s">
        <v>600</v>
      </c>
      <c r="M72" s="15" t="s">
        <v>108</v>
      </c>
      <c r="N72" s="15" t="s">
        <v>323</v>
      </c>
      <c r="O72" s="15" t="s">
        <v>412</v>
      </c>
      <c r="P72" s="14">
        <v>801615.0</v>
      </c>
      <c r="Q72" s="18" t="s">
        <v>601</v>
      </c>
      <c r="R72" s="18">
        <v>3.0E7</v>
      </c>
      <c r="S72" s="18">
        <v>3.0E7</v>
      </c>
      <c r="T72" s="14">
        <v>25023.0</v>
      </c>
      <c r="U72" s="14" t="s">
        <v>92</v>
      </c>
      <c r="V72" s="15" t="s">
        <v>93</v>
      </c>
      <c r="W72" s="15" t="s">
        <v>94</v>
      </c>
      <c r="X72" s="14" t="s">
        <v>85</v>
      </c>
      <c r="Y72" s="19" t="s">
        <v>608</v>
      </c>
      <c r="Z72" s="16">
        <v>44998.0</v>
      </c>
      <c r="AA72" s="15" t="s">
        <v>88</v>
      </c>
      <c r="AB72" s="19" t="s">
        <v>85</v>
      </c>
      <c r="AC72" s="15" t="s">
        <v>275</v>
      </c>
      <c r="AD72" s="14" t="s">
        <v>603</v>
      </c>
      <c r="AE72" s="14" t="s">
        <v>609</v>
      </c>
      <c r="AF72" s="14">
        <v>1.090416279E9</v>
      </c>
      <c r="AG72" s="17" t="s">
        <v>165</v>
      </c>
      <c r="AH72" s="19" t="s">
        <v>85</v>
      </c>
      <c r="AI72" s="15" t="s">
        <v>610</v>
      </c>
      <c r="AJ72" s="17" t="s">
        <v>114</v>
      </c>
      <c r="AK72" s="15" t="s">
        <v>115</v>
      </c>
      <c r="AL72" s="14" t="s">
        <v>85</v>
      </c>
      <c r="AM72" s="52">
        <v>32946.0</v>
      </c>
      <c r="AN72" s="22" t="str">
        <f>+YEAR(TODAY())-YEAR('Contratación 2023'!$AM66)</f>
        <v>#VALUE!</v>
      </c>
      <c r="AO72" s="14">
        <v>52523.0</v>
      </c>
      <c r="AP72" s="16">
        <v>44994.0</v>
      </c>
      <c r="AQ72" s="29">
        <v>3.0E7</v>
      </c>
      <c r="AR72" s="30">
        <v>0.0</v>
      </c>
      <c r="AS72" s="30">
        <v>0.0</v>
      </c>
      <c r="AT72" s="30">
        <v>0.0</v>
      </c>
      <c r="AU72" s="31">
        <f t="shared" si="19"/>
        <v>30000000</v>
      </c>
      <c r="AV72" s="15" t="s">
        <v>101</v>
      </c>
      <c r="AW72" s="16">
        <v>44999.0</v>
      </c>
      <c r="AX72" s="15" t="s">
        <v>102</v>
      </c>
      <c r="AY72" s="21">
        <v>45001.0</v>
      </c>
      <c r="AZ72" s="15" t="s">
        <v>103</v>
      </c>
      <c r="BA72" s="16">
        <v>45291.0</v>
      </c>
      <c r="BB72" s="17">
        <f t="shared" si="15"/>
        <v>290</v>
      </c>
      <c r="BC72" s="18" t="s">
        <v>605</v>
      </c>
      <c r="BD72" s="17">
        <v>8.8151663E7</v>
      </c>
      <c r="BE72" s="24">
        <v>0.0</v>
      </c>
      <c r="BF72" s="16"/>
      <c r="BG72" s="25">
        <v>0.0</v>
      </c>
      <c r="BH72" s="16"/>
      <c r="BI72" s="25">
        <v>0.0</v>
      </c>
      <c r="BJ72" s="16"/>
      <c r="BK72" s="25"/>
      <c r="BL72" s="25"/>
      <c r="BM72" s="25">
        <v>0.0</v>
      </c>
      <c r="BN72" s="16"/>
      <c r="BO72" s="26">
        <f t="shared" si="18"/>
        <v>30000000</v>
      </c>
      <c r="BP72" s="19"/>
      <c r="BQ72" s="16"/>
      <c r="BR72" s="16"/>
      <c r="BS72" s="19"/>
      <c r="BT72" s="14"/>
      <c r="BU72" s="19"/>
      <c r="BV72" s="19"/>
      <c r="BW72" s="18"/>
      <c r="BX72" s="19"/>
      <c r="BY72" s="28">
        <f t="shared" si="16"/>
        <v>290</v>
      </c>
      <c r="BZ72" s="19"/>
      <c r="CA72" s="14"/>
    </row>
    <row r="73" ht="15.0" customHeight="1">
      <c r="A73" s="14" t="s">
        <v>78</v>
      </c>
      <c r="B73" s="14" t="s">
        <v>79</v>
      </c>
      <c r="C73" s="15" t="s">
        <v>80</v>
      </c>
      <c r="D73" s="14">
        <v>101.0</v>
      </c>
      <c r="E73" s="15" t="s">
        <v>319</v>
      </c>
      <c r="F73" s="14" t="s">
        <v>611</v>
      </c>
      <c r="G73" s="15" t="s">
        <v>103</v>
      </c>
      <c r="H73" s="16">
        <v>44995.0</v>
      </c>
      <c r="I73" s="19" t="s">
        <v>612</v>
      </c>
      <c r="J73" s="15" t="s">
        <v>85</v>
      </c>
      <c r="K73" s="15" t="s">
        <v>85</v>
      </c>
      <c r="L73" s="17" t="s">
        <v>600</v>
      </c>
      <c r="M73" s="15" t="s">
        <v>108</v>
      </c>
      <c r="N73" s="15" t="s">
        <v>323</v>
      </c>
      <c r="O73" s="15" t="s">
        <v>412</v>
      </c>
      <c r="P73" s="14">
        <v>801615.0</v>
      </c>
      <c r="Q73" s="18" t="s">
        <v>601</v>
      </c>
      <c r="R73" s="18">
        <v>3.0E7</v>
      </c>
      <c r="S73" s="18">
        <v>3.0E7</v>
      </c>
      <c r="T73" s="14">
        <v>25123.0</v>
      </c>
      <c r="U73" s="14" t="s">
        <v>92</v>
      </c>
      <c r="V73" s="15" t="s">
        <v>387</v>
      </c>
      <c r="W73" s="15" t="s">
        <v>94</v>
      </c>
      <c r="X73" s="14" t="s">
        <v>85</v>
      </c>
      <c r="Y73" s="19" t="s">
        <v>85</v>
      </c>
      <c r="Z73" s="16" t="s">
        <v>85</v>
      </c>
      <c r="AA73" s="15" t="s">
        <v>88</v>
      </c>
      <c r="AB73" s="19" t="s">
        <v>85</v>
      </c>
      <c r="AC73" s="15" t="s">
        <v>275</v>
      </c>
      <c r="AD73" s="14" t="s">
        <v>603</v>
      </c>
      <c r="AE73" s="14" t="s">
        <v>613</v>
      </c>
      <c r="AF73" s="14">
        <v>1.090504513E9</v>
      </c>
      <c r="AG73" s="17" t="s">
        <v>165</v>
      </c>
      <c r="AH73" s="19" t="s">
        <v>85</v>
      </c>
      <c r="AI73" s="15" t="s">
        <v>614</v>
      </c>
      <c r="AJ73" s="17" t="s">
        <v>114</v>
      </c>
      <c r="AK73" s="15" t="s">
        <v>115</v>
      </c>
      <c r="AL73" s="14" t="s">
        <v>85</v>
      </c>
      <c r="AM73" s="52">
        <v>35520.0</v>
      </c>
      <c r="AN73" s="22" t="str">
        <f>+YEAR(TODAY())-YEAR('Contratación 2023'!$AM67)</f>
        <v>#VALUE!</v>
      </c>
      <c r="AO73" s="14">
        <v>52623.0</v>
      </c>
      <c r="AP73" s="16">
        <v>44994.0</v>
      </c>
      <c r="AQ73" s="29">
        <v>3.0E7</v>
      </c>
      <c r="AR73" s="30">
        <v>0.0</v>
      </c>
      <c r="AS73" s="30">
        <v>0.0</v>
      </c>
      <c r="AT73" s="30">
        <v>0.0</v>
      </c>
      <c r="AU73" s="31">
        <f t="shared" si="19"/>
        <v>30000000</v>
      </c>
      <c r="AV73" s="15" t="s">
        <v>101</v>
      </c>
      <c r="AW73" s="16" t="s">
        <v>85</v>
      </c>
      <c r="AX73" s="15" t="s">
        <v>130</v>
      </c>
      <c r="AY73" s="19" t="s">
        <v>85</v>
      </c>
      <c r="AZ73" s="15" t="s">
        <v>103</v>
      </c>
      <c r="BA73" s="16" t="s">
        <v>85</v>
      </c>
      <c r="BB73" s="16" t="s">
        <v>85</v>
      </c>
      <c r="BC73" s="18" t="s">
        <v>605</v>
      </c>
      <c r="BD73" s="17">
        <v>8.8151663E7</v>
      </c>
      <c r="BE73" s="24">
        <v>0.0</v>
      </c>
      <c r="BF73" s="16"/>
      <c r="BG73" s="25">
        <v>0.0</v>
      </c>
      <c r="BH73" s="16"/>
      <c r="BI73" s="25">
        <v>0.0</v>
      </c>
      <c r="BJ73" s="16"/>
      <c r="BK73" s="25"/>
      <c r="BL73" s="25"/>
      <c r="BM73" s="25">
        <v>0.0</v>
      </c>
      <c r="BN73" s="16"/>
      <c r="BO73" s="26">
        <f t="shared" si="18"/>
        <v>30000000</v>
      </c>
      <c r="BP73" s="19"/>
      <c r="BQ73" s="16"/>
      <c r="BR73" s="16"/>
      <c r="BS73" s="19"/>
      <c r="BT73" s="14"/>
      <c r="BU73" s="19"/>
      <c r="BV73" s="19"/>
      <c r="BW73" s="18"/>
      <c r="BX73" s="19"/>
      <c r="BY73" s="28" t="str">
        <f t="shared" si="16"/>
        <v>#VALUE!</v>
      </c>
      <c r="BZ73" s="19"/>
      <c r="CA73" s="14"/>
    </row>
    <row r="74" ht="15.0" customHeight="1">
      <c r="A74" s="14" t="s">
        <v>78</v>
      </c>
      <c r="B74" s="14" t="s">
        <v>79</v>
      </c>
      <c r="C74" s="15" t="s">
        <v>80</v>
      </c>
      <c r="D74" s="14">
        <v>102.0</v>
      </c>
      <c r="E74" s="15" t="s">
        <v>319</v>
      </c>
      <c r="F74" s="14" t="s">
        <v>615</v>
      </c>
      <c r="G74" s="15" t="s">
        <v>103</v>
      </c>
      <c r="H74" s="16">
        <v>44992.0</v>
      </c>
      <c r="I74" s="19" t="s">
        <v>616</v>
      </c>
      <c r="J74" s="15" t="s">
        <v>85</v>
      </c>
      <c r="K74" s="15" t="s">
        <v>85</v>
      </c>
      <c r="L74" s="17" t="s">
        <v>600</v>
      </c>
      <c r="M74" s="15" t="s">
        <v>108</v>
      </c>
      <c r="N74" s="15" t="s">
        <v>323</v>
      </c>
      <c r="O74" s="15" t="s">
        <v>412</v>
      </c>
      <c r="P74" s="14">
        <v>801615.0</v>
      </c>
      <c r="Q74" s="18" t="s">
        <v>601</v>
      </c>
      <c r="R74" s="18">
        <v>2.5E7</v>
      </c>
      <c r="S74" s="18">
        <v>2.5E7</v>
      </c>
      <c r="T74" s="14">
        <v>24223.0</v>
      </c>
      <c r="U74" s="14" t="s">
        <v>92</v>
      </c>
      <c r="V74" s="15" t="s">
        <v>93</v>
      </c>
      <c r="W74" s="15" t="s">
        <v>94</v>
      </c>
      <c r="X74" s="14" t="s">
        <v>85</v>
      </c>
      <c r="Y74" s="19" t="s">
        <v>617</v>
      </c>
      <c r="Z74" s="16">
        <v>44993.0</v>
      </c>
      <c r="AA74" s="15" t="s">
        <v>217</v>
      </c>
      <c r="AB74" s="19" t="s">
        <v>85</v>
      </c>
      <c r="AC74" s="15" t="s">
        <v>275</v>
      </c>
      <c r="AD74" s="14" t="s">
        <v>603</v>
      </c>
      <c r="AE74" s="14" t="s">
        <v>618</v>
      </c>
      <c r="AF74" s="14">
        <v>1.090401426E9</v>
      </c>
      <c r="AG74" s="17" t="s">
        <v>165</v>
      </c>
      <c r="AH74" s="19" t="s">
        <v>85</v>
      </c>
      <c r="AI74" s="15" t="s">
        <v>619</v>
      </c>
      <c r="AJ74" s="17" t="s">
        <v>114</v>
      </c>
      <c r="AK74" s="15" t="s">
        <v>115</v>
      </c>
      <c r="AL74" s="14" t="s">
        <v>85</v>
      </c>
      <c r="AM74" s="52">
        <v>32482.0</v>
      </c>
      <c r="AN74" s="22" t="str">
        <f>+YEAR(TODAY())-YEAR('Contratación 2023'!$AM68)</f>
        <v>#VALUE!</v>
      </c>
      <c r="AO74" s="14">
        <v>46523.0</v>
      </c>
      <c r="AP74" s="16">
        <v>44992.0</v>
      </c>
      <c r="AQ74" s="29">
        <v>2.5E7</v>
      </c>
      <c r="AR74" s="30">
        <v>0.0</v>
      </c>
      <c r="AS74" s="30">
        <v>0.0</v>
      </c>
      <c r="AT74" s="30">
        <v>0.0</v>
      </c>
      <c r="AU74" s="31">
        <f t="shared" si="19"/>
        <v>25000000</v>
      </c>
      <c r="AV74" s="15" t="s">
        <v>101</v>
      </c>
      <c r="AW74" s="16">
        <v>44993.0</v>
      </c>
      <c r="AX74" s="15" t="s">
        <v>102</v>
      </c>
      <c r="AY74" s="21">
        <v>45001.0</v>
      </c>
      <c r="AZ74" s="15" t="s">
        <v>103</v>
      </c>
      <c r="BA74" s="16">
        <v>45291.0</v>
      </c>
      <c r="BB74" s="17">
        <f t="shared" ref="BB74:BB90" si="20">(BA74-AY74)</f>
        <v>290</v>
      </c>
      <c r="BC74" s="18" t="s">
        <v>605</v>
      </c>
      <c r="BD74" s="17">
        <v>8.8151663E7</v>
      </c>
      <c r="BE74" s="24">
        <v>0.0</v>
      </c>
      <c r="BF74" s="16"/>
      <c r="BG74" s="25">
        <v>0.0</v>
      </c>
      <c r="BH74" s="16"/>
      <c r="BI74" s="25">
        <v>0.0</v>
      </c>
      <c r="BJ74" s="16"/>
      <c r="BK74" s="25"/>
      <c r="BL74" s="25"/>
      <c r="BM74" s="25">
        <v>0.0</v>
      </c>
      <c r="BN74" s="16"/>
      <c r="BO74" s="26">
        <f t="shared" si="18"/>
        <v>25000000</v>
      </c>
      <c r="BP74" s="19"/>
      <c r="BQ74" s="16"/>
      <c r="BR74" s="16"/>
      <c r="BS74" s="19"/>
      <c r="BT74" s="14"/>
      <c r="BU74" s="19"/>
      <c r="BV74" s="19"/>
      <c r="BW74" s="18"/>
      <c r="BX74" s="19"/>
      <c r="BY74" s="28">
        <f t="shared" si="16"/>
        <v>290</v>
      </c>
      <c r="BZ74" s="19"/>
      <c r="CA74" s="14"/>
    </row>
    <row r="75" ht="15.0" customHeight="1">
      <c r="A75" s="14" t="s">
        <v>78</v>
      </c>
      <c r="B75" s="14" t="s">
        <v>79</v>
      </c>
      <c r="C75" s="15" t="s">
        <v>80</v>
      </c>
      <c r="D75" s="14">
        <v>103.0</v>
      </c>
      <c r="E75" s="15" t="s">
        <v>319</v>
      </c>
      <c r="F75" s="14" t="s">
        <v>620</v>
      </c>
      <c r="G75" s="15" t="s">
        <v>103</v>
      </c>
      <c r="H75" s="16">
        <v>44993.0</v>
      </c>
      <c r="I75" s="19" t="s">
        <v>621</v>
      </c>
      <c r="J75" s="15" t="s">
        <v>85</v>
      </c>
      <c r="K75" s="15" t="s">
        <v>85</v>
      </c>
      <c r="L75" s="17" t="s">
        <v>600</v>
      </c>
      <c r="M75" s="15" t="s">
        <v>108</v>
      </c>
      <c r="N75" s="15" t="s">
        <v>323</v>
      </c>
      <c r="O75" s="15" t="s">
        <v>412</v>
      </c>
      <c r="P75" s="14">
        <v>801615.0</v>
      </c>
      <c r="Q75" s="18" t="s">
        <v>601</v>
      </c>
      <c r="R75" s="18">
        <v>2.5E7</v>
      </c>
      <c r="S75" s="18">
        <v>2.5E7</v>
      </c>
      <c r="T75" s="14">
        <v>24323.0</v>
      </c>
      <c r="U75" s="14" t="s">
        <v>92</v>
      </c>
      <c r="V75" s="15" t="s">
        <v>93</v>
      </c>
      <c r="W75" s="15" t="s">
        <v>94</v>
      </c>
      <c r="X75" s="14" t="s">
        <v>85</v>
      </c>
      <c r="Y75" s="19" t="s">
        <v>622</v>
      </c>
      <c r="Z75" s="16">
        <v>44994.0</v>
      </c>
      <c r="AA75" s="15" t="s">
        <v>217</v>
      </c>
      <c r="AB75" s="19" t="s">
        <v>85</v>
      </c>
      <c r="AC75" s="15" t="s">
        <v>275</v>
      </c>
      <c r="AD75" s="14" t="s">
        <v>603</v>
      </c>
      <c r="AE75" s="14" t="s">
        <v>623</v>
      </c>
      <c r="AF75" s="14">
        <v>1.092349877E9</v>
      </c>
      <c r="AG75" s="17" t="s">
        <v>165</v>
      </c>
      <c r="AH75" s="19" t="s">
        <v>85</v>
      </c>
      <c r="AI75" s="15" t="s">
        <v>624</v>
      </c>
      <c r="AJ75" s="17" t="s">
        <v>114</v>
      </c>
      <c r="AK75" s="15" t="s">
        <v>115</v>
      </c>
      <c r="AL75" s="14" t="s">
        <v>85</v>
      </c>
      <c r="AM75" s="52">
        <v>33582.0</v>
      </c>
      <c r="AN75" s="22" t="str">
        <f>+YEAR(TODAY())-YEAR('Contratación 2023'!$AM69)</f>
        <v>#VALUE!</v>
      </c>
      <c r="AO75" s="14">
        <v>46923.0</v>
      </c>
      <c r="AP75" s="16">
        <v>44993.0</v>
      </c>
      <c r="AQ75" s="29">
        <v>2.5E7</v>
      </c>
      <c r="AR75" s="30">
        <v>0.0</v>
      </c>
      <c r="AS75" s="30">
        <v>0.0</v>
      </c>
      <c r="AT75" s="30">
        <v>0.0</v>
      </c>
      <c r="AU75" s="31">
        <f t="shared" si="19"/>
        <v>25000000</v>
      </c>
      <c r="AV75" s="15" t="s">
        <v>101</v>
      </c>
      <c r="AW75" s="16">
        <v>44995.0</v>
      </c>
      <c r="AX75" s="15" t="s">
        <v>102</v>
      </c>
      <c r="AY75" s="21">
        <v>45001.0</v>
      </c>
      <c r="AZ75" s="15" t="s">
        <v>103</v>
      </c>
      <c r="BA75" s="16">
        <v>45291.0</v>
      </c>
      <c r="BB75" s="17">
        <f t="shared" si="20"/>
        <v>290</v>
      </c>
      <c r="BC75" s="18" t="s">
        <v>605</v>
      </c>
      <c r="BD75" s="17">
        <v>8.8151663E7</v>
      </c>
      <c r="BE75" s="24">
        <v>0.0</v>
      </c>
      <c r="BF75" s="16"/>
      <c r="BG75" s="25">
        <v>0.0</v>
      </c>
      <c r="BH75" s="16"/>
      <c r="BI75" s="25">
        <v>0.0</v>
      </c>
      <c r="BJ75" s="16"/>
      <c r="BK75" s="25"/>
      <c r="BL75" s="25"/>
      <c r="BM75" s="25">
        <v>0.0</v>
      </c>
      <c r="BN75" s="16"/>
      <c r="BO75" s="26">
        <f t="shared" si="18"/>
        <v>25000000</v>
      </c>
      <c r="BP75" s="19"/>
      <c r="BQ75" s="16"/>
      <c r="BR75" s="16"/>
      <c r="BS75" s="19"/>
      <c r="BT75" s="14"/>
      <c r="BU75" s="19"/>
      <c r="BV75" s="19"/>
      <c r="BW75" s="18"/>
      <c r="BX75" s="19"/>
      <c r="BY75" s="28">
        <f t="shared" si="16"/>
        <v>290</v>
      </c>
      <c r="BZ75" s="19"/>
      <c r="CA75" s="14"/>
    </row>
    <row r="76" ht="15.0" customHeight="1">
      <c r="A76" s="14" t="s">
        <v>78</v>
      </c>
      <c r="B76" s="14" t="s">
        <v>79</v>
      </c>
      <c r="C76" s="15" t="s">
        <v>80</v>
      </c>
      <c r="D76" s="14">
        <v>104.0</v>
      </c>
      <c r="E76" s="15" t="s">
        <v>565</v>
      </c>
      <c r="F76" s="14" t="s">
        <v>625</v>
      </c>
      <c r="G76" s="15" t="s">
        <v>103</v>
      </c>
      <c r="H76" s="16">
        <v>44992.0</v>
      </c>
      <c r="I76" s="19" t="s">
        <v>626</v>
      </c>
      <c r="J76" s="15" t="s">
        <v>85</v>
      </c>
      <c r="K76" s="15" t="s">
        <v>85</v>
      </c>
      <c r="L76" s="14" t="s">
        <v>627</v>
      </c>
      <c r="M76" s="15" t="s">
        <v>108</v>
      </c>
      <c r="N76" s="15" t="s">
        <v>323</v>
      </c>
      <c r="O76" s="15" t="s">
        <v>89</v>
      </c>
      <c r="P76" s="14">
        <v>8.01615E7</v>
      </c>
      <c r="Q76" s="18" t="s">
        <v>628</v>
      </c>
      <c r="R76" s="18">
        <v>2.5E7</v>
      </c>
      <c r="S76" s="18">
        <v>2.5E7</v>
      </c>
      <c r="T76" s="14">
        <v>24123.0</v>
      </c>
      <c r="U76" s="14" t="s">
        <v>571</v>
      </c>
      <c r="V76" s="15" t="s">
        <v>93</v>
      </c>
      <c r="W76" s="15" t="s">
        <v>94</v>
      </c>
      <c r="X76" s="14" t="s">
        <v>85</v>
      </c>
      <c r="Y76" s="19" t="s">
        <v>629</v>
      </c>
      <c r="Z76" s="16">
        <v>44994.0</v>
      </c>
      <c r="AA76" s="15" t="s">
        <v>217</v>
      </c>
      <c r="AB76" s="19" t="s">
        <v>85</v>
      </c>
      <c r="AC76" s="15" t="s">
        <v>275</v>
      </c>
      <c r="AD76" s="14" t="s">
        <v>603</v>
      </c>
      <c r="AE76" s="14" t="s">
        <v>630</v>
      </c>
      <c r="AF76" s="14">
        <v>1.093799482E9</v>
      </c>
      <c r="AG76" s="17" t="s">
        <v>165</v>
      </c>
      <c r="AH76" s="19" t="s">
        <v>85</v>
      </c>
      <c r="AI76" s="14" t="s">
        <v>631</v>
      </c>
      <c r="AJ76" s="17" t="s">
        <v>114</v>
      </c>
      <c r="AK76" s="15" t="s">
        <v>115</v>
      </c>
      <c r="AL76" s="14" t="s">
        <v>85</v>
      </c>
      <c r="AM76" s="21">
        <v>36296.0</v>
      </c>
      <c r="AN76" s="22">
        <f>+YEAR(TODAY())-YEAR('Contratación 2023'!$AM70)</f>
        <v>30</v>
      </c>
      <c r="AO76" s="17">
        <v>53823.0</v>
      </c>
      <c r="AP76" s="16">
        <v>44995.0</v>
      </c>
      <c r="AQ76" s="29">
        <v>2.5E7</v>
      </c>
      <c r="AR76" s="30">
        <v>0.0</v>
      </c>
      <c r="AS76" s="30">
        <v>0.0</v>
      </c>
      <c r="AT76" s="30">
        <v>0.0</v>
      </c>
      <c r="AU76" s="31">
        <f t="shared" si="19"/>
        <v>25000000</v>
      </c>
      <c r="AV76" s="15" t="s">
        <v>101</v>
      </c>
      <c r="AW76" s="16">
        <v>45000.0</v>
      </c>
      <c r="AX76" s="15" t="s">
        <v>102</v>
      </c>
      <c r="AY76" s="19">
        <v>45001.0</v>
      </c>
      <c r="AZ76" s="15" t="s">
        <v>103</v>
      </c>
      <c r="BA76" s="16">
        <v>45291.0</v>
      </c>
      <c r="BB76" s="17">
        <f t="shared" si="20"/>
        <v>290</v>
      </c>
      <c r="BC76" s="18" t="s">
        <v>632</v>
      </c>
      <c r="BD76" s="17">
        <v>8.8151663E7</v>
      </c>
      <c r="BE76" s="24">
        <v>0.0</v>
      </c>
      <c r="BF76" s="16"/>
      <c r="BG76" s="25">
        <v>0.0</v>
      </c>
      <c r="BH76" s="16"/>
      <c r="BI76" s="25">
        <v>0.0</v>
      </c>
      <c r="BJ76" s="16"/>
      <c r="BK76" s="25"/>
      <c r="BL76" s="25"/>
      <c r="BM76" s="25">
        <v>0.0</v>
      </c>
      <c r="BN76" s="16"/>
      <c r="BO76" s="26">
        <f t="shared" si="18"/>
        <v>25000000</v>
      </c>
      <c r="BP76" s="19"/>
      <c r="BQ76" s="16"/>
      <c r="BR76" s="16"/>
      <c r="BS76" s="19"/>
      <c r="BT76" s="14"/>
      <c r="BU76" s="19"/>
      <c r="BV76" s="19"/>
      <c r="BW76" s="18"/>
      <c r="BX76" s="19"/>
      <c r="BY76" s="28">
        <f t="shared" si="16"/>
        <v>290</v>
      </c>
      <c r="BZ76" s="19"/>
      <c r="CA76" s="14"/>
    </row>
    <row r="77" ht="15.0" customHeight="1">
      <c r="A77" s="14" t="s">
        <v>78</v>
      </c>
      <c r="B77" s="14" t="s">
        <v>79</v>
      </c>
      <c r="C77" s="15" t="s">
        <v>80</v>
      </c>
      <c r="D77" s="14">
        <v>105.0</v>
      </c>
      <c r="E77" s="15" t="s">
        <v>565</v>
      </c>
      <c r="F77" s="14" t="s">
        <v>633</v>
      </c>
      <c r="G77" s="15" t="s">
        <v>103</v>
      </c>
      <c r="H77" s="16">
        <v>44992.0</v>
      </c>
      <c r="I77" s="19" t="s">
        <v>634</v>
      </c>
      <c r="J77" s="15" t="s">
        <v>85</v>
      </c>
      <c r="K77" s="15" t="s">
        <v>85</v>
      </c>
      <c r="L77" s="14" t="s">
        <v>627</v>
      </c>
      <c r="M77" s="15" t="s">
        <v>108</v>
      </c>
      <c r="N77" s="15" t="s">
        <v>323</v>
      </c>
      <c r="O77" s="15" t="s">
        <v>89</v>
      </c>
      <c r="P77" s="14">
        <v>8.01615E7</v>
      </c>
      <c r="Q77" s="18" t="s">
        <v>628</v>
      </c>
      <c r="R77" s="18">
        <v>2.5E7</v>
      </c>
      <c r="S77" s="18">
        <v>2.5E7</v>
      </c>
      <c r="T77" s="14">
        <v>24023.0</v>
      </c>
      <c r="U77" s="14" t="s">
        <v>92</v>
      </c>
      <c r="V77" s="15" t="s">
        <v>93</v>
      </c>
      <c r="W77" s="15" t="s">
        <v>94</v>
      </c>
      <c r="X77" s="14" t="s">
        <v>85</v>
      </c>
      <c r="Y77" s="19" t="s">
        <v>635</v>
      </c>
      <c r="Z77" s="16">
        <v>44994.0</v>
      </c>
      <c r="AA77" s="15" t="s">
        <v>217</v>
      </c>
      <c r="AB77" s="19" t="s">
        <v>85</v>
      </c>
      <c r="AC77" s="15" t="s">
        <v>275</v>
      </c>
      <c r="AD77" s="14" t="s">
        <v>603</v>
      </c>
      <c r="AE77" s="14" t="s">
        <v>636</v>
      </c>
      <c r="AF77" s="14">
        <v>1.093767483E9</v>
      </c>
      <c r="AG77" s="17" t="s">
        <v>165</v>
      </c>
      <c r="AH77" s="19" t="s">
        <v>85</v>
      </c>
      <c r="AI77" s="14" t="s">
        <v>637</v>
      </c>
      <c r="AJ77" s="17" t="s">
        <v>114</v>
      </c>
      <c r="AK77" s="15" t="s">
        <v>115</v>
      </c>
      <c r="AL77" s="14" t="s">
        <v>85</v>
      </c>
      <c r="AM77" s="21">
        <v>34074.0</v>
      </c>
      <c r="AN77" s="22">
        <f>+YEAR(TODAY())-YEAR('Contratación 2023'!$AM71)</f>
        <v>29</v>
      </c>
      <c r="AO77" s="17">
        <v>53723.0</v>
      </c>
      <c r="AP77" s="16">
        <v>44995.0</v>
      </c>
      <c r="AQ77" s="29">
        <v>2.5E7</v>
      </c>
      <c r="AR77" s="30">
        <v>0.0</v>
      </c>
      <c r="AS77" s="30">
        <v>0.0</v>
      </c>
      <c r="AT77" s="30">
        <v>0.0</v>
      </c>
      <c r="AU77" s="31">
        <f t="shared" si="19"/>
        <v>25000000</v>
      </c>
      <c r="AV77" s="15" t="s">
        <v>101</v>
      </c>
      <c r="AW77" s="16">
        <v>44994.0</v>
      </c>
      <c r="AX77" s="15" t="s">
        <v>102</v>
      </c>
      <c r="AY77" s="19">
        <v>44998.0</v>
      </c>
      <c r="AZ77" s="15" t="s">
        <v>103</v>
      </c>
      <c r="BA77" s="16">
        <v>45291.0</v>
      </c>
      <c r="BB77" s="17">
        <f t="shared" si="20"/>
        <v>293</v>
      </c>
      <c r="BC77" s="18" t="s">
        <v>632</v>
      </c>
      <c r="BD77" s="17">
        <v>8.8151663E7</v>
      </c>
      <c r="BE77" s="24">
        <v>0.0</v>
      </c>
      <c r="BF77" s="16"/>
      <c r="BG77" s="25">
        <v>0.0</v>
      </c>
      <c r="BH77" s="16"/>
      <c r="BI77" s="25">
        <v>0.0</v>
      </c>
      <c r="BJ77" s="16"/>
      <c r="BK77" s="25"/>
      <c r="BL77" s="25"/>
      <c r="BM77" s="25">
        <v>0.0</v>
      </c>
      <c r="BN77" s="16"/>
      <c r="BO77" s="26">
        <f t="shared" si="18"/>
        <v>25000000</v>
      </c>
      <c r="BP77" s="19"/>
      <c r="BQ77" s="16"/>
      <c r="BR77" s="16"/>
      <c r="BS77" s="19"/>
      <c r="BT77" s="14"/>
      <c r="BU77" s="19"/>
      <c r="BV77" s="19"/>
      <c r="BW77" s="18"/>
      <c r="BX77" s="19"/>
      <c r="BY77" s="28">
        <f t="shared" si="16"/>
        <v>293</v>
      </c>
      <c r="BZ77" s="19"/>
      <c r="CA77" s="14"/>
    </row>
    <row r="78" ht="15.0" customHeight="1">
      <c r="A78" s="14" t="s">
        <v>78</v>
      </c>
      <c r="B78" s="14" t="s">
        <v>79</v>
      </c>
      <c r="C78" s="15" t="s">
        <v>80</v>
      </c>
      <c r="D78" s="14">
        <v>106.0</v>
      </c>
      <c r="E78" s="15" t="s">
        <v>565</v>
      </c>
      <c r="F78" s="14" t="s">
        <v>638</v>
      </c>
      <c r="G78" s="15" t="s">
        <v>103</v>
      </c>
      <c r="H78" s="16">
        <v>44992.0</v>
      </c>
      <c r="I78" s="19" t="s">
        <v>639</v>
      </c>
      <c r="J78" s="15" t="s">
        <v>85</v>
      </c>
      <c r="K78" s="15" t="s">
        <v>85</v>
      </c>
      <c r="L78" s="14" t="s">
        <v>627</v>
      </c>
      <c r="M78" s="15" t="s">
        <v>108</v>
      </c>
      <c r="N78" s="15" t="s">
        <v>323</v>
      </c>
      <c r="O78" s="15" t="s">
        <v>89</v>
      </c>
      <c r="P78" s="14">
        <v>8.01615E7</v>
      </c>
      <c r="Q78" s="18" t="s">
        <v>628</v>
      </c>
      <c r="R78" s="18">
        <v>2.5E7</v>
      </c>
      <c r="S78" s="18">
        <v>2.5E7</v>
      </c>
      <c r="T78" s="14">
        <v>23923.0</v>
      </c>
      <c r="U78" s="14" t="s">
        <v>571</v>
      </c>
      <c r="V78" s="15" t="s">
        <v>93</v>
      </c>
      <c r="W78" s="15" t="s">
        <v>94</v>
      </c>
      <c r="X78" s="14" t="s">
        <v>85</v>
      </c>
      <c r="Y78" s="19" t="s">
        <v>640</v>
      </c>
      <c r="Z78" s="16">
        <v>44993.0</v>
      </c>
      <c r="AA78" s="15" t="s">
        <v>217</v>
      </c>
      <c r="AB78" s="19" t="s">
        <v>85</v>
      </c>
      <c r="AC78" s="15" t="s">
        <v>275</v>
      </c>
      <c r="AD78" s="14" t="s">
        <v>603</v>
      </c>
      <c r="AE78" s="14" t="s">
        <v>641</v>
      </c>
      <c r="AF78" s="14">
        <v>1.005000669E9</v>
      </c>
      <c r="AG78" s="17" t="s">
        <v>165</v>
      </c>
      <c r="AH78" s="19" t="s">
        <v>85</v>
      </c>
      <c r="AI78" s="14" t="s">
        <v>642</v>
      </c>
      <c r="AJ78" s="17" t="s">
        <v>114</v>
      </c>
      <c r="AK78" s="15" t="s">
        <v>115</v>
      </c>
      <c r="AL78" s="14" t="s">
        <v>85</v>
      </c>
      <c r="AM78" s="21">
        <v>36930.0</v>
      </c>
      <c r="AN78" s="22">
        <f>+YEAR(TODAY())-YEAR('Contratación 2023'!$AM72)</f>
        <v>34</v>
      </c>
      <c r="AO78" s="17">
        <v>52423.0</v>
      </c>
      <c r="AP78" s="16">
        <v>44994.0</v>
      </c>
      <c r="AQ78" s="29">
        <v>2.5E7</v>
      </c>
      <c r="AR78" s="30">
        <v>0.0</v>
      </c>
      <c r="AS78" s="30">
        <v>0.0</v>
      </c>
      <c r="AT78" s="30">
        <v>0.0</v>
      </c>
      <c r="AU78" s="31">
        <f t="shared" si="19"/>
        <v>25000000</v>
      </c>
      <c r="AV78" s="15" t="s">
        <v>101</v>
      </c>
      <c r="AW78" s="16">
        <v>45000.0</v>
      </c>
      <c r="AX78" s="15" t="s">
        <v>102</v>
      </c>
      <c r="AY78" s="19">
        <v>45001.0</v>
      </c>
      <c r="AZ78" s="15" t="s">
        <v>103</v>
      </c>
      <c r="BA78" s="16">
        <v>45291.0</v>
      </c>
      <c r="BB78" s="17">
        <f t="shared" si="20"/>
        <v>290</v>
      </c>
      <c r="BC78" s="18" t="s">
        <v>632</v>
      </c>
      <c r="BD78" s="17">
        <v>8.8151663E7</v>
      </c>
      <c r="BE78" s="24">
        <v>0.0</v>
      </c>
      <c r="BF78" s="16"/>
      <c r="BG78" s="25">
        <v>0.0</v>
      </c>
      <c r="BH78" s="16"/>
      <c r="BI78" s="25">
        <v>0.0</v>
      </c>
      <c r="BJ78" s="16"/>
      <c r="BK78" s="25"/>
      <c r="BL78" s="25"/>
      <c r="BM78" s="25">
        <v>0.0</v>
      </c>
      <c r="BN78" s="16"/>
      <c r="BO78" s="26">
        <f t="shared" si="18"/>
        <v>25000000</v>
      </c>
      <c r="BP78" s="19"/>
      <c r="BQ78" s="16"/>
      <c r="BR78" s="16"/>
      <c r="BS78" s="19"/>
      <c r="BT78" s="14"/>
      <c r="BU78" s="19"/>
      <c r="BV78" s="19"/>
      <c r="BW78" s="18"/>
      <c r="BX78" s="19"/>
      <c r="BY78" s="28">
        <f t="shared" si="16"/>
        <v>290</v>
      </c>
      <c r="BZ78" s="19"/>
      <c r="CA78" s="14"/>
    </row>
    <row r="79" ht="15.0" customHeight="1">
      <c r="A79" s="14" t="s">
        <v>78</v>
      </c>
      <c r="B79" s="14" t="s">
        <v>79</v>
      </c>
      <c r="C79" s="15" t="s">
        <v>80</v>
      </c>
      <c r="D79" s="14">
        <v>107.0</v>
      </c>
      <c r="E79" s="15" t="s">
        <v>565</v>
      </c>
      <c r="F79" s="14" t="s">
        <v>643</v>
      </c>
      <c r="G79" s="15" t="s">
        <v>103</v>
      </c>
      <c r="H79" s="16">
        <v>44992.0</v>
      </c>
      <c r="I79" s="19" t="s">
        <v>644</v>
      </c>
      <c r="J79" s="15" t="s">
        <v>85</v>
      </c>
      <c r="K79" s="15" t="s">
        <v>85</v>
      </c>
      <c r="L79" s="14" t="s">
        <v>627</v>
      </c>
      <c r="M79" s="15" t="s">
        <v>108</v>
      </c>
      <c r="N79" s="15" t="s">
        <v>323</v>
      </c>
      <c r="O79" s="15" t="s">
        <v>89</v>
      </c>
      <c r="P79" s="14">
        <v>8.01615E7</v>
      </c>
      <c r="Q79" s="18" t="s">
        <v>628</v>
      </c>
      <c r="R79" s="18">
        <v>2.5E7</v>
      </c>
      <c r="S79" s="18">
        <v>2.5E7</v>
      </c>
      <c r="T79" s="14">
        <v>23823.0</v>
      </c>
      <c r="U79" s="14" t="s">
        <v>571</v>
      </c>
      <c r="V79" s="15" t="s">
        <v>93</v>
      </c>
      <c r="W79" s="15" t="s">
        <v>94</v>
      </c>
      <c r="X79" s="14" t="s">
        <v>85</v>
      </c>
      <c r="Y79" s="19" t="s">
        <v>645</v>
      </c>
      <c r="Z79" s="16">
        <v>44994.0</v>
      </c>
      <c r="AA79" s="15" t="s">
        <v>217</v>
      </c>
      <c r="AB79" s="19" t="s">
        <v>85</v>
      </c>
      <c r="AC79" s="15" t="s">
        <v>275</v>
      </c>
      <c r="AD79" s="14" t="s">
        <v>603</v>
      </c>
      <c r="AE79" s="14" t="s">
        <v>646</v>
      </c>
      <c r="AF79" s="14">
        <v>1.090431962E9</v>
      </c>
      <c r="AG79" s="17" t="s">
        <v>165</v>
      </c>
      <c r="AH79" s="19" t="s">
        <v>85</v>
      </c>
      <c r="AI79" s="14" t="s">
        <v>631</v>
      </c>
      <c r="AJ79" s="17" t="s">
        <v>114</v>
      </c>
      <c r="AK79" s="15" t="s">
        <v>115</v>
      </c>
      <c r="AL79" s="14" t="s">
        <v>85</v>
      </c>
      <c r="AM79" s="21">
        <v>33320.0</v>
      </c>
      <c r="AN79" s="22">
        <f>+YEAR(TODAY())-YEAR('Contratación 2023'!$AM73)</f>
        <v>27</v>
      </c>
      <c r="AO79" s="17">
        <v>54823.0</v>
      </c>
      <c r="AP79" s="16">
        <v>44999.0</v>
      </c>
      <c r="AQ79" s="29">
        <v>2.5E7</v>
      </c>
      <c r="AR79" s="30">
        <v>0.0</v>
      </c>
      <c r="AS79" s="30">
        <v>0.0</v>
      </c>
      <c r="AT79" s="30">
        <v>0.0</v>
      </c>
      <c r="AU79" s="31">
        <f t="shared" si="19"/>
        <v>25000000</v>
      </c>
      <c r="AV79" s="15" t="s">
        <v>101</v>
      </c>
      <c r="AW79" s="16">
        <v>44998.0</v>
      </c>
      <c r="AX79" s="15" t="s">
        <v>102</v>
      </c>
      <c r="AY79" s="19">
        <v>45001.0</v>
      </c>
      <c r="AZ79" s="15" t="s">
        <v>103</v>
      </c>
      <c r="BA79" s="16">
        <v>45291.0</v>
      </c>
      <c r="BB79" s="17">
        <f t="shared" si="20"/>
        <v>290</v>
      </c>
      <c r="BC79" s="18" t="s">
        <v>632</v>
      </c>
      <c r="BD79" s="17">
        <v>8.8151663E7</v>
      </c>
      <c r="BE79" s="24">
        <v>0.0</v>
      </c>
      <c r="BF79" s="16"/>
      <c r="BG79" s="25">
        <v>0.0</v>
      </c>
      <c r="BH79" s="16"/>
      <c r="BI79" s="25">
        <v>0.0</v>
      </c>
      <c r="BJ79" s="16"/>
      <c r="BK79" s="25"/>
      <c r="BL79" s="25"/>
      <c r="BM79" s="25">
        <v>0.0</v>
      </c>
      <c r="BN79" s="16"/>
      <c r="BO79" s="26">
        <f t="shared" si="18"/>
        <v>25000000</v>
      </c>
      <c r="BP79" s="19"/>
      <c r="BQ79" s="16"/>
      <c r="BR79" s="16"/>
      <c r="BS79" s="19"/>
      <c r="BT79" s="14"/>
      <c r="BU79" s="19"/>
      <c r="BV79" s="19"/>
      <c r="BW79" s="18"/>
      <c r="BX79" s="19"/>
      <c r="BY79" s="28">
        <f t="shared" si="16"/>
        <v>290</v>
      </c>
      <c r="BZ79" s="19"/>
      <c r="CA79" s="14"/>
    </row>
    <row r="80" ht="15.0" customHeight="1">
      <c r="A80" s="14" t="s">
        <v>78</v>
      </c>
      <c r="B80" s="14" t="s">
        <v>79</v>
      </c>
      <c r="C80" s="15" t="s">
        <v>80</v>
      </c>
      <c r="D80" s="14">
        <v>108.0</v>
      </c>
      <c r="E80" s="15" t="s">
        <v>319</v>
      </c>
      <c r="F80" s="14" t="s">
        <v>647</v>
      </c>
      <c r="G80" s="15" t="s">
        <v>103</v>
      </c>
      <c r="H80" s="16">
        <v>44993.0</v>
      </c>
      <c r="I80" s="19" t="s">
        <v>648</v>
      </c>
      <c r="J80" s="15" t="s">
        <v>85</v>
      </c>
      <c r="K80" s="15" t="s">
        <v>85</v>
      </c>
      <c r="L80" s="17" t="s">
        <v>600</v>
      </c>
      <c r="M80" s="15" t="s">
        <v>108</v>
      </c>
      <c r="N80" s="15" t="s">
        <v>323</v>
      </c>
      <c r="O80" s="15" t="s">
        <v>412</v>
      </c>
      <c r="P80" s="14">
        <v>801615.0</v>
      </c>
      <c r="Q80" s="18" t="s">
        <v>601</v>
      </c>
      <c r="R80" s="18">
        <v>2.5E7</v>
      </c>
      <c r="S80" s="18">
        <v>2.5E7</v>
      </c>
      <c r="T80" s="14">
        <v>23723.0</v>
      </c>
      <c r="U80" s="14" t="s">
        <v>92</v>
      </c>
      <c r="V80" s="15" t="s">
        <v>93</v>
      </c>
      <c r="W80" s="15" t="s">
        <v>193</v>
      </c>
      <c r="X80" s="14" t="s">
        <v>85</v>
      </c>
      <c r="Y80" s="19" t="s">
        <v>649</v>
      </c>
      <c r="Z80" s="16">
        <v>44995.0</v>
      </c>
      <c r="AA80" s="15" t="s">
        <v>217</v>
      </c>
      <c r="AB80" s="19" t="s">
        <v>85</v>
      </c>
      <c r="AC80" s="15" t="s">
        <v>275</v>
      </c>
      <c r="AD80" s="14" t="s">
        <v>603</v>
      </c>
      <c r="AE80" s="14" t="s">
        <v>650</v>
      </c>
      <c r="AF80" s="14">
        <v>1.093914971E9</v>
      </c>
      <c r="AG80" s="17" t="s">
        <v>165</v>
      </c>
      <c r="AH80" s="19" t="s">
        <v>85</v>
      </c>
      <c r="AI80" s="15" t="s">
        <v>651</v>
      </c>
      <c r="AJ80" s="17" t="s">
        <v>114</v>
      </c>
      <c r="AK80" s="15" t="s">
        <v>115</v>
      </c>
      <c r="AL80" s="14" t="s">
        <v>85</v>
      </c>
      <c r="AM80" s="52">
        <v>34220.0</v>
      </c>
      <c r="AN80" s="22">
        <f>+YEAR(TODAY())-YEAR('Contratación 2023'!$AM74)</f>
        <v>36</v>
      </c>
      <c r="AO80" s="14">
        <v>47023.0</v>
      </c>
      <c r="AP80" s="16">
        <v>44993.0</v>
      </c>
      <c r="AQ80" s="29">
        <v>2.5E7</v>
      </c>
      <c r="AR80" s="30">
        <v>0.0</v>
      </c>
      <c r="AS80" s="30">
        <v>0.0</v>
      </c>
      <c r="AT80" s="30">
        <v>0.0</v>
      </c>
      <c r="AU80" s="31">
        <f t="shared" si="19"/>
        <v>25000000</v>
      </c>
      <c r="AV80" s="15" t="s">
        <v>101</v>
      </c>
      <c r="AW80" s="16">
        <v>44999.0</v>
      </c>
      <c r="AX80" s="15" t="s">
        <v>102</v>
      </c>
      <c r="AY80" s="21">
        <v>45001.0</v>
      </c>
      <c r="AZ80" s="15" t="s">
        <v>103</v>
      </c>
      <c r="BA80" s="32">
        <v>45153.0</v>
      </c>
      <c r="BB80" s="17">
        <f t="shared" si="20"/>
        <v>152</v>
      </c>
      <c r="BC80" s="18" t="s">
        <v>605</v>
      </c>
      <c r="BD80" s="17">
        <v>8.8151663E7</v>
      </c>
      <c r="BE80" s="24">
        <v>0.0</v>
      </c>
      <c r="BF80" s="16"/>
      <c r="BG80" s="25">
        <v>0.0</v>
      </c>
      <c r="BH80" s="16"/>
      <c r="BI80" s="25">
        <v>0.0</v>
      </c>
      <c r="BJ80" s="16"/>
      <c r="BK80" s="25"/>
      <c r="BL80" s="25"/>
      <c r="BM80" s="25">
        <v>0.0</v>
      </c>
      <c r="BN80" s="16"/>
      <c r="BO80" s="26">
        <f t="shared" si="18"/>
        <v>25000000</v>
      </c>
      <c r="BP80" s="19"/>
      <c r="BQ80" s="16"/>
      <c r="BR80" s="16"/>
      <c r="BS80" s="19"/>
      <c r="BT80" s="14"/>
      <c r="BU80" s="19"/>
      <c r="BV80" s="19"/>
      <c r="BW80" s="18"/>
      <c r="BX80" s="19"/>
      <c r="BY80" s="28">
        <f t="shared" si="16"/>
        <v>152</v>
      </c>
      <c r="BZ80" s="19"/>
      <c r="CA80" s="14"/>
    </row>
    <row r="81" ht="15.0" customHeight="1">
      <c r="A81" s="14" t="s">
        <v>78</v>
      </c>
      <c r="B81" s="14" t="s">
        <v>79</v>
      </c>
      <c r="C81" s="15" t="s">
        <v>80</v>
      </c>
      <c r="D81" s="14">
        <v>109.0</v>
      </c>
      <c r="E81" s="15" t="s">
        <v>319</v>
      </c>
      <c r="F81" s="14" t="s">
        <v>652</v>
      </c>
      <c r="G81" s="15" t="s">
        <v>103</v>
      </c>
      <c r="H81" s="16">
        <v>44994.0</v>
      </c>
      <c r="I81" s="19" t="s">
        <v>653</v>
      </c>
      <c r="J81" s="15" t="s">
        <v>85</v>
      </c>
      <c r="K81" s="15" t="s">
        <v>85</v>
      </c>
      <c r="L81" s="17" t="s">
        <v>600</v>
      </c>
      <c r="M81" s="15" t="s">
        <v>108</v>
      </c>
      <c r="N81" s="15" t="s">
        <v>323</v>
      </c>
      <c r="O81" s="15" t="s">
        <v>412</v>
      </c>
      <c r="P81" s="14">
        <v>801615.0</v>
      </c>
      <c r="Q81" s="18" t="s">
        <v>601</v>
      </c>
      <c r="R81" s="18">
        <v>2.5E7</v>
      </c>
      <c r="S81" s="18">
        <v>2.5E7</v>
      </c>
      <c r="T81" s="14">
        <v>23623.0</v>
      </c>
      <c r="U81" s="14" t="s">
        <v>92</v>
      </c>
      <c r="V81" s="15" t="s">
        <v>93</v>
      </c>
      <c r="W81" s="15" t="s">
        <v>94</v>
      </c>
      <c r="X81" s="14" t="s">
        <v>85</v>
      </c>
      <c r="Y81" s="19" t="s">
        <v>654</v>
      </c>
      <c r="Z81" s="16">
        <v>44994.0</v>
      </c>
      <c r="AA81" s="15" t="s">
        <v>217</v>
      </c>
      <c r="AB81" s="19" t="s">
        <v>85</v>
      </c>
      <c r="AC81" s="15" t="s">
        <v>275</v>
      </c>
      <c r="AD81" s="14" t="s">
        <v>603</v>
      </c>
      <c r="AE81" s="14" t="s">
        <v>655</v>
      </c>
      <c r="AF81" s="14">
        <v>1.090512871E9</v>
      </c>
      <c r="AG81" s="17" t="s">
        <v>165</v>
      </c>
      <c r="AH81" s="19" t="s">
        <v>85</v>
      </c>
      <c r="AI81" s="15" t="s">
        <v>656</v>
      </c>
      <c r="AJ81" s="17" t="s">
        <v>114</v>
      </c>
      <c r="AK81" s="15" t="s">
        <v>115</v>
      </c>
      <c r="AL81" s="14" t="s">
        <v>85</v>
      </c>
      <c r="AM81" s="52">
        <v>35754.0</v>
      </c>
      <c r="AN81" s="22">
        <f>+YEAR(TODAY())-YEAR('Contratación 2023'!$AM75)</f>
        <v>33</v>
      </c>
      <c r="AO81" s="14">
        <v>47123.0</v>
      </c>
      <c r="AP81" s="16">
        <v>44993.0</v>
      </c>
      <c r="AQ81" s="29">
        <v>2.5E7</v>
      </c>
      <c r="AR81" s="30">
        <v>0.0</v>
      </c>
      <c r="AS81" s="30">
        <v>0.0</v>
      </c>
      <c r="AT81" s="30">
        <v>0.0</v>
      </c>
      <c r="AU81" s="31">
        <f t="shared" si="19"/>
        <v>25000000</v>
      </c>
      <c r="AV81" s="15" t="s">
        <v>101</v>
      </c>
      <c r="AW81" s="16">
        <v>44995.0</v>
      </c>
      <c r="AX81" s="15" t="s">
        <v>102</v>
      </c>
      <c r="AY81" s="21">
        <v>45001.0</v>
      </c>
      <c r="AZ81" s="15" t="s">
        <v>103</v>
      </c>
      <c r="BA81" s="16">
        <v>45291.0</v>
      </c>
      <c r="BB81" s="17">
        <f t="shared" si="20"/>
        <v>290</v>
      </c>
      <c r="BC81" s="18" t="s">
        <v>605</v>
      </c>
      <c r="BD81" s="17">
        <v>8.8151663E7</v>
      </c>
      <c r="BE81" s="24">
        <v>0.0</v>
      </c>
      <c r="BF81" s="16"/>
      <c r="BG81" s="25">
        <v>0.0</v>
      </c>
      <c r="BH81" s="16"/>
      <c r="BI81" s="25">
        <v>0.0</v>
      </c>
      <c r="BJ81" s="16"/>
      <c r="BK81" s="25"/>
      <c r="BL81" s="25"/>
      <c r="BM81" s="25">
        <v>0.0</v>
      </c>
      <c r="BN81" s="16"/>
      <c r="BO81" s="26">
        <f t="shared" si="18"/>
        <v>25000000</v>
      </c>
      <c r="BP81" s="19"/>
      <c r="BQ81" s="16"/>
      <c r="BR81" s="16"/>
      <c r="BS81" s="19"/>
      <c r="BT81" s="14"/>
      <c r="BU81" s="19"/>
      <c r="BV81" s="19"/>
      <c r="BW81" s="18"/>
      <c r="BX81" s="19"/>
      <c r="BY81" s="28">
        <f t="shared" si="16"/>
        <v>290</v>
      </c>
      <c r="BZ81" s="19"/>
      <c r="CA81" s="14"/>
    </row>
    <row r="82" ht="15.0" customHeight="1">
      <c r="A82" s="14" t="s">
        <v>78</v>
      </c>
      <c r="B82" s="14" t="s">
        <v>79</v>
      </c>
      <c r="C82" s="15" t="s">
        <v>80</v>
      </c>
      <c r="D82" s="14">
        <v>110.0</v>
      </c>
      <c r="E82" s="15" t="s">
        <v>319</v>
      </c>
      <c r="F82" s="14" t="s">
        <v>657</v>
      </c>
      <c r="G82" s="15" t="s">
        <v>103</v>
      </c>
      <c r="H82" s="16">
        <v>44993.0</v>
      </c>
      <c r="I82" s="19" t="s">
        <v>658</v>
      </c>
      <c r="J82" s="15" t="s">
        <v>85</v>
      </c>
      <c r="K82" s="15" t="s">
        <v>85</v>
      </c>
      <c r="L82" s="17" t="s">
        <v>600</v>
      </c>
      <c r="M82" s="15" t="s">
        <v>108</v>
      </c>
      <c r="N82" s="15" t="s">
        <v>323</v>
      </c>
      <c r="O82" s="15" t="s">
        <v>412</v>
      </c>
      <c r="P82" s="14">
        <v>801615.0</v>
      </c>
      <c r="Q82" s="18" t="s">
        <v>601</v>
      </c>
      <c r="R82" s="18">
        <v>2.5E7</v>
      </c>
      <c r="S82" s="18">
        <v>2.5E7</v>
      </c>
      <c r="T82" s="14">
        <v>23523.0</v>
      </c>
      <c r="U82" s="14" t="s">
        <v>92</v>
      </c>
      <c r="V82" s="15" t="s">
        <v>93</v>
      </c>
      <c r="W82" s="15" t="s">
        <v>94</v>
      </c>
      <c r="X82" s="14" t="s">
        <v>85</v>
      </c>
      <c r="Y82" s="19" t="s">
        <v>659</v>
      </c>
      <c r="Z82" s="16">
        <v>44994.0</v>
      </c>
      <c r="AA82" s="15" t="s">
        <v>217</v>
      </c>
      <c r="AB82" s="19" t="s">
        <v>85</v>
      </c>
      <c r="AC82" s="15" t="s">
        <v>275</v>
      </c>
      <c r="AD82" s="14" t="s">
        <v>603</v>
      </c>
      <c r="AE82" s="14" t="s">
        <v>660</v>
      </c>
      <c r="AF82" s="14">
        <v>1.090481286E9</v>
      </c>
      <c r="AG82" s="17" t="s">
        <v>165</v>
      </c>
      <c r="AH82" s="19" t="s">
        <v>85</v>
      </c>
      <c r="AI82" s="15" t="s">
        <v>661</v>
      </c>
      <c r="AJ82" s="17" t="s">
        <v>114</v>
      </c>
      <c r="AK82" s="15" t="s">
        <v>115</v>
      </c>
      <c r="AL82" s="14" t="s">
        <v>85</v>
      </c>
      <c r="AM82" s="52">
        <v>34601.0</v>
      </c>
      <c r="AN82" s="22">
        <f>+YEAR(TODAY())-YEAR('Contratación 2023'!$AM76)</f>
        <v>25</v>
      </c>
      <c r="AO82" s="14">
        <v>47223.0</v>
      </c>
      <c r="AP82" s="16">
        <v>44993.0</v>
      </c>
      <c r="AQ82" s="29">
        <v>2.5E7</v>
      </c>
      <c r="AR82" s="30">
        <v>0.0</v>
      </c>
      <c r="AS82" s="30">
        <v>0.0</v>
      </c>
      <c r="AT82" s="30">
        <v>0.0</v>
      </c>
      <c r="AU82" s="31">
        <f t="shared" si="19"/>
        <v>25000000</v>
      </c>
      <c r="AV82" s="15" t="s">
        <v>101</v>
      </c>
      <c r="AW82" s="16">
        <v>44994.0</v>
      </c>
      <c r="AX82" s="15" t="s">
        <v>102</v>
      </c>
      <c r="AY82" s="21">
        <v>45000.0</v>
      </c>
      <c r="AZ82" s="15" t="s">
        <v>103</v>
      </c>
      <c r="BA82" s="16">
        <v>45291.0</v>
      </c>
      <c r="BB82" s="17">
        <f t="shared" si="20"/>
        <v>291</v>
      </c>
      <c r="BC82" s="18" t="s">
        <v>605</v>
      </c>
      <c r="BD82" s="17">
        <v>8.8151663E7</v>
      </c>
      <c r="BE82" s="24">
        <v>0.0</v>
      </c>
      <c r="BF82" s="16"/>
      <c r="BG82" s="25">
        <v>0.0</v>
      </c>
      <c r="BH82" s="16"/>
      <c r="BI82" s="25">
        <v>0.0</v>
      </c>
      <c r="BJ82" s="16"/>
      <c r="BK82" s="25"/>
      <c r="BL82" s="25"/>
      <c r="BM82" s="25">
        <v>0.0</v>
      </c>
      <c r="BN82" s="16"/>
      <c r="BO82" s="26">
        <f t="shared" si="18"/>
        <v>25000000</v>
      </c>
      <c r="BP82" s="19"/>
      <c r="BQ82" s="16"/>
      <c r="BR82" s="16"/>
      <c r="BS82" s="19"/>
      <c r="BT82" s="14"/>
      <c r="BU82" s="19"/>
      <c r="BV82" s="19"/>
      <c r="BW82" s="18"/>
      <c r="BX82" s="19"/>
      <c r="BY82" s="28">
        <f t="shared" si="16"/>
        <v>291</v>
      </c>
      <c r="BZ82" s="19"/>
      <c r="CA82" s="14"/>
    </row>
    <row r="83" ht="15.0" customHeight="1">
      <c r="A83" s="14" t="s">
        <v>78</v>
      </c>
      <c r="B83" s="14" t="s">
        <v>79</v>
      </c>
      <c r="C83" s="15" t="s">
        <v>80</v>
      </c>
      <c r="D83" s="14">
        <v>111.0</v>
      </c>
      <c r="E83" s="15" t="s">
        <v>81</v>
      </c>
      <c r="F83" s="14" t="s">
        <v>662</v>
      </c>
      <c r="G83" s="15" t="s">
        <v>103</v>
      </c>
      <c r="H83" s="16">
        <v>44988.0</v>
      </c>
      <c r="I83" s="19" t="s">
        <v>663</v>
      </c>
      <c r="J83" s="15" t="s">
        <v>85</v>
      </c>
      <c r="K83" s="15" t="s">
        <v>85</v>
      </c>
      <c r="L83" s="17" t="s">
        <v>627</v>
      </c>
      <c r="M83" s="15" t="s">
        <v>108</v>
      </c>
      <c r="N83" s="15" t="s">
        <v>88</v>
      </c>
      <c r="O83" s="15" t="s">
        <v>412</v>
      </c>
      <c r="P83" s="17">
        <v>8.01615E7</v>
      </c>
      <c r="Q83" s="18" t="s">
        <v>664</v>
      </c>
      <c r="R83" s="18">
        <v>2.5E7</v>
      </c>
      <c r="S83" s="18">
        <v>2.75E7</v>
      </c>
      <c r="T83" s="14">
        <v>23423.0</v>
      </c>
      <c r="U83" s="14" t="s">
        <v>92</v>
      </c>
      <c r="V83" s="15" t="s">
        <v>93</v>
      </c>
      <c r="W83" s="15" t="s">
        <v>94</v>
      </c>
      <c r="X83" s="14" t="s">
        <v>85</v>
      </c>
      <c r="Y83" s="19" t="s">
        <v>665</v>
      </c>
      <c r="Z83" s="16">
        <v>44998.0</v>
      </c>
      <c r="AA83" s="15" t="s">
        <v>88</v>
      </c>
      <c r="AB83" s="19" t="s">
        <v>85</v>
      </c>
      <c r="AC83" s="15" t="s">
        <v>275</v>
      </c>
      <c r="AD83" s="14" t="s">
        <v>603</v>
      </c>
      <c r="AE83" s="14" t="s">
        <v>666</v>
      </c>
      <c r="AF83" s="14">
        <v>1.090393438E9</v>
      </c>
      <c r="AG83" s="17" t="s">
        <v>165</v>
      </c>
      <c r="AH83" s="19" t="s">
        <v>85</v>
      </c>
      <c r="AI83" s="14" t="s">
        <v>667</v>
      </c>
      <c r="AJ83" s="17" t="s">
        <v>114</v>
      </c>
      <c r="AK83" s="15" t="s">
        <v>115</v>
      </c>
      <c r="AL83" s="14" t="s">
        <v>85</v>
      </c>
      <c r="AM83" s="21">
        <v>32225.0</v>
      </c>
      <c r="AN83" s="22">
        <f>+YEAR(TODAY())-YEAR('Contratación 2023'!$AM77)</f>
        <v>31</v>
      </c>
      <c r="AO83" s="17">
        <v>54623.0</v>
      </c>
      <c r="AP83" s="16">
        <v>44999.0</v>
      </c>
      <c r="AQ83" s="29">
        <v>2.5E7</v>
      </c>
      <c r="AR83" s="30">
        <v>0.0</v>
      </c>
      <c r="AS83" s="30">
        <v>0.0</v>
      </c>
      <c r="AT83" s="30">
        <v>0.0</v>
      </c>
      <c r="AU83" s="31">
        <f t="shared" si="19"/>
        <v>25000000</v>
      </c>
      <c r="AV83" s="15" t="s">
        <v>101</v>
      </c>
      <c r="AW83" s="16">
        <v>44992.0</v>
      </c>
      <c r="AX83" s="15" t="s">
        <v>102</v>
      </c>
      <c r="AY83" s="16">
        <v>45000.0</v>
      </c>
      <c r="AZ83" s="15" t="s">
        <v>103</v>
      </c>
      <c r="BA83" s="16">
        <v>45291.0</v>
      </c>
      <c r="BB83" s="17">
        <f t="shared" si="20"/>
        <v>291</v>
      </c>
      <c r="BC83" s="88" t="s">
        <v>605</v>
      </c>
      <c r="BD83" s="17">
        <v>8.8151663E7</v>
      </c>
      <c r="BE83" s="24">
        <v>0.0</v>
      </c>
      <c r="BF83" s="16"/>
      <c r="BG83" s="25">
        <v>0.0</v>
      </c>
      <c r="BH83" s="16"/>
      <c r="BI83" s="25">
        <v>0.0</v>
      </c>
      <c r="BJ83" s="16"/>
      <c r="BK83" s="25"/>
      <c r="BL83" s="25"/>
      <c r="BM83" s="25">
        <v>0.0</v>
      </c>
      <c r="BN83" s="16"/>
      <c r="BO83" s="26">
        <f t="shared" si="18"/>
        <v>25000000</v>
      </c>
      <c r="BP83" s="19"/>
      <c r="BQ83" s="16"/>
      <c r="BR83" s="16"/>
      <c r="BS83" s="19"/>
      <c r="BT83" s="14"/>
      <c r="BU83" s="19"/>
      <c r="BV83" s="19"/>
      <c r="BW83" s="18"/>
      <c r="BX83" s="19"/>
      <c r="BY83" s="28">
        <f t="shared" si="16"/>
        <v>291</v>
      </c>
      <c r="BZ83" s="19"/>
      <c r="CA83" s="14"/>
    </row>
    <row r="84" ht="15.0" customHeight="1">
      <c r="A84" s="14" t="s">
        <v>78</v>
      </c>
      <c r="B84" s="14" t="s">
        <v>79</v>
      </c>
      <c r="C84" s="15" t="s">
        <v>80</v>
      </c>
      <c r="D84" s="14">
        <v>112.0</v>
      </c>
      <c r="E84" s="15" t="s">
        <v>81</v>
      </c>
      <c r="F84" s="14" t="s">
        <v>668</v>
      </c>
      <c r="G84" s="15" t="s">
        <v>103</v>
      </c>
      <c r="H84" s="16">
        <v>44988.0</v>
      </c>
      <c r="I84" s="19" t="s">
        <v>669</v>
      </c>
      <c r="J84" s="15" t="s">
        <v>85</v>
      </c>
      <c r="K84" s="15" t="s">
        <v>85</v>
      </c>
      <c r="L84" s="17" t="s">
        <v>627</v>
      </c>
      <c r="M84" s="15" t="s">
        <v>108</v>
      </c>
      <c r="N84" s="15" t="s">
        <v>88</v>
      </c>
      <c r="O84" s="15" t="s">
        <v>412</v>
      </c>
      <c r="P84" s="17">
        <v>8.01615E7</v>
      </c>
      <c r="Q84" s="18" t="s">
        <v>664</v>
      </c>
      <c r="R84" s="18">
        <v>2.5E7</v>
      </c>
      <c r="S84" s="18">
        <v>2.75E7</v>
      </c>
      <c r="T84" s="14">
        <v>23323.0</v>
      </c>
      <c r="U84" s="14" t="s">
        <v>92</v>
      </c>
      <c r="V84" s="15" t="s">
        <v>93</v>
      </c>
      <c r="W84" s="15" t="s">
        <v>94</v>
      </c>
      <c r="X84" s="14" t="s">
        <v>85</v>
      </c>
      <c r="Y84" s="19" t="s">
        <v>670</v>
      </c>
      <c r="Z84" s="16">
        <v>44992.0</v>
      </c>
      <c r="AA84" s="15" t="s">
        <v>88</v>
      </c>
      <c r="AB84" s="19" t="s">
        <v>85</v>
      </c>
      <c r="AC84" s="15" t="s">
        <v>275</v>
      </c>
      <c r="AD84" s="14" t="s">
        <v>603</v>
      </c>
      <c r="AE84" s="14" t="s">
        <v>671</v>
      </c>
      <c r="AF84" s="14">
        <v>1.090504369E9</v>
      </c>
      <c r="AG84" s="17" t="s">
        <v>165</v>
      </c>
      <c r="AH84" s="19" t="s">
        <v>85</v>
      </c>
      <c r="AI84" s="57" t="s">
        <v>672</v>
      </c>
      <c r="AJ84" s="17" t="s">
        <v>114</v>
      </c>
      <c r="AK84" s="15" t="s">
        <v>115</v>
      </c>
      <c r="AL84" s="14" t="s">
        <v>85</v>
      </c>
      <c r="AM84" s="21">
        <v>35515.0</v>
      </c>
      <c r="AN84" s="22">
        <f>+YEAR(TODAY())-YEAR('Contratación 2023'!$AM78)</f>
        <v>23</v>
      </c>
      <c r="AO84" s="17">
        <v>48923.0</v>
      </c>
      <c r="AP84" s="16">
        <v>44993.0</v>
      </c>
      <c r="AQ84" s="29">
        <v>2.5E7</v>
      </c>
      <c r="AR84" s="30">
        <v>0.0</v>
      </c>
      <c r="AS84" s="30">
        <v>0.0</v>
      </c>
      <c r="AT84" s="30">
        <v>0.0</v>
      </c>
      <c r="AU84" s="31">
        <f t="shared" si="19"/>
        <v>25000000</v>
      </c>
      <c r="AV84" s="15" t="s">
        <v>101</v>
      </c>
      <c r="AW84" s="16">
        <v>44993.0</v>
      </c>
      <c r="AX84" s="15" t="s">
        <v>102</v>
      </c>
      <c r="AY84" s="16">
        <v>45000.0</v>
      </c>
      <c r="AZ84" s="15" t="s">
        <v>103</v>
      </c>
      <c r="BA84" s="16">
        <v>45291.0</v>
      </c>
      <c r="BB84" s="17">
        <f t="shared" si="20"/>
        <v>291</v>
      </c>
      <c r="BC84" s="88" t="s">
        <v>605</v>
      </c>
      <c r="BD84" s="17">
        <v>8.8151663E7</v>
      </c>
      <c r="BE84" s="24">
        <v>0.0</v>
      </c>
      <c r="BF84" s="16"/>
      <c r="BG84" s="25">
        <v>0.0</v>
      </c>
      <c r="BH84" s="16"/>
      <c r="BI84" s="25">
        <v>0.0</v>
      </c>
      <c r="BJ84" s="16"/>
      <c r="BK84" s="25"/>
      <c r="BL84" s="25"/>
      <c r="BM84" s="25">
        <v>0.0</v>
      </c>
      <c r="BN84" s="16"/>
      <c r="BO84" s="26">
        <f t="shared" si="18"/>
        <v>25000000</v>
      </c>
      <c r="BP84" s="19"/>
      <c r="BQ84" s="16"/>
      <c r="BR84" s="16"/>
      <c r="BS84" s="19"/>
      <c r="BT84" s="14"/>
      <c r="BU84" s="19"/>
      <c r="BV84" s="19"/>
      <c r="BW84" s="18"/>
      <c r="BX84" s="19"/>
      <c r="BY84" s="28">
        <f t="shared" si="16"/>
        <v>291</v>
      </c>
      <c r="BZ84" s="19"/>
      <c r="CA84" s="14"/>
    </row>
    <row r="85" ht="15.0" customHeight="1">
      <c r="A85" s="14" t="s">
        <v>78</v>
      </c>
      <c r="B85" s="14" t="s">
        <v>79</v>
      </c>
      <c r="C85" s="15" t="s">
        <v>80</v>
      </c>
      <c r="D85" s="14">
        <v>113.0</v>
      </c>
      <c r="E85" s="15" t="s">
        <v>81</v>
      </c>
      <c r="F85" s="14" t="s">
        <v>673</v>
      </c>
      <c r="G85" s="15" t="s">
        <v>103</v>
      </c>
      <c r="H85" s="16">
        <v>44988.0</v>
      </c>
      <c r="I85" s="19" t="s">
        <v>674</v>
      </c>
      <c r="J85" s="15" t="s">
        <v>85</v>
      </c>
      <c r="K85" s="15" t="s">
        <v>85</v>
      </c>
      <c r="L85" s="17" t="s">
        <v>627</v>
      </c>
      <c r="M85" s="15" t="s">
        <v>108</v>
      </c>
      <c r="N85" s="15" t="s">
        <v>88</v>
      </c>
      <c r="O85" s="15" t="s">
        <v>412</v>
      </c>
      <c r="P85" s="17">
        <v>8.01615E7</v>
      </c>
      <c r="Q85" s="18" t="s">
        <v>664</v>
      </c>
      <c r="R85" s="18">
        <v>2.5E7</v>
      </c>
      <c r="S85" s="18">
        <v>2.75E7</v>
      </c>
      <c r="T85" s="14">
        <v>23223.0</v>
      </c>
      <c r="U85" s="14" t="s">
        <v>92</v>
      </c>
      <c r="V85" s="15" t="s">
        <v>93</v>
      </c>
      <c r="W85" s="15" t="s">
        <v>94</v>
      </c>
      <c r="X85" s="14" t="s">
        <v>85</v>
      </c>
      <c r="Y85" s="19" t="s">
        <v>675</v>
      </c>
      <c r="Z85" s="16">
        <v>44993.0</v>
      </c>
      <c r="AA85" s="15" t="s">
        <v>88</v>
      </c>
      <c r="AB85" s="19" t="s">
        <v>85</v>
      </c>
      <c r="AC85" s="15" t="s">
        <v>275</v>
      </c>
      <c r="AD85" s="14" t="s">
        <v>603</v>
      </c>
      <c r="AE85" s="14" t="s">
        <v>676</v>
      </c>
      <c r="AF85" s="14">
        <v>1.093766424E9</v>
      </c>
      <c r="AG85" s="17" t="s">
        <v>165</v>
      </c>
      <c r="AH85" s="19" t="s">
        <v>85</v>
      </c>
      <c r="AI85" s="57" t="s">
        <v>677</v>
      </c>
      <c r="AJ85" s="17" t="s">
        <v>114</v>
      </c>
      <c r="AK85" s="15" t="s">
        <v>115</v>
      </c>
      <c r="AL85" s="14" t="s">
        <v>85</v>
      </c>
      <c r="AM85" s="21">
        <v>33968.0</v>
      </c>
      <c r="AN85" s="22">
        <f>+YEAR(TODAY())-YEAR('Contratación 2023'!$AM79)</f>
        <v>33</v>
      </c>
      <c r="AO85" s="17">
        <v>53923.0</v>
      </c>
      <c r="AP85" s="16">
        <v>44998.0</v>
      </c>
      <c r="AQ85" s="29">
        <v>2.5E7</v>
      </c>
      <c r="AR85" s="30">
        <v>0.0</v>
      </c>
      <c r="AS85" s="30">
        <v>0.0</v>
      </c>
      <c r="AT85" s="30">
        <v>0.0</v>
      </c>
      <c r="AU85" s="31">
        <f t="shared" si="19"/>
        <v>25000000</v>
      </c>
      <c r="AV85" s="15" t="s">
        <v>101</v>
      </c>
      <c r="AW85" s="16">
        <v>44988.0</v>
      </c>
      <c r="AX85" s="15" t="s">
        <v>102</v>
      </c>
      <c r="AY85" s="16">
        <v>44999.0</v>
      </c>
      <c r="AZ85" s="15" t="s">
        <v>103</v>
      </c>
      <c r="BA85" s="16">
        <v>45291.0</v>
      </c>
      <c r="BB85" s="17">
        <f t="shared" si="20"/>
        <v>292</v>
      </c>
      <c r="BC85" s="88" t="s">
        <v>605</v>
      </c>
      <c r="BD85" s="17">
        <v>8.8151663E7</v>
      </c>
      <c r="BE85" s="24">
        <v>0.0</v>
      </c>
      <c r="BF85" s="16"/>
      <c r="BG85" s="25">
        <v>0.0</v>
      </c>
      <c r="BH85" s="16"/>
      <c r="BI85" s="25">
        <v>0.0</v>
      </c>
      <c r="BJ85" s="16"/>
      <c r="BK85" s="25"/>
      <c r="BL85" s="25"/>
      <c r="BM85" s="25">
        <v>0.0</v>
      </c>
      <c r="BN85" s="16"/>
      <c r="BO85" s="26">
        <f t="shared" si="18"/>
        <v>25000000</v>
      </c>
      <c r="BP85" s="19"/>
      <c r="BQ85" s="16"/>
      <c r="BR85" s="16"/>
      <c r="BS85" s="19"/>
      <c r="BT85" s="14"/>
      <c r="BU85" s="19"/>
      <c r="BV85" s="19"/>
      <c r="BW85" s="18"/>
      <c r="BX85" s="19"/>
      <c r="BY85" s="28">
        <f t="shared" si="16"/>
        <v>292</v>
      </c>
      <c r="BZ85" s="19"/>
      <c r="CA85" s="14"/>
    </row>
    <row r="86" ht="15.0" customHeight="1">
      <c r="A86" s="17" t="s">
        <v>78</v>
      </c>
      <c r="B86" s="17" t="s">
        <v>79</v>
      </c>
      <c r="C86" s="15" t="s">
        <v>80</v>
      </c>
      <c r="D86" s="17">
        <v>115.0</v>
      </c>
      <c r="E86" s="15" t="s">
        <v>319</v>
      </c>
      <c r="F86" s="17" t="s">
        <v>678</v>
      </c>
      <c r="G86" s="15" t="s">
        <v>157</v>
      </c>
      <c r="H86" s="16">
        <v>44944.0</v>
      </c>
      <c r="I86" s="17" t="s">
        <v>679</v>
      </c>
      <c r="J86" s="15" t="s">
        <v>85</v>
      </c>
      <c r="K86" s="15" t="s">
        <v>85</v>
      </c>
      <c r="L86" s="17" t="s">
        <v>680</v>
      </c>
      <c r="M86" s="15" t="s">
        <v>108</v>
      </c>
      <c r="N86" s="15" t="s">
        <v>88</v>
      </c>
      <c r="O86" s="15" t="s">
        <v>681</v>
      </c>
      <c r="P86" s="17" t="s">
        <v>352</v>
      </c>
      <c r="Q86" s="17" t="s">
        <v>324</v>
      </c>
      <c r="R86" s="27">
        <v>8.0E7</v>
      </c>
      <c r="S86" s="27">
        <v>8.0E7</v>
      </c>
      <c r="T86" s="17">
        <v>12923.0</v>
      </c>
      <c r="U86" s="17" t="s">
        <v>162</v>
      </c>
      <c r="V86" s="15" t="s">
        <v>93</v>
      </c>
      <c r="W86" s="15" t="s">
        <v>94</v>
      </c>
      <c r="X86" s="14" t="s">
        <v>85</v>
      </c>
      <c r="Y86" s="17" t="s">
        <v>682</v>
      </c>
      <c r="Z86" s="16">
        <v>44949.0</v>
      </c>
      <c r="AA86" s="15" t="s">
        <v>88</v>
      </c>
      <c r="AB86" s="19" t="s">
        <v>85</v>
      </c>
      <c r="AC86" s="15" t="s">
        <v>96</v>
      </c>
      <c r="AD86" s="17" t="s">
        <v>97</v>
      </c>
      <c r="AE86" s="17" t="s">
        <v>683</v>
      </c>
      <c r="AF86" s="17">
        <v>7.9470333E7</v>
      </c>
      <c r="AG86" s="17" t="s">
        <v>165</v>
      </c>
      <c r="AH86" s="19" t="s">
        <v>85</v>
      </c>
      <c r="AI86" s="15" t="s">
        <v>684</v>
      </c>
      <c r="AJ86" s="17" t="s">
        <v>114</v>
      </c>
      <c r="AK86" s="15" t="s">
        <v>115</v>
      </c>
      <c r="AL86" s="17" t="s">
        <v>85</v>
      </c>
      <c r="AM86" s="52">
        <v>24876.0</v>
      </c>
      <c r="AN86" s="22">
        <f>+YEAR(TODAY())-YEAR('Contratación 2023'!$AM80)</f>
        <v>31</v>
      </c>
      <c r="AO86" s="17">
        <v>22423.0</v>
      </c>
      <c r="AP86" s="16">
        <v>44949.0</v>
      </c>
      <c r="AQ86" s="23">
        <v>8.0E7</v>
      </c>
      <c r="AR86" s="30">
        <v>0.0</v>
      </c>
      <c r="AS86" s="30">
        <v>0.0</v>
      </c>
      <c r="AT86" s="30">
        <v>0.0</v>
      </c>
      <c r="AU86" s="31">
        <f t="shared" si="19"/>
        <v>80000000</v>
      </c>
      <c r="AV86" s="15" t="s">
        <v>101</v>
      </c>
      <c r="AW86" s="16">
        <v>44950.0</v>
      </c>
      <c r="AX86" s="15" t="s">
        <v>102</v>
      </c>
      <c r="AY86" s="16">
        <v>44949.0</v>
      </c>
      <c r="AZ86" s="15" t="s">
        <v>157</v>
      </c>
      <c r="BA86" s="32">
        <v>45252.0</v>
      </c>
      <c r="BB86" s="17">
        <f t="shared" si="20"/>
        <v>303</v>
      </c>
      <c r="BC86" s="17" t="s">
        <v>356</v>
      </c>
      <c r="BD86" s="17">
        <v>3.9375763E8</v>
      </c>
      <c r="BE86" s="24">
        <v>1.0133333E7</v>
      </c>
      <c r="BF86" s="16">
        <v>45247.0</v>
      </c>
      <c r="BG86" s="25">
        <v>0.0</v>
      </c>
      <c r="BH86" s="16"/>
      <c r="BI86" s="25">
        <v>0.0</v>
      </c>
      <c r="BJ86" s="16"/>
      <c r="BK86" s="25"/>
      <c r="BL86" s="25"/>
      <c r="BM86" s="25">
        <v>0.0</v>
      </c>
      <c r="BN86" s="16"/>
      <c r="BO86" s="31">
        <f t="shared" si="18"/>
        <v>90133333</v>
      </c>
      <c r="BP86" s="15">
        <v>39.0</v>
      </c>
      <c r="BQ86" s="16">
        <v>45291.0</v>
      </c>
      <c r="BR86" s="16">
        <v>45247.0</v>
      </c>
      <c r="BS86" s="17"/>
      <c r="BT86" s="17"/>
      <c r="BU86" s="21"/>
      <c r="BV86" s="17"/>
      <c r="BW86" s="27"/>
      <c r="BX86" s="21"/>
      <c r="BY86" s="28">
        <f t="shared" si="16"/>
        <v>342</v>
      </c>
      <c r="BZ86" s="21"/>
      <c r="CA86" s="17"/>
    </row>
    <row r="87" ht="15.0" customHeight="1">
      <c r="A87" s="17" t="s">
        <v>78</v>
      </c>
      <c r="B87" s="17" t="s">
        <v>79</v>
      </c>
      <c r="C87" s="15" t="s">
        <v>80</v>
      </c>
      <c r="D87" s="17">
        <v>116.0</v>
      </c>
      <c r="E87" s="15" t="s">
        <v>81</v>
      </c>
      <c r="F87" s="17" t="s">
        <v>685</v>
      </c>
      <c r="G87" s="15" t="s">
        <v>157</v>
      </c>
      <c r="H87" s="16">
        <v>44939.0</v>
      </c>
      <c r="I87" s="17" t="s">
        <v>686</v>
      </c>
      <c r="J87" s="15" t="s">
        <v>85</v>
      </c>
      <c r="K87" s="15" t="s">
        <v>85</v>
      </c>
      <c r="L87" s="17" t="s">
        <v>687</v>
      </c>
      <c r="M87" s="15" t="s">
        <v>108</v>
      </c>
      <c r="N87" s="15" t="s">
        <v>88</v>
      </c>
      <c r="O87" s="15" t="s">
        <v>681</v>
      </c>
      <c r="P87" s="17">
        <v>8.0161504E7</v>
      </c>
      <c r="Q87" s="17" t="s">
        <v>161</v>
      </c>
      <c r="R87" s="27">
        <v>8.0E7</v>
      </c>
      <c r="S87" s="27">
        <v>8.0E7</v>
      </c>
      <c r="T87" s="17">
        <v>12823.0</v>
      </c>
      <c r="U87" s="17" t="s">
        <v>162</v>
      </c>
      <c r="V87" s="15" t="s">
        <v>93</v>
      </c>
      <c r="W87" s="15" t="s">
        <v>193</v>
      </c>
      <c r="X87" s="14" t="s">
        <v>85</v>
      </c>
      <c r="Y87" s="17" t="s">
        <v>688</v>
      </c>
      <c r="Z87" s="16">
        <v>44943.0</v>
      </c>
      <c r="AA87" s="15" t="s">
        <v>88</v>
      </c>
      <c r="AB87" s="19" t="s">
        <v>85</v>
      </c>
      <c r="AC87" s="15" t="s">
        <v>96</v>
      </c>
      <c r="AD87" s="17" t="s">
        <v>97</v>
      </c>
      <c r="AE87" s="17" t="s">
        <v>689</v>
      </c>
      <c r="AF87" s="17">
        <v>1.026271334E9</v>
      </c>
      <c r="AG87" s="17" t="s">
        <v>165</v>
      </c>
      <c r="AH87" s="19" t="s">
        <v>85</v>
      </c>
      <c r="AI87" s="17" t="s">
        <v>597</v>
      </c>
      <c r="AJ87" s="17" t="s">
        <v>114</v>
      </c>
      <c r="AK87" s="15" t="s">
        <v>115</v>
      </c>
      <c r="AL87" s="17" t="s">
        <v>85</v>
      </c>
      <c r="AM87" s="21">
        <v>33178.0</v>
      </c>
      <c r="AN87" s="22">
        <f>+YEAR(TODAY())-YEAR('Contratación 2023'!$AM81)</f>
        <v>27</v>
      </c>
      <c r="AO87" s="17">
        <v>19323.0</v>
      </c>
      <c r="AP87" s="16">
        <v>44944.0</v>
      </c>
      <c r="AQ87" s="89">
        <v>5.92E7</v>
      </c>
      <c r="AR87" s="30">
        <v>0.0</v>
      </c>
      <c r="AS87" s="30">
        <v>0.0</v>
      </c>
      <c r="AT87" s="30">
        <v>0.0</v>
      </c>
      <c r="AU87" s="31">
        <f t="shared" si="19"/>
        <v>59200000</v>
      </c>
      <c r="AV87" s="15" t="s">
        <v>101</v>
      </c>
      <c r="AW87" s="16">
        <v>44944.0</v>
      </c>
      <c r="AX87" s="15" t="s">
        <v>102</v>
      </c>
      <c r="AY87" s="16">
        <v>44945.0</v>
      </c>
      <c r="AZ87" s="15" t="s">
        <v>157</v>
      </c>
      <c r="BA87" s="32">
        <v>45170.0</v>
      </c>
      <c r="BB87" s="17">
        <f t="shared" si="20"/>
        <v>225</v>
      </c>
      <c r="BC87" s="17" t="s">
        <v>690</v>
      </c>
      <c r="BD87" s="17">
        <v>7.9321317E7</v>
      </c>
      <c r="BE87" s="24">
        <v>0.0</v>
      </c>
      <c r="BF87" s="16"/>
      <c r="BG87" s="25">
        <v>0.0</v>
      </c>
      <c r="BH87" s="16"/>
      <c r="BI87" s="25">
        <v>0.0</v>
      </c>
      <c r="BJ87" s="16"/>
      <c r="BK87" s="25"/>
      <c r="BL87" s="25"/>
      <c r="BM87" s="25">
        <v>0.0</v>
      </c>
      <c r="BN87" s="16"/>
      <c r="BO87" s="31">
        <f t="shared" si="18"/>
        <v>59200000</v>
      </c>
      <c r="BP87" s="17"/>
      <c r="BQ87" s="16"/>
      <c r="BR87" s="16"/>
      <c r="BS87" s="17"/>
      <c r="BT87" s="17"/>
      <c r="BU87" s="21"/>
      <c r="BV87" s="17"/>
      <c r="BW87" s="27"/>
      <c r="BX87" s="21"/>
      <c r="BY87" s="28">
        <f t="shared" si="16"/>
        <v>225</v>
      </c>
      <c r="BZ87" s="52">
        <v>45208.0</v>
      </c>
      <c r="CA87" s="15" t="s">
        <v>197</v>
      </c>
    </row>
    <row r="88" ht="15.0" customHeight="1">
      <c r="A88" s="17" t="s">
        <v>78</v>
      </c>
      <c r="B88" s="17" t="s">
        <v>79</v>
      </c>
      <c r="C88" s="15" t="s">
        <v>80</v>
      </c>
      <c r="D88" s="17">
        <v>117.0</v>
      </c>
      <c r="E88" s="15" t="s">
        <v>319</v>
      </c>
      <c r="F88" s="17" t="s">
        <v>691</v>
      </c>
      <c r="G88" s="15" t="s">
        <v>103</v>
      </c>
      <c r="H88" s="16">
        <v>45001.0</v>
      </c>
      <c r="I88" s="21" t="s">
        <v>692</v>
      </c>
      <c r="J88" s="15" t="s">
        <v>85</v>
      </c>
      <c r="K88" s="15" t="s">
        <v>85</v>
      </c>
      <c r="L88" s="17" t="s">
        <v>693</v>
      </c>
      <c r="M88" s="15" t="s">
        <v>108</v>
      </c>
      <c r="N88" s="15" t="s">
        <v>88</v>
      </c>
      <c r="O88" s="15" t="s">
        <v>681</v>
      </c>
      <c r="P88" s="17">
        <v>8.0161504E7</v>
      </c>
      <c r="Q88" s="27" t="s">
        <v>694</v>
      </c>
      <c r="R88" s="27">
        <v>9.5E7</v>
      </c>
      <c r="S88" s="27">
        <v>9.5E7</v>
      </c>
      <c r="T88" s="17">
        <v>27923.0</v>
      </c>
      <c r="U88" s="17" t="s">
        <v>92</v>
      </c>
      <c r="V88" s="15" t="s">
        <v>93</v>
      </c>
      <c r="W88" s="15" t="s">
        <v>94</v>
      </c>
      <c r="X88" s="14" t="s">
        <v>85</v>
      </c>
      <c r="Y88" s="21" t="s">
        <v>695</v>
      </c>
      <c r="Z88" s="16">
        <v>45002.0</v>
      </c>
      <c r="AA88" s="15" t="s">
        <v>88</v>
      </c>
      <c r="AB88" s="19" t="s">
        <v>85</v>
      </c>
      <c r="AC88" s="15" t="s">
        <v>96</v>
      </c>
      <c r="AD88" s="17" t="s">
        <v>97</v>
      </c>
      <c r="AE88" s="17" t="s">
        <v>696</v>
      </c>
      <c r="AF88" s="17">
        <v>1.9411933E7</v>
      </c>
      <c r="AG88" s="17" t="s">
        <v>165</v>
      </c>
      <c r="AH88" s="19" t="s">
        <v>85</v>
      </c>
      <c r="AI88" s="15" t="s">
        <v>425</v>
      </c>
      <c r="AJ88" s="17" t="s">
        <v>114</v>
      </c>
      <c r="AK88" s="15" t="s">
        <v>115</v>
      </c>
      <c r="AL88" s="17" t="s">
        <v>85</v>
      </c>
      <c r="AM88" s="52">
        <v>22205.0</v>
      </c>
      <c r="AN88" s="22">
        <f>+YEAR(TODAY())-YEAR('Contratación 2023'!$AM82)</f>
        <v>30</v>
      </c>
      <c r="AO88" s="17">
        <v>57523.0</v>
      </c>
      <c r="AP88" s="16">
        <v>45002.0</v>
      </c>
      <c r="AQ88" s="23">
        <v>9.5E7</v>
      </c>
      <c r="AR88" s="30">
        <v>0.0</v>
      </c>
      <c r="AS88" s="30">
        <v>0.0</v>
      </c>
      <c r="AT88" s="30">
        <v>0.0</v>
      </c>
      <c r="AU88" s="31">
        <f t="shared" si="19"/>
        <v>95000000</v>
      </c>
      <c r="AV88" s="15" t="s">
        <v>101</v>
      </c>
      <c r="AW88" s="16">
        <v>45002.0</v>
      </c>
      <c r="AX88" s="15" t="s">
        <v>102</v>
      </c>
      <c r="AY88" s="16">
        <v>45006.0</v>
      </c>
      <c r="AZ88" s="15" t="s">
        <v>103</v>
      </c>
      <c r="BA88" s="16">
        <v>45291.0</v>
      </c>
      <c r="BB88" s="17">
        <f t="shared" si="20"/>
        <v>285</v>
      </c>
      <c r="BC88" s="27" t="s">
        <v>690</v>
      </c>
      <c r="BD88" s="17">
        <v>7.9321317E7</v>
      </c>
      <c r="BE88" s="24">
        <v>0.0</v>
      </c>
      <c r="BF88" s="16"/>
      <c r="BG88" s="25">
        <v>0.0</v>
      </c>
      <c r="BH88" s="16"/>
      <c r="BI88" s="25">
        <v>0.0</v>
      </c>
      <c r="BJ88" s="16"/>
      <c r="BK88" s="25"/>
      <c r="BL88" s="25"/>
      <c r="BM88" s="25">
        <v>0.0</v>
      </c>
      <c r="BN88" s="16"/>
      <c r="BO88" s="31">
        <f t="shared" si="18"/>
        <v>95000000</v>
      </c>
      <c r="BP88" s="21"/>
      <c r="BQ88" s="16"/>
      <c r="BR88" s="16"/>
      <c r="BS88" s="21"/>
      <c r="BT88" s="17"/>
      <c r="BU88" s="21"/>
      <c r="BV88" s="21"/>
      <c r="BW88" s="27"/>
      <c r="BX88" s="21"/>
      <c r="BY88" s="28">
        <f t="shared" si="16"/>
        <v>285</v>
      </c>
      <c r="BZ88" s="21"/>
      <c r="CA88" s="17"/>
    </row>
    <row r="89" ht="15.0" customHeight="1">
      <c r="A89" s="17" t="s">
        <v>78</v>
      </c>
      <c r="B89" s="17" t="s">
        <v>79</v>
      </c>
      <c r="C89" s="15" t="s">
        <v>80</v>
      </c>
      <c r="D89" s="17">
        <v>118.0</v>
      </c>
      <c r="E89" s="15" t="s">
        <v>81</v>
      </c>
      <c r="F89" s="17" t="s">
        <v>697</v>
      </c>
      <c r="G89" s="15" t="s">
        <v>103</v>
      </c>
      <c r="H89" s="16">
        <v>44998.0</v>
      </c>
      <c r="I89" s="21" t="s">
        <v>698</v>
      </c>
      <c r="J89" s="15" t="s">
        <v>85</v>
      </c>
      <c r="K89" s="15" t="s">
        <v>85</v>
      </c>
      <c r="L89" s="17" t="s">
        <v>699</v>
      </c>
      <c r="M89" s="15" t="s">
        <v>108</v>
      </c>
      <c r="N89" s="15" t="s">
        <v>88</v>
      </c>
      <c r="O89" s="15" t="s">
        <v>147</v>
      </c>
      <c r="P89" s="27" t="s">
        <v>700</v>
      </c>
      <c r="Q89" s="27" t="s">
        <v>701</v>
      </c>
      <c r="R89" s="27">
        <v>2.4E7</v>
      </c>
      <c r="S89" s="27">
        <v>2.4E7</v>
      </c>
      <c r="T89" s="17">
        <v>26723.0</v>
      </c>
      <c r="U89" s="17" t="s">
        <v>162</v>
      </c>
      <c r="V89" s="15" t="s">
        <v>93</v>
      </c>
      <c r="W89" s="15" t="s">
        <v>94</v>
      </c>
      <c r="X89" s="14" t="s">
        <v>85</v>
      </c>
      <c r="Y89" s="21" t="s">
        <v>702</v>
      </c>
      <c r="Z89" s="16">
        <v>44999.0</v>
      </c>
      <c r="AA89" s="15" t="s">
        <v>88</v>
      </c>
      <c r="AB89" s="19" t="s">
        <v>85</v>
      </c>
      <c r="AC89" s="15" t="s">
        <v>96</v>
      </c>
      <c r="AD89" s="17" t="s">
        <v>97</v>
      </c>
      <c r="AE89" s="17" t="s">
        <v>703</v>
      </c>
      <c r="AF89" s="17">
        <v>5.172772E7</v>
      </c>
      <c r="AG89" s="17" t="s">
        <v>165</v>
      </c>
      <c r="AH89" s="19" t="s">
        <v>85</v>
      </c>
      <c r="AI89" s="17" t="s">
        <v>704</v>
      </c>
      <c r="AJ89" s="17" t="s">
        <v>114</v>
      </c>
      <c r="AK89" s="15" t="s">
        <v>115</v>
      </c>
      <c r="AL89" s="17" t="s">
        <v>85</v>
      </c>
      <c r="AM89" s="21">
        <v>23593.0</v>
      </c>
      <c r="AN89" s="22">
        <f>+YEAR(TODAY())-YEAR('Contratación 2023'!$AM83)</f>
        <v>36</v>
      </c>
      <c r="AO89" s="17">
        <v>56723.0</v>
      </c>
      <c r="AP89" s="16">
        <v>45001.0</v>
      </c>
      <c r="AQ89" s="23">
        <v>2.4E7</v>
      </c>
      <c r="AR89" s="30">
        <v>0.0</v>
      </c>
      <c r="AS89" s="30">
        <v>0.0</v>
      </c>
      <c r="AT89" s="30">
        <v>0.0</v>
      </c>
      <c r="AU89" s="31">
        <f t="shared" si="19"/>
        <v>24000000</v>
      </c>
      <c r="AV89" s="15" t="s">
        <v>101</v>
      </c>
      <c r="AW89" s="16">
        <v>45001.0</v>
      </c>
      <c r="AX89" s="15" t="s">
        <v>102</v>
      </c>
      <c r="AY89" s="16">
        <v>45002.0</v>
      </c>
      <c r="AZ89" s="15" t="s">
        <v>103</v>
      </c>
      <c r="BA89" s="16">
        <v>45216.0</v>
      </c>
      <c r="BB89" s="17">
        <f t="shared" si="20"/>
        <v>214</v>
      </c>
      <c r="BC89" s="27" t="s">
        <v>705</v>
      </c>
      <c r="BD89" s="17">
        <v>5.1832657E7</v>
      </c>
      <c r="BE89" s="24">
        <v>4300000.0</v>
      </c>
      <c r="BF89" s="16">
        <v>45203.0</v>
      </c>
      <c r="BG89" s="25">
        <v>0.0</v>
      </c>
      <c r="BH89" s="16"/>
      <c r="BI89" s="25">
        <v>0.0</v>
      </c>
      <c r="BJ89" s="16"/>
      <c r="BK89" s="25"/>
      <c r="BL89" s="25"/>
      <c r="BM89" s="25">
        <v>0.0</v>
      </c>
      <c r="BN89" s="16"/>
      <c r="BO89" s="31">
        <f t="shared" si="18"/>
        <v>28300000</v>
      </c>
      <c r="BP89" s="15">
        <v>75.0</v>
      </c>
      <c r="BQ89" s="16">
        <v>45291.0</v>
      </c>
      <c r="BR89" s="16">
        <v>45203.0</v>
      </c>
      <c r="BS89" s="21"/>
      <c r="BT89" s="17"/>
      <c r="BU89" s="21"/>
      <c r="BV89" s="21"/>
      <c r="BW89" s="27"/>
      <c r="BX89" s="21"/>
      <c r="BY89" s="28">
        <f t="shared" si="16"/>
        <v>289</v>
      </c>
      <c r="BZ89" s="21"/>
      <c r="CA89" s="17"/>
    </row>
    <row r="90" ht="15.0" customHeight="1">
      <c r="A90" s="14" t="s">
        <v>78</v>
      </c>
      <c r="B90" s="14" t="s">
        <v>79</v>
      </c>
      <c r="C90" s="15" t="s">
        <v>80</v>
      </c>
      <c r="D90" s="17">
        <v>120.0</v>
      </c>
      <c r="E90" s="15" t="s">
        <v>116</v>
      </c>
      <c r="F90" s="17" t="s">
        <v>706</v>
      </c>
      <c r="G90" s="15" t="s">
        <v>103</v>
      </c>
      <c r="H90" s="32">
        <v>44995.0</v>
      </c>
      <c r="I90" s="17" t="s">
        <v>707</v>
      </c>
      <c r="J90" s="33" t="s">
        <v>85</v>
      </c>
      <c r="K90" s="15" t="s">
        <v>85</v>
      </c>
      <c r="L90" s="17" t="s">
        <v>708</v>
      </c>
      <c r="M90" s="15" t="s">
        <v>243</v>
      </c>
      <c r="N90" s="15" t="s">
        <v>516</v>
      </c>
      <c r="O90" s="15" t="s">
        <v>180</v>
      </c>
      <c r="P90" s="14">
        <v>4.01417E7</v>
      </c>
      <c r="Q90" s="27" t="s">
        <v>709</v>
      </c>
      <c r="R90" s="18">
        <v>2.2E8</v>
      </c>
      <c r="S90" s="18">
        <v>2.2E8</v>
      </c>
      <c r="T90" s="17">
        <v>23722.0</v>
      </c>
      <c r="U90" s="14" t="s">
        <v>710</v>
      </c>
      <c r="V90" s="15" t="s">
        <v>93</v>
      </c>
      <c r="W90" s="15" t="s">
        <v>94</v>
      </c>
      <c r="X90" s="14" t="s">
        <v>85</v>
      </c>
      <c r="Y90" s="14" t="s">
        <v>711</v>
      </c>
      <c r="Z90" s="16">
        <v>45065.0</v>
      </c>
      <c r="AA90" s="15" t="s">
        <v>202</v>
      </c>
      <c r="AB90" s="19" t="s">
        <v>85</v>
      </c>
      <c r="AC90" s="15" t="s">
        <v>96</v>
      </c>
      <c r="AD90" s="57" t="s">
        <v>519</v>
      </c>
      <c r="AE90" s="57" t="s">
        <v>712</v>
      </c>
      <c r="AF90" s="17">
        <v>9.01713317E8</v>
      </c>
      <c r="AG90" s="17">
        <v>8.0</v>
      </c>
      <c r="AH90" s="19" t="s">
        <v>85</v>
      </c>
      <c r="AI90" s="17" t="s">
        <v>85</v>
      </c>
      <c r="AJ90" s="17" t="s">
        <v>114</v>
      </c>
      <c r="AK90" s="15" t="s">
        <v>115</v>
      </c>
      <c r="AL90" s="14" t="s">
        <v>85</v>
      </c>
      <c r="AM90" s="21" t="s">
        <v>85</v>
      </c>
      <c r="AN90" s="54" t="s">
        <v>85</v>
      </c>
      <c r="AO90" s="57">
        <v>91223.0</v>
      </c>
      <c r="AP90" s="16">
        <v>45049.0</v>
      </c>
      <c r="AQ90" s="55">
        <v>2.2E8</v>
      </c>
      <c r="AR90" s="30">
        <v>0.0</v>
      </c>
      <c r="AS90" s="30">
        <v>0.0</v>
      </c>
      <c r="AT90" s="30">
        <v>0.0</v>
      </c>
      <c r="AU90" s="55">
        <f>('Contratación 2023'!$AQ84+'Contratación 2023'!$AR84)</f>
        <v>25000000</v>
      </c>
      <c r="AV90" s="15" t="s">
        <v>101</v>
      </c>
      <c r="AW90" s="16">
        <v>45072.0</v>
      </c>
      <c r="AX90" s="15" t="s">
        <v>102</v>
      </c>
      <c r="AY90" s="37">
        <v>45073.0</v>
      </c>
      <c r="AZ90" s="15" t="s">
        <v>118</v>
      </c>
      <c r="BA90" s="37">
        <v>45291.0</v>
      </c>
      <c r="BB90" s="17">
        <f t="shared" si="20"/>
        <v>218</v>
      </c>
      <c r="BC90" s="17" t="s">
        <v>713</v>
      </c>
      <c r="BD90" s="17">
        <v>1.070618478E9</v>
      </c>
      <c r="BE90" s="24">
        <v>4.0E7</v>
      </c>
      <c r="BF90" s="32">
        <v>45279.0</v>
      </c>
      <c r="BG90" s="25">
        <v>0.0</v>
      </c>
      <c r="BH90" s="21"/>
      <c r="BI90" s="25">
        <v>0.0</v>
      </c>
      <c r="BJ90" s="21"/>
      <c r="BK90" s="25"/>
      <c r="BL90" s="25"/>
      <c r="BM90" s="25">
        <v>0.0</v>
      </c>
      <c r="BN90" s="17"/>
      <c r="BO90" s="47">
        <v>2.6E8</v>
      </c>
      <c r="BP90" s="34">
        <f>(BQ90-BA90)</f>
        <v>60</v>
      </c>
      <c r="BQ90" s="32">
        <v>45351.0</v>
      </c>
      <c r="BR90" s="32">
        <v>45279.0</v>
      </c>
      <c r="BS90" s="21"/>
      <c r="BT90" s="17"/>
      <c r="BU90" s="27"/>
      <c r="BV90" s="21"/>
      <c r="BW90" s="17"/>
      <c r="BX90" s="21"/>
      <c r="BY90" s="28">
        <f t="shared" si="16"/>
        <v>278</v>
      </c>
      <c r="BZ90" s="17"/>
      <c r="CA90" s="17"/>
    </row>
    <row r="91" ht="15.0" customHeight="1">
      <c r="A91" s="14" t="s">
        <v>78</v>
      </c>
      <c r="B91" s="14" t="s">
        <v>79</v>
      </c>
      <c r="C91" s="15" t="s">
        <v>141</v>
      </c>
      <c r="D91" s="14">
        <v>122.0</v>
      </c>
      <c r="E91" s="15" t="s">
        <v>319</v>
      </c>
      <c r="F91" s="14" t="s">
        <v>714</v>
      </c>
      <c r="G91" s="15" t="s">
        <v>103</v>
      </c>
      <c r="H91" s="16">
        <v>45002.0</v>
      </c>
      <c r="I91" s="14">
        <v>180076.0</v>
      </c>
      <c r="J91" s="15" t="s">
        <v>85</v>
      </c>
      <c r="K91" s="15" t="s">
        <v>85</v>
      </c>
      <c r="L91" s="17" t="s">
        <v>715</v>
      </c>
      <c r="M91" s="15" t="s">
        <v>87</v>
      </c>
      <c r="N91" s="15" t="s">
        <v>146</v>
      </c>
      <c r="O91" s="15" t="s">
        <v>180</v>
      </c>
      <c r="P91" s="18" t="s">
        <v>716</v>
      </c>
      <c r="Q91" s="17" t="s">
        <v>717</v>
      </c>
      <c r="R91" s="18">
        <v>4.5E7</v>
      </c>
      <c r="S91" s="18">
        <v>4.4999707E7</v>
      </c>
      <c r="T91" s="14">
        <v>30123.0</v>
      </c>
      <c r="U91" s="17" t="s">
        <v>718</v>
      </c>
      <c r="V91" s="15" t="s">
        <v>93</v>
      </c>
      <c r="W91" s="15" t="s">
        <v>94</v>
      </c>
      <c r="X91" s="14" t="s">
        <v>85</v>
      </c>
      <c r="Y91" s="19" t="s">
        <v>719</v>
      </c>
      <c r="Z91" s="16">
        <v>45006.0</v>
      </c>
      <c r="AA91" s="15" t="s">
        <v>124</v>
      </c>
      <c r="AB91" s="19" t="s">
        <v>85</v>
      </c>
      <c r="AC91" s="15" t="s">
        <v>96</v>
      </c>
      <c r="AD91" s="17" t="s">
        <v>97</v>
      </c>
      <c r="AE91" s="17" t="s">
        <v>720</v>
      </c>
      <c r="AF91" s="17">
        <v>9.00155107E8</v>
      </c>
      <c r="AG91" s="17" t="s">
        <v>165</v>
      </c>
      <c r="AH91" s="19" t="s">
        <v>85</v>
      </c>
      <c r="AI91" s="17" t="s">
        <v>85</v>
      </c>
      <c r="AJ91" s="17" t="s">
        <v>114</v>
      </c>
      <c r="AK91" s="17" t="s">
        <v>721</v>
      </c>
      <c r="AL91" s="34" t="s">
        <v>722</v>
      </c>
      <c r="AM91" s="21" t="s">
        <v>85</v>
      </c>
      <c r="AN91" s="54" t="s">
        <v>85</v>
      </c>
      <c r="AO91" s="14">
        <v>60823.0</v>
      </c>
      <c r="AP91" s="16">
        <v>45009.0</v>
      </c>
      <c r="AQ91" s="29">
        <v>4335800.0</v>
      </c>
      <c r="AR91" s="30">
        <v>0.0</v>
      </c>
      <c r="AS91" s="30">
        <v>0.0</v>
      </c>
      <c r="AT91" s="30">
        <v>0.0</v>
      </c>
      <c r="AU91" s="29">
        <v>4335800.0</v>
      </c>
      <c r="AV91" s="15" t="s">
        <v>129</v>
      </c>
      <c r="AW91" s="16" t="s">
        <v>85</v>
      </c>
      <c r="AX91" s="15" t="s">
        <v>130</v>
      </c>
      <c r="AY91" s="21">
        <v>45006.0</v>
      </c>
      <c r="AZ91" s="15" t="s">
        <v>103</v>
      </c>
      <c r="BA91" s="16">
        <v>45094.0</v>
      </c>
      <c r="BB91" s="14">
        <v>88.0</v>
      </c>
      <c r="BC91" s="30" t="s">
        <v>723</v>
      </c>
      <c r="BD91" s="14">
        <v>4.002968E7</v>
      </c>
      <c r="BE91" s="24">
        <v>0.0</v>
      </c>
      <c r="BF91" s="19"/>
      <c r="BG91" s="25">
        <v>0.0</v>
      </c>
      <c r="BH91" s="21"/>
      <c r="BI91" s="25">
        <v>0.0</v>
      </c>
      <c r="BJ91" s="19"/>
      <c r="BK91" s="25"/>
      <c r="BL91" s="25"/>
      <c r="BM91" s="25">
        <v>0.0</v>
      </c>
      <c r="BN91" s="19"/>
      <c r="BO91" s="26">
        <f t="shared" ref="BO91:BO102" si="21">SUM(AU91+BE91+BG91+BI91-BM91)</f>
        <v>4335800</v>
      </c>
      <c r="BP91" s="19"/>
      <c r="BQ91" s="19"/>
      <c r="BR91" s="19"/>
      <c r="BS91" s="19"/>
      <c r="BT91" s="14"/>
      <c r="BU91" s="19"/>
      <c r="BV91" s="19"/>
      <c r="BW91" s="18"/>
      <c r="BX91" s="19"/>
      <c r="BY91" s="28">
        <f t="shared" si="16"/>
        <v>88</v>
      </c>
      <c r="BZ91" s="19"/>
      <c r="CA91" s="14"/>
    </row>
    <row r="92" ht="15.0" customHeight="1">
      <c r="A92" s="14" t="s">
        <v>78</v>
      </c>
      <c r="B92" s="14" t="s">
        <v>79</v>
      </c>
      <c r="C92" s="15" t="s">
        <v>141</v>
      </c>
      <c r="D92" s="14">
        <v>122.0</v>
      </c>
      <c r="E92" s="15" t="s">
        <v>319</v>
      </c>
      <c r="F92" s="14" t="s">
        <v>724</v>
      </c>
      <c r="G92" s="15" t="s">
        <v>103</v>
      </c>
      <c r="H92" s="16">
        <v>45002.0</v>
      </c>
      <c r="I92" s="14">
        <v>182971.0</v>
      </c>
      <c r="J92" s="15" t="s">
        <v>85</v>
      </c>
      <c r="K92" s="15" t="s">
        <v>85</v>
      </c>
      <c r="L92" s="17" t="s">
        <v>715</v>
      </c>
      <c r="M92" s="15" t="s">
        <v>87</v>
      </c>
      <c r="N92" s="15" t="s">
        <v>146</v>
      </c>
      <c r="O92" s="15" t="s">
        <v>180</v>
      </c>
      <c r="P92" s="18" t="s">
        <v>716</v>
      </c>
      <c r="Q92" s="17" t="s">
        <v>717</v>
      </c>
      <c r="R92" s="18">
        <v>4.5E7</v>
      </c>
      <c r="S92" s="18">
        <v>4.4999707E7</v>
      </c>
      <c r="T92" s="14">
        <v>30123.0</v>
      </c>
      <c r="U92" s="17" t="s">
        <v>718</v>
      </c>
      <c r="V92" s="15" t="s">
        <v>93</v>
      </c>
      <c r="W92" s="15" t="s">
        <v>94</v>
      </c>
      <c r="X92" s="14" t="s">
        <v>85</v>
      </c>
      <c r="Y92" s="19" t="s">
        <v>725</v>
      </c>
      <c r="Z92" s="16">
        <v>45006.0</v>
      </c>
      <c r="AA92" s="15" t="s">
        <v>124</v>
      </c>
      <c r="AB92" s="19" t="s">
        <v>85</v>
      </c>
      <c r="AC92" s="15" t="s">
        <v>96</v>
      </c>
      <c r="AD92" s="17" t="s">
        <v>97</v>
      </c>
      <c r="AE92" s="14" t="s">
        <v>726</v>
      </c>
      <c r="AF92" s="34">
        <v>8.00237412E8</v>
      </c>
      <c r="AG92" s="34">
        <v>1.0</v>
      </c>
      <c r="AH92" s="19" t="s">
        <v>85</v>
      </c>
      <c r="AI92" s="17" t="s">
        <v>85</v>
      </c>
      <c r="AJ92" s="17" t="s">
        <v>114</v>
      </c>
      <c r="AK92" s="17" t="s">
        <v>721</v>
      </c>
      <c r="AL92" s="90" t="s">
        <v>210</v>
      </c>
      <c r="AM92" s="21" t="s">
        <v>85</v>
      </c>
      <c r="AN92" s="54" t="s">
        <v>85</v>
      </c>
      <c r="AO92" s="14">
        <v>60923.0</v>
      </c>
      <c r="AP92" s="16">
        <v>45009.0</v>
      </c>
      <c r="AQ92" s="29">
        <v>6936000.0</v>
      </c>
      <c r="AR92" s="30">
        <v>0.0</v>
      </c>
      <c r="AS92" s="30">
        <v>0.0</v>
      </c>
      <c r="AT92" s="30">
        <v>0.0</v>
      </c>
      <c r="AU92" s="29">
        <v>6936000.0</v>
      </c>
      <c r="AV92" s="15" t="s">
        <v>129</v>
      </c>
      <c r="AW92" s="16" t="s">
        <v>85</v>
      </c>
      <c r="AX92" s="15" t="s">
        <v>130</v>
      </c>
      <c r="AY92" s="21">
        <v>45006.0</v>
      </c>
      <c r="AZ92" s="15" t="s">
        <v>103</v>
      </c>
      <c r="BA92" s="16">
        <v>45094.0</v>
      </c>
      <c r="BB92" s="14">
        <v>88.0</v>
      </c>
      <c r="BC92" s="30" t="s">
        <v>723</v>
      </c>
      <c r="BD92" s="14">
        <v>4.002968E7</v>
      </c>
      <c r="BE92" s="24">
        <v>0.0</v>
      </c>
      <c r="BF92" s="19"/>
      <c r="BG92" s="25">
        <v>0.0</v>
      </c>
      <c r="BH92" s="21"/>
      <c r="BI92" s="25">
        <v>0.0</v>
      </c>
      <c r="BJ92" s="19"/>
      <c r="BK92" s="25"/>
      <c r="BL92" s="25"/>
      <c r="BM92" s="25">
        <v>0.0</v>
      </c>
      <c r="BN92" s="19"/>
      <c r="BO92" s="26">
        <f t="shared" si="21"/>
        <v>6936000</v>
      </c>
      <c r="BP92" s="19"/>
      <c r="BQ92" s="19"/>
      <c r="BR92" s="19"/>
      <c r="BS92" s="19"/>
      <c r="BT92" s="14"/>
      <c r="BU92" s="19"/>
      <c r="BV92" s="19"/>
      <c r="BW92" s="18"/>
      <c r="BX92" s="19"/>
      <c r="BY92" s="28">
        <f t="shared" si="16"/>
        <v>88</v>
      </c>
      <c r="BZ92" s="91">
        <v>45162.0</v>
      </c>
      <c r="CA92" s="34" t="s">
        <v>197</v>
      </c>
    </row>
    <row r="93" ht="15.0" customHeight="1">
      <c r="A93" s="14" t="s">
        <v>78</v>
      </c>
      <c r="B93" s="14" t="s">
        <v>79</v>
      </c>
      <c r="C93" s="15" t="s">
        <v>141</v>
      </c>
      <c r="D93" s="14">
        <v>122.0</v>
      </c>
      <c r="E93" s="15" t="s">
        <v>319</v>
      </c>
      <c r="F93" s="14" t="s">
        <v>727</v>
      </c>
      <c r="G93" s="15" t="s">
        <v>103</v>
      </c>
      <c r="H93" s="16">
        <v>45006.0</v>
      </c>
      <c r="I93" s="14">
        <v>182978.0</v>
      </c>
      <c r="J93" s="15" t="s">
        <v>85</v>
      </c>
      <c r="K93" s="15" t="s">
        <v>85</v>
      </c>
      <c r="L93" s="17" t="s">
        <v>715</v>
      </c>
      <c r="M93" s="15" t="s">
        <v>87</v>
      </c>
      <c r="N93" s="15" t="s">
        <v>146</v>
      </c>
      <c r="O93" s="15" t="s">
        <v>180</v>
      </c>
      <c r="P93" s="18" t="s">
        <v>716</v>
      </c>
      <c r="Q93" s="17" t="s">
        <v>717</v>
      </c>
      <c r="R93" s="18">
        <v>4.5E7</v>
      </c>
      <c r="S93" s="18">
        <v>4.4999707E7</v>
      </c>
      <c r="T93" s="14">
        <v>30123.0</v>
      </c>
      <c r="U93" s="17" t="s">
        <v>718</v>
      </c>
      <c r="V93" s="15" t="s">
        <v>93</v>
      </c>
      <c r="W93" s="15" t="s">
        <v>94</v>
      </c>
      <c r="X93" s="14" t="s">
        <v>85</v>
      </c>
      <c r="Y93" s="19" t="s">
        <v>728</v>
      </c>
      <c r="Z93" s="16">
        <v>45008.0</v>
      </c>
      <c r="AA93" s="15" t="s">
        <v>124</v>
      </c>
      <c r="AB93" s="19" t="s">
        <v>85</v>
      </c>
      <c r="AC93" s="15" t="s">
        <v>96</v>
      </c>
      <c r="AD93" s="17" t="s">
        <v>97</v>
      </c>
      <c r="AE93" s="14" t="s">
        <v>729</v>
      </c>
      <c r="AF93" s="34">
        <v>8.30037946E8</v>
      </c>
      <c r="AG93" s="34">
        <v>3.0</v>
      </c>
      <c r="AH93" s="19" t="s">
        <v>85</v>
      </c>
      <c r="AI93" s="17" t="s">
        <v>85</v>
      </c>
      <c r="AJ93" s="17" t="s">
        <v>114</v>
      </c>
      <c r="AK93" s="17" t="s">
        <v>721</v>
      </c>
      <c r="AL93" s="34" t="s">
        <v>722</v>
      </c>
      <c r="AM93" s="21" t="s">
        <v>85</v>
      </c>
      <c r="AN93" s="54" t="s">
        <v>85</v>
      </c>
      <c r="AO93" s="14">
        <v>61023.0</v>
      </c>
      <c r="AP93" s="16">
        <v>45009.0</v>
      </c>
      <c r="AQ93" s="29">
        <v>2660583.0</v>
      </c>
      <c r="AR93" s="30">
        <v>0.0</v>
      </c>
      <c r="AS93" s="30">
        <v>0.0</v>
      </c>
      <c r="AT93" s="30">
        <v>0.0</v>
      </c>
      <c r="AU93" s="29">
        <v>2660583.0</v>
      </c>
      <c r="AV93" s="15" t="s">
        <v>129</v>
      </c>
      <c r="AW93" s="16" t="s">
        <v>85</v>
      </c>
      <c r="AX93" s="15" t="s">
        <v>130</v>
      </c>
      <c r="AY93" s="21">
        <v>45008.0</v>
      </c>
      <c r="AZ93" s="15" t="s">
        <v>103</v>
      </c>
      <c r="BA93" s="16">
        <v>45098.0</v>
      </c>
      <c r="BB93" s="14">
        <v>90.0</v>
      </c>
      <c r="BC93" s="30" t="s">
        <v>723</v>
      </c>
      <c r="BD93" s="14">
        <v>4.002968E7</v>
      </c>
      <c r="BE93" s="24">
        <v>0.0</v>
      </c>
      <c r="BF93" s="19"/>
      <c r="BG93" s="25">
        <v>0.0</v>
      </c>
      <c r="BH93" s="21"/>
      <c r="BI93" s="25">
        <v>0.0</v>
      </c>
      <c r="BJ93" s="19"/>
      <c r="BK93" s="25"/>
      <c r="BL93" s="25"/>
      <c r="BM93" s="25">
        <v>0.0</v>
      </c>
      <c r="BN93" s="19"/>
      <c r="BO93" s="26">
        <f t="shared" si="21"/>
        <v>2660583</v>
      </c>
      <c r="BP93" s="19"/>
      <c r="BQ93" s="19"/>
      <c r="BR93" s="19"/>
      <c r="BS93" s="19"/>
      <c r="BT93" s="14"/>
      <c r="BU93" s="19"/>
      <c r="BV93" s="19"/>
      <c r="BW93" s="18"/>
      <c r="BX93" s="19"/>
      <c r="BY93" s="28">
        <f t="shared" si="16"/>
        <v>90</v>
      </c>
      <c r="BZ93" s="19"/>
      <c r="CA93" s="14"/>
    </row>
    <row r="94" ht="15.0" customHeight="1">
      <c r="A94" s="14" t="s">
        <v>78</v>
      </c>
      <c r="B94" s="14" t="s">
        <v>79</v>
      </c>
      <c r="C94" s="15" t="s">
        <v>141</v>
      </c>
      <c r="D94" s="14">
        <v>122.0</v>
      </c>
      <c r="E94" s="15" t="s">
        <v>319</v>
      </c>
      <c r="F94" s="14" t="s">
        <v>730</v>
      </c>
      <c r="G94" s="15" t="s">
        <v>103</v>
      </c>
      <c r="H94" s="16">
        <v>45007.0</v>
      </c>
      <c r="I94" s="14">
        <v>183255.0</v>
      </c>
      <c r="J94" s="15" t="s">
        <v>85</v>
      </c>
      <c r="K94" s="15" t="s">
        <v>85</v>
      </c>
      <c r="L94" s="17" t="s">
        <v>715</v>
      </c>
      <c r="M94" s="15" t="s">
        <v>87</v>
      </c>
      <c r="N94" s="15" t="s">
        <v>146</v>
      </c>
      <c r="O94" s="15" t="s">
        <v>180</v>
      </c>
      <c r="P94" s="18" t="s">
        <v>716</v>
      </c>
      <c r="Q94" s="17" t="s">
        <v>717</v>
      </c>
      <c r="R94" s="18">
        <v>4.5E7</v>
      </c>
      <c r="S94" s="18">
        <v>4.4999707E7</v>
      </c>
      <c r="T94" s="14">
        <v>30123.0</v>
      </c>
      <c r="U94" s="17" t="s">
        <v>718</v>
      </c>
      <c r="V94" s="15" t="s">
        <v>93</v>
      </c>
      <c r="W94" s="15" t="s">
        <v>94</v>
      </c>
      <c r="X94" s="14" t="s">
        <v>85</v>
      </c>
      <c r="Y94" s="19" t="s">
        <v>731</v>
      </c>
      <c r="Z94" s="16">
        <v>45008.0</v>
      </c>
      <c r="AA94" s="15" t="s">
        <v>124</v>
      </c>
      <c r="AB94" s="19" t="s">
        <v>85</v>
      </c>
      <c r="AC94" s="15" t="s">
        <v>96</v>
      </c>
      <c r="AD94" s="17" t="s">
        <v>97</v>
      </c>
      <c r="AE94" s="14" t="s">
        <v>732</v>
      </c>
      <c r="AF94" s="34">
        <v>9.00019737E8</v>
      </c>
      <c r="AG94" s="34">
        <v>8.0</v>
      </c>
      <c r="AH94" s="19" t="s">
        <v>85</v>
      </c>
      <c r="AI94" s="17" t="s">
        <v>85</v>
      </c>
      <c r="AJ94" s="15" t="s">
        <v>99</v>
      </c>
      <c r="AK94" s="15" t="s">
        <v>581</v>
      </c>
      <c r="AL94" s="34" t="s">
        <v>733</v>
      </c>
      <c r="AM94" s="21" t="s">
        <v>85</v>
      </c>
      <c r="AN94" s="54" t="s">
        <v>85</v>
      </c>
      <c r="AO94" s="14">
        <v>61123.0</v>
      </c>
      <c r="AP94" s="16">
        <v>45009.0</v>
      </c>
      <c r="AQ94" s="29">
        <v>3232214.0</v>
      </c>
      <c r="AR94" s="30">
        <v>0.0</v>
      </c>
      <c r="AS94" s="30">
        <v>0.0</v>
      </c>
      <c r="AT94" s="30">
        <v>0.0</v>
      </c>
      <c r="AU94" s="29">
        <v>3232214.0</v>
      </c>
      <c r="AV94" s="15" t="s">
        <v>129</v>
      </c>
      <c r="AW94" s="16" t="s">
        <v>85</v>
      </c>
      <c r="AX94" s="15" t="s">
        <v>130</v>
      </c>
      <c r="AY94" s="21">
        <v>45008.0</v>
      </c>
      <c r="AZ94" s="15" t="s">
        <v>103</v>
      </c>
      <c r="BA94" s="16">
        <v>45099.0</v>
      </c>
      <c r="BB94" s="14">
        <v>91.0</v>
      </c>
      <c r="BC94" s="18" t="s">
        <v>734</v>
      </c>
      <c r="BD94" s="14">
        <v>1.018409885E9</v>
      </c>
      <c r="BE94" s="24">
        <v>0.0</v>
      </c>
      <c r="BF94" s="19"/>
      <c r="BG94" s="25">
        <v>0.0</v>
      </c>
      <c r="BH94" s="21"/>
      <c r="BI94" s="25">
        <v>0.0</v>
      </c>
      <c r="BJ94" s="19"/>
      <c r="BK94" s="25"/>
      <c r="BL94" s="25"/>
      <c r="BM94" s="25">
        <v>0.0</v>
      </c>
      <c r="BN94" s="19"/>
      <c r="BO94" s="26">
        <f t="shared" si="21"/>
        <v>3232214</v>
      </c>
      <c r="BP94" s="19"/>
      <c r="BQ94" s="19"/>
      <c r="BR94" s="19"/>
      <c r="BS94" s="19"/>
      <c r="BT94" s="14"/>
      <c r="BU94" s="19"/>
      <c r="BV94" s="19"/>
      <c r="BW94" s="18"/>
      <c r="BX94" s="19"/>
      <c r="BY94" s="28">
        <f t="shared" si="16"/>
        <v>91</v>
      </c>
      <c r="BZ94" s="19"/>
      <c r="CA94" s="14"/>
    </row>
    <row r="95" ht="15.0" customHeight="1">
      <c r="A95" s="14" t="s">
        <v>78</v>
      </c>
      <c r="B95" s="14" t="s">
        <v>79</v>
      </c>
      <c r="C95" s="15" t="s">
        <v>141</v>
      </c>
      <c r="D95" s="14">
        <v>122.0</v>
      </c>
      <c r="E95" s="15" t="s">
        <v>319</v>
      </c>
      <c r="F95" s="14" t="s">
        <v>735</v>
      </c>
      <c r="G95" s="15" t="s">
        <v>103</v>
      </c>
      <c r="H95" s="16">
        <v>45007.0</v>
      </c>
      <c r="I95" s="14">
        <v>183019.0</v>
      </c>
      <c r="J95" s="15" t="s">
        <v>85</v>
      </c>
      <c r="K95" s="15" t="s">
        <v>85</v>
      </c>
      <c r="L95" s="17" t="s">
        <v>715</v>
      </c>
      <c r="M95" s="15" t="s">
        <v>87</v>
      </c>
      <c r="N95" s="15" t="s">
        <v>146</v>
      </c>
      <c r="O95" s="15" t="s">
        <v>180</v>
      </c>
      <c r="P95" s="18" t="s">
        <v>716</v>
      </c>
      <c r="Q95" s="17" t="s">
        <v>717</v>
      </c>
      <c r="R95" s="18">
        <v>4.5E7</v>
      </c>
      <c r="S95" s="18">
        <v>4.4999707E7</v>
      </c>
      <c r="T95" s="14">
        <v>30123.0</v>
      </c>
      <c r="U95" s="17" t="s">
        <v>718</v>
      </c>
      <c r="V95" s="15" t="s">
        <v>93</v>
      </c>
      <c r="W95" s="15" t="s">
        <v>94</v>
      </c>
      <c r="X95" s="14" t="s">
        <v>85</v>
      </c>
      <c r="Y95" s="19" t="s">
        <v>736</v>
      </c>
      <c r="Z95" s="16">
        <v>45008.0</v>
      </c>
      <c r="AA95" s="15" t="s">
        <v>124</v>
      </c>
      <c r="AB95" s="19" t="s">
        <v>85</v>
      </c>
      <c r="AC95" s="15" t="s">
        <v>96</v>
      </c>
      <c r="AD95" s="17" t="s">
        <v>97</v>
      </c>
      <c r="AE95" s="14" t="s">
        <v>737</v>
      </c>
      <c r="AF95" s="14">
        <v>1.0125834E7</v>
      </c>
      <c r="AG95" s="17" t="s">
        <v>165</v>
      </c>
      <c r="AH95" s="19" t="s">
        <v>85</v>
      </c>
      <c r="AI95" s="17" t="s">
        <v>85</v>
      </c>
      <c r="AJ95" s="15" t="s">
        <v>99</v>
      </c>
      <c r="AK95" s="15" t="s">
        <v>128</v>
      </c>
      <c r="AL95" s="34" t="s">
        <v>738</v>
      </c>
      <c r="AM95" s="21" t="s">
        <v>85</v>
      </c>
      <c r="AN95" s="54" t="s">
        <v>85</v>
      </c>
      <c r="AO95" s="14">
        <v>61923.0</v>
      </c>
      <c r="AP95" s="16">
        <v>45013.0</v>
      </c>
      <c r="AQ95" s="29">
        <v>2945200.0</v>
      </c>
      <c r="AR95" s="30">
        <v>0.0</v>
      </c>
      <c r="AS95" s="30">
        <v>0.0</v>
      </c>
      <c r="AT95" s="30">
        <v>0.0</v>
      </c>
      <c r="AU95" s="29">
        <v>2945200.0</v>
      </c>
      <c r="AV95" s="15" t="s">
        <v>129</v>
      </c>
      <c r="AW95" s="16" t="s">
        <v>85</v>
      </c>
      <c r="AX95" s="15" t="s">
        <v>130</v>
      </c>
      <c r="AY95" s="21">
        <v>45008.0</v>
      </c>
      <c r="AZ95" s="15" t="s">
        <v>103</v>
      </c>
      <c r="BA95" s="16">
        <v>45099.0</v>
      </c>
      <c r="BB95" s="14">
        <v>91.0</v>
      </c>
      <c r="BC95" s="18" t="s">
        <v>734</v>
      </c>
      <c r="BD95" s="14">
        <v>1.018409885E9</v>
      </c>
      <c r="BE95" s="24">
        <v>0.0</v>
      </c>
      <c r="BF95" s="19"/>
      <c r="BG95" s="25">
        <v>0.0</v>
      </c>
      <c r="BH95" s="21"/>
      <c r="BI95" s="25">
        <v>0.0</v>
      </c>
      <c r="BJ95" s="19"/>
      <c r="BK95" s="25"/>
      <c r="BL95" s="25"/>
      <c r="BM95" s="25">
        <v>0.0</v>
      </c>
      <c r="BN95" s="19"/>
      <c r="BO95" s="26">
        <f t="shared" si="21"/>
        <v>2945200</v>
      </c>
      <c r="BP95" s="19"/>
      <c r="BQ95" s="19"/>
      <c r="BR95" s="19"/>
      <c r="BS95" s="19"/>
      <c r="BT95" s="14"/>
      <c r="BU95" s="19"/>
      <c r="BV95" s="19"/>
      <c r="BW95" s="18"/>
      <c r="BX95" s="19"/>
      <c r="BY95" s="28">
        <f t="shared" si="16"/>
        <v>91</v>
      </c>
      <c r="BZ95" s="19"/>
      <c r="CA95" s="14"/>
    </row>
    <row r="96" ht="15.0" customHeight="1">
      <c r="A96" s="14" t="s">
        <v>78</v>
      </c>
      <c r="B96" s="14" t="s">
        <v>79</v>
      </c>
      <c r="C96" s="15" t="s">
        <v>141</v>
      </c>
      <c r="D96" s="17">
        <v>122.0</v>
      </c>
      <c r="E96" s="15" t="s">
        <v>319</v>
      </c>
      <c r="F96" s="17" t="s">
        <v>739</v>
      </c>
      <c r="G96" s="15" t="s">
        <v>103</v>
      </c>
      <c r="H96" s="16">
        <v>45009.0</v>
      </c>
      <c r="I96" s="14">
        <v>182996.0</v>
      </c>
      <c r="J96" s="15" t="s">
        <v>85</v>
      </c>
      <c r="K96" s="15" t="s">
        <v>85</v>
      </c>
      <c r="L96" s="14" t="s">
        <v>740</v>
      </c>
      <c r="M96" s="15" t="s">
        <v>87</v>
      </c>
      <c r="N96" s="15" t="s">
        <v>244</v>
      </c>
      <c r="O96" s="15" t="s">
        <v>180</v>
      </c>
      <c r="P96" s="14">
        <v>1.4111507E7</v>
      </c>
      <c r="Q96" s="14" t="s">
        <v>741</v>
      </c>
      <c r="R96" s="56">
        <v>4.4999707E7</v>
      </c>
      <c r="S96" s="56">
        <v>4.4999707E7</v>
      </c>
      <c r="T96" s="17">
        <v>30123.0</v>
      </c>
      <c r="U96" s="17" t="s">
        <v>399</v>
      </c>
      <c r="V96" s="15" t="s">
        <v>93</v>
      </c>
      <c r="W96" s="15" t="s">
        <v>94</v>
      </c>
      <c r="X96" s="14" t="s">
        <v>85</v>
      </c>
      <c r="Y96" s="14">
        <v>106792.0</v>
      </c>
      <c r="Z96" s="16">
        <v>45009.0</v>
      </c>
      <c r="AA96" s="15" t="s">
        <v>124</v>
      </c>
      <c r="AB96" s="19" t="s">
        <v>85</v>
      </c>
      <c r="AC96" s="15" t="s">
        <v>96</v>
      </c>
      <c r="AD96" s="14" t="s">
        <v>97</v>
      </c>
      <c r="AE96" s="14" t="s">
        <v>742</v>
      </c>
      <c r="AF96" s="17">
        <v>8.60007336E8</v>
      </c>
      <c r="AG96" s="17">
        <v>1.0</v>
      </c>
      <c r="AH96" s="19" t="s">
        <v>85</v>
      </c>
      <c r="AI96" s="17" t="s">
        <v>85</v>
      </c>
      <c r="AJ96" s="17" t="s">
        <v>114</v>
      </c>
      <c r="AK96" s="17" t="s">
        <v>721</v>
      </c>
      <c r="AL96" s="34" t="s">
        <v>743</v>
      </c>
      <c r="AM96" s="21" t="s">
        <v>85</v>
      </c>
      <c r="AN96" s="54" t="s">
        <v>85</v>
      </c>
      <c r="AO96" s="22">
        <v>61523.0</v>
      </c>
      <c r="AP96" s="16">
        <v>45012.0</v>
      </c>
      <c r="AQ96" s="55">
        <v>2.488991E7</v>
      </c>
      <c r="AR96" s="30">
        <v>0.0</v>
      </c>
      <c r="AS96" s="30">
        <v>0.0</v>
      </c>
      <c r="AT96" s="30">
        <v>0.0</v>
      </c>
      <c r="AU96" s="55">
        <f>SUM(AQ96+AR96+AS96+AT96)</f>
        <v>24889910</v>
      </c>
      <c r="AV96" s="15" t="s">
        <v>129</v>
      </c>
      <c r="AW96" s="16"/>
      <c r="AX96" s="15" t="s">
        <v>130</v>
      </c>
      <c r="AY96" s="21">
        <v>45009.0</v>
      </c>
      <c r="AZ96" s="15" t="s">
        <v>103</v>
      </c>
      <c r="BA96" s="16">
        <v>45099.0</v>
      </c>
      <c r="BB96" s="17">
        <f t="shared" ref="BB96:BB114" si="22">(BA96-AY96)</f>
        <v>90</v>
      </c>
      <c r="BC96" s="27" t="s">
        <v>723</v>
      </c>
      <c r="BD96" s="17">
        <v>4.002968E7</v>
      </c>
      <c r="BE96" s="24">
        <v>0.0</v>
      </c>
      <c r="BF96" s="17"/>
      <c r="BG96" s="25">
        <v>0.0</v>
      </c>
      <c r="BH96" s="21"/>
      <c r="BI96" s="25">
        <v>0.0</v>
      </c>
      <c r="BJ96" s="21"/>
      <c r="BK96" s="25"/>
      <c r="BL96" s="25"/>
      <c r="BM96" s="25">
        <v>0.0</v>
      </c>
      <c r="BN96" s="18">
        <v>13700.0</v>
      </c>
      <c r="BO96" s="26">
        <f t="shared" si="21"/>
        <v>24889910</v>
      </c>
      <c r="BP96" s="21"/>
      <c r="BQ96" s="17"/>
      <c r="BR96" s="17"/>
      <c r="BS96" s="21"/>
      <c r="BT96" s="17"/>
      <c r="BU96" s="27"/>
      <c r="BV96" s="21"/>
      <c r="BW96" s="17"/>
      <c r="BX96" s="21"/>
      <c r="BY96" s="28">
        <f t="shared" si="16"/>
        <v>90</v>
      </c>
      <c r="BZ96" s="17"/>
      <c r="CA96" s="17"/>
    </row>
    <row r="97" ht="15.0" customHeight="1">
      <c r="A97" s="14" t="s">
        <v>78</v>
      </c>
      <c r="B97" s="14" t="s">
        <v>79</v>
      </c>
      <c r="C97" s="15" t="s">
        <v>80</v>
      </c>
      <c r="D97" s="14">
        <v>126.0</v>
      </c>
      <c r="E97" s="15" t="s">
        <v>81</v>
      </c>
      <c r="F97" s="14" t="s">
        <v>744</v>
      </c>
      <c r="G97" s="15" t="s">
        <v>103</v>
      </c>
      <c r="H97" s="16">
        <v>45007.0</v>
      </c>
      <c r="I97" s="19" t="s">
        <v>745</v>
      </c>
      <c r="J97" s="15" t="s">
        <v>85</v>
      </c>
      <c r="K97" s="15" t="s">
        <v>85</v>
      </c>
      <c r="L97" s="17" t="s">
        <v>746</v>
      </c>
      <c r="M97" s="15" t="s">
        <v>243</v>
      </c>
      <c r="N97" s="15" t="s">
        <v>516</v>
      </c>
      <c r="O97" s="15" t="s">
        <v>180</v>
      </c>
      <c r="P97" s="18" t="s">
        <v>747</v>
      </c>
      <c r="Q97" s="27" t="s">
        <v>748</v>
      </c>
      <c r="R97" s="18">
        <v>7.5E7</v>
      </c>
      <c r="S97" s="18">
        <v>7.5E7</v>
      </c>
      <c r="T97" s="14">
        <v>25523.0</v>
      </c>
      <c r="U97" s="14" t="s">
        <v>749</v>
      </c>
      <c r="V97" s="15" t="s">
        <v>93</v>
      </c>
      <c r="W97" s="15" t="s">
        <v>94</v>
      </c>
      <c r="X97" s="14" t="s">
        <v>85</v>
      </c>
      <c r="Y97" s="19" t="s">
        <v>750</v>
      </c>
      <c r="Z97" s="16">
        <v>45091.0</v>
      </c>
      <c r="AA97" s="15" t="s">
        <v>206</v>
      </c>
      <c r="AB97" s="19" t="s">
        <v>85</v>
      </c>
      <c r="AC97" s="15" t="s">
        <v>96</v>
      </c>
      <c r="AD97" s="17" t="s">
        <v>97</v>
      </c>
      <c r="AE97" s="14" t="s">
        <v>751</v>
      </c>
      <c r="AF97" s="14">
        <v>8.00089111E8</v>
      </c>
      <c r="AG97" s="14">
        <v>4.0</v>
      </c>
      <c r="AH97" s="19" t="s">
        <v>85</v>
      </c>
      <c r="AI97" s="14" t="s">
        <v>85</v>
      </c>
      <c r="AJ97" s="17" t="s">
        <v>99</v>
      </c>
      <c r="AK97" s="17" t="s">
        <v>581</v>
      </c>
      <c r="AL97" s="20" t="s">
        <v>100</v>
      </c>
      <c r="AM97" s="21" t="s">
        <v>85</v>
      </c>
      <c r="AN97" s="54" t="s">
        <v>85</v>
      </c>
      <c r="AO97" s="17">
        <v>111423.0</v>
      </c>
      <c r="AP97" s="16">
        <v>45062.0</v>
      </c>
      <c r="AQ97" s="29">
        <v>7.5E7</v>
      </c>
      <c r="AR97" s="30">
        <v>0.0</v>
      </c>
      <c r="AS97" s="30">
        <v>0.0</v>
      </c>
      <c r="AT97" s="30">
        <v>0.0</v>
      </c>
      <c r="AU97" s="29">
        <v>7.5E7</v>
      </c>
      <c r="AV97" s="15" t="s">
        <v>101</v>
      </c>
      <c r="AW97" s="16">
        <v>45091.0</v>
      </c>
      <c r="AX97" s="15" t="s">
        <v>102</v>
      </c>
      <c r="AY97" s="16">
        <v>45093.0</v>
      </c>
      <c r="AZ97" s="15" t="s">
        <v>199</v>
      </c>
      <c r="BA97" s="16">
        <v>45291.0</v>
      </c>
      <c r="BB97" s="17">
        <f t="shared" si="22"/>
        <v>198</v>
      </c>
      <c r="BC97" s="30" t="s">
        <v>752</v>
      </c>
      <c r="BD97" s="15">
        <v>1.23369384E9</v>
      </c>
      <c r="BE97" s="24">
        <v>0.0</v>
      </c>
      <c r="BF97" s="19"/>
      <c r="BG97" s="25">
        <v>0.0</v>
      </c>
      <c r="BH97" s="21"/>
      <c r="BI97" s="25">
        <v>0.0</v>
      </c>
      <c r="BJ97" s="19"/>
      <c r="BK97" s="25"/>
      <c r="BL97" s="25"/>
      <c r="BM97" s="25">
        <v>0.0</v>
      </c>
      <c r="BN97" s="19"/>
      <c r="BO97" s="26">
        <f t="shared" si="21"/>
        <v>75000000</v>
      </c>
      <c r="BP97" s="19"/>
      <c r="BQ97" s="19"/>
      <c r="BR97" s="19"/>
      <c r="BS97" s="19"/>
      <c r="BT97" s="14"/>
      <c r="BU97" s="19"/>
      <c r="BV97" s="19"/>
      <c r="BW97" s="18"/>
      <c r="BX97" s="19"/>
      <c r="BY97" s="28">
        <f t="shared" si="16"/>
        <v>198</v>
      </c>
      <c r="BZ97" s="19"/>
      <c r="CA97" s="14"/>
    </row>
    <row r="98" ht="15.0" customHeight="1">
      <c r="A98" s="17" t="s">
        <v>78</v>
      </c>
      <c r="B98" s="17" t="s">
        <v>79</v>
      </c>
      <c r="C98" s="15" t="s">
        <v>141</v>
      </c>
      <c r="D98" s="17">
        <v>297.0</v>
      </c>
      <c r="E98" s="15" t="s">
        <v>142</v>
      </c>
      <c r="F98" s="17" t="s">
        <v>753</v>
      </c>
      <c r="G98" s="15" t="s">
        <v>241</v>
      </c>
      <c r="H98" s="32">
        <v>45042.0</v>
      </c>
      <c r="I98" s="15">
        <v>148807.0</v>
      </c>
      <c r="J98" s="33">
        <v>45034.0</v>
      </c>
      <c r="K98" s="22">
        <v>149494.0</v>
      </c>
      <c r="L98" s="14" t="s">
        <v>754</v>
      </c>
      <c r="M98" s="15" t="s">
        <v>243</v>
      </c>
      <c r="N98" s="15" t="s">
        <v>244</v>
      </c>
      <c r="O98" s="15" t="s">
        <v>180</v>
      </c>
      <c r="P98" s="14">
        <v>7.6111501E7</v>
      </c>
      <c r="Q98" s="67" t="s">
        <v>245</v>
      </c>
      <c r="R98" s="56">
        <v>2.82036318E7</v>
      </c>
      <c r="S98" s="56">
        <v>2.82036318E7</v>
      </c>
      <c r="T98" s="17">
        <v>28623.0</v>
      </c>
      <c r="U98" s="14" t="s">
        <v>246</v>
      </c>
      <c r="V98" s="15" t="s">
        <v>93</v>
      </c>
      <c r="W98" s="15" t="s">
        <v>94</v>
      </c>
      <c r="X98" s="14" t="s">
        <v>85</v>
      </c>
      <c r="Y98" s="14">
        <v>109622.0</v>
      </c>
      <c r="Z98" s="16">
        <v>45063.0</v>
      </c>
      <c r="AA98" s="15" t="s">
        <v>217</v>
      </c>
      <c r="AB98" s="19" t="s">
        <v>85</v>
      </c>
      <c r="AC98" s="15" t="s">
        <v>267</v>
      </c>
      <c r="AD98" s="15" t="s">
        <v>755</v>
      </c>
      <c r="AE98" s="14" t="s">
        <v>756</v>
      </c>
      <c r="AF98" s="17">
        <v>8.605186E8</v>
      </c>
      <c r="AG98" s="17">
        <v>4.0</v>
      </c>
      <c r="AH98" s="19" t="s">
        <v>85</v>
      </c>
      <c r="AI98" s="17" t="s">
        <v>85</v>
      </c>
      <c r="AJ98" s="68" t="s">
        <v>99</v>
      </c>
      <c r="AK98" s="15"/>
      <c r="AL98" s="15" t="s">
        <v>220</v>
      </c>
      <c r="AM98" s="21" t="s">
        <v>85</v>
      </c>
      <c r="AN98" s="21" t="s">
        <v>85</v>
      </c>
      <c r="AO98" s="14">
        <v>89123.0</v>
      </c>
      <c r="AP98" s="16">
        <v>45064.0</v>
      </c>
      <c r="AQ98" s="29">
        <v>3.045701899E7</v>
      </c>
      <c r="AR98" s="30">
        <v>0.0</v>
      </c>
      <c r="AS98" s="30">
        <v>0.0</v>
      </c>
      <c r="AT98" s="30">
        <v>0.0</v>
      </c>
      <c r="AU98" s="26">
        <f t="shared" ref="AU98:AU114" si="23">SUM(AQ98+AR98+AS98+AT98)</f>
        <v>30457018.99</v>
      </c>
      <c r="AV98" s="15" t="s">
        <v>101</v>
      </c>
      <c r="AW98" s="16">
        <v>45063.0</v>
      </c>
      <c r="AX98" s="15" t="s">
        <v>102</v>
      </c>
      <c r="AY98" s="37">
        <v>45063.0</v>
      </c>
      <c r="AZ98" s="15" t="s">
        <v>118</v>
      </c>
      <c r="BA98" s="37">
        <v>45291.0</v>
      </c>
      <c r="BB98" s="14">
        <f t="shared" si="22"/>
        <v>228</v>
      </c>
      <c r="BC98" s="14" t="s">
        <v>757</v>
      </c>
      <c r="BD98" s="14">
        <v>1.006453902E9</v>
      </c>
      <c r="BE98" s="24">
        <v>1.244247052E7</v>
      </c>
      <c r="BF98" s="32">
        <v>45287.0</v>
      </c>
      <c r="BG98" s="25">
        <v>0.0</v>
      </c>
      <c r="BH98" s="19"/>
      <c r="BI98" s="25">
        <v>0.0</v>
      </c>
      <c r="BJ98" s="21"/>
      <c r="BK98" s="25"/>
      <c r="BL98" s="25"/>
      <c r="BM98" s="25">
        <v>0.0</v>
      </c>
      <c r="BN98" s="17"/>
      <c r="BO98" s="26">
        <f t="shared" si="21"/>
        <v>42899489.51</v>
      </c>
      <c r="BP98" s="34">
        <f t="shared" ref="BP98:BP101" si="24">(BQ98-BA98)</f>
        <v>91</v>
      </c>
      <c r="BQ98" s="32">
        <v>45382.0</v>
      </c>
      <c r="BR98" s="32">
        <v>45287.0</v>
      </c>
      <c r="BS98" s="21"/>
      <c r="BT98" s="17"/>
      <c r="BU98" s="27"/>
      <c r="BV98" s="21"/>
      <c r="BW98" s="17"/>
      <c r="BX98" s="21"/>
      <c r="BY98" s="28">
        <f t="shared" si="16"/>
        <v>319</v>
      </c>
      <c r="BZ98" s="17"/>
      <c r="CA98" s="17"/>
    </row>
    <row r="99" ht="15.0" customHeight="1">
      <c r="A99" s="17" t="s">
        <v>78</v>
      </c>
      <c r="B99" s="17" t="s">
        <v>79</v>
      </c>
      <c r="C99" s="15" t="s">
        <v>141</v>
      </c>
      <c r="D99" s="20">
        <v>192.0</v>
      </c>
      <c r="E99" s="15" t="s">
        <v>142</v>
      </c>
      <c r="F99" s="20" t="s">
        <v>758</v>
      </c>
      <c r="G99" s="15" t="s">
        <v>118</v>
      </c>
      <c r="H99" s="32">
        <v>45057.0</v>
      </c>
      <c r="I99" s="66">
        <v>150651.0</v>
      </c>
      <c r="J99" s="33">
        <v>45057.0</v>
      </c>
      <c r="K99" s="15" t="s">
        <v>85</v>
      </c>
      <c r="L99" s="14" t="s">
        <v>759</v>
      </c>
      <c r="M99" s="15" t="s">
        <v>243</v>
      </c>
      <c r="N99" s="15" t="s">
        <v>244</v>
      </c>
      <c r="O99" s="15" t="s">
        <v>180</v>
      </c>
      <c r="P99" s="57">
        <v>1.5101505E7</v>
      </c>
      <c r="Q99" s="92" t="s">
        <v>760</v>
      </c>
      <c r="R99" s="93">
        <v>3.3E8</v>
      </c>
      <c r="S99" s="93">
        <v>2.1E8</v>
      </c>
      <c r="T99" s="20">
        <v>37823.0</v>
      </c>
      <c r="U99" s="20" t="s">
        <v>204</v>
      </c>
      <c r="V99" s="15" t="s">
        <v>93</v>
      </c>
      <c r="W99" s="15" t="s">
        <v>94</v>
      </c>
      <c r="X99" s="14" t="s">
        <v>85</v>
      </c>
      <c r="Y99" s="57">
        <v>110150.0</v>
      </c>
      <c r="Z99" s="16">
        <v>45058.0</v>
      </c>
      <c r="AA99" s="15" t="s">
        <v>124</v>
      </c>
      <c r="AB99" s="19" t="s">
        <v>85</v>
      </c>
      <c r="AC99" s="15" t="s">
        <v>96</v>
      </c>
      <c r="AD99" s="20" t="s">
        <v>97</v>
      </c>
      <c r="AE99" s="94" t="s">
        <v>761</v>
      </c>
      <c r="AF99" s="20">
        <v>8.30095213E8</v>
      </c>
      <c r="AG99" s="20">
        <v>0.0</v>
      </c>
      <c r="AH99" s="19" t="s">
        <v>85</v>
      </c>
      <c r="AI99" s="20" t="s">
        <v>85</v>
      </c>
      <c r="AJ99" s="17" t="s">
        <v>114</v>
      </c>
      <c r="AK99" s="95" t="s">
        <v>762</v>
      </c>
      <c r="AL99" s="15" t="s">
        <v>220</v>
      </c>
      <c r="AM99" s="21" t="s">
        <v>85</v>
      </c>
      <c r="AN99" s="20" t="s">
        <v>85</v>
      </c>
      <c r="AO99" s="57">
        <v>93423.0</v>
      </c>
      <c r="AP99" s="16">
        <v>45075.0</v>
      </c>
      <c r="AQ99" s="29">
        <v>2.1E8</v>
      </c>
      <c r="AR99" s="30">
        <v>0.0</v>
      </c>
      <c r="AS99" s="30">
        <v>0.0</v>
      </c>
      <c r="AT99" s="30">
        <v>0.0</v>
      </c>
      <c r="AU99" s="39">
        <f t="shared" si="23"/>
        <v>210000000</v>
      </c>
      <c r="AV99" s="15" t="s">
        <v>101</v>
      </c>
      <c r="AW99" s="16">
        <v>45075.0</v>
      </c>
      <c r="AX99" s="15" t="s">
        <v>102</v>
      </c>
      <c r="AY99" s="37">
        <v>45075.0</v>
      </c>
      <c r="AZ99" s="15" t="s">
        <v>118</v>
      </c>
      <c r="BA99" s="37">
        <v>45291.0</v>
      </c>
      <c r="BB99" s="14">
        <f t="shared" si="22"/>
        <v>216</v>
      </c>
      <c r="BC99" s="57" t="s">
        <v>257</v>
      </c>
      <c r="BD99" s="57">
        <v>5.2199365E7</v>
      </c>
      <c r="BE99" s="24">
        <v>1.05E8</v>
      </c>
      <c r="BF99" s="32">
        <v>45265.0</v>
      </c>
      <c r="BG99" s="25">
        <v>0.0</v>
      </c>
      <c r="BH99" s="21"/>
      <c r="BI99" s="25">
        <v>0.0</v>
      </c>
      <c r="BJ99" s="96"/>
      <c r="BK99" s="25"/>
      <c r="BL99" s="25"/>
      <c r="BM99" s="25">
        <v>0.0</v>
      </c>
      <c r="BN99" s="20"/>
      <c r="BO99" s="39">
        <f t="shared" si="21"/>
        <v>315000000</v>
      </c>
      <c r="BP99" s="34">
        <f t="shared" si="24"/>
        <v>105</v>
      </c>
      <c r="BQ99" s="32">
        <v>45396.0</v>
      </c>
      <c r="BR99" s="32">
        <v>45265.0</v>
      </c>
      <c r="BS99" s="96"/>
      <c r="BT99" s="20"/>
      <c r="BU99" s="92"/>
      <c r="BV99" s="96"/>
      <c r="BW99" s="20"/>
      <c r="BX99" s="96"/>
      <c r="BY99" s="28">
        <f t="shared" si="16"/>
        <v>321</v>
      </c>
      <c r="BZ99" s="17"/>
      <c r="CA99" s="17"/>
    </row>
    <row r="100" ht="15.0" customHeight="1">
      <c r="A100" s="17" t="s">
        <v>78</v>
      </c>
      <c r="B100" s="17" t="s">
        <v>79</v>
      </c>
      <c r="C100" s="15" t="s">
        <v>141</v>
      </c>
      <c r="D100" s="20">
        <v>192.0</v>
      </c>
      <c r="E100" s="15" t="s">
        <v>142</v>
      </c>
      <c r="F100" s="20" t="s">
        <v>763</v>
      </c>
      <c r="G100" s="15" t="s">
        <v>118</v>
      </c>
      <c r="H100" s="32">
        <v>45058.0</v>
      </c>
      <c r="I100" s="97">
        <v>150651.0</v>
      </c>
      <c r="J100" s="33">
        <v>45057.0</v>
      </c>
      <c r="K100" s="15" t="s">
        <v>85</v>
      </c>
      <c r="L100" s="14" t="s">
        <v>764</v>
      </c>
      <c r="M100" s="15" t="s">
        <v>243</v>
      </c>
      <c r="N100" s="15" t="s">
        <v>244</v>
      </c>
      <c r="O100" s="15" t="s">
        <v>180</v>
      </c>
      <c r="P100" s="57">
        <v>1.5101505E7</v>
      </c>
      <c r="Q100" s="92" t="s">
        <v>760</v>
      </c>
      <c r="R100" s="93">
        <v>3.3E8</v>
      </c>
      <c r="S100" s="93">
        <v>1.2E8</v>
      </c>
      <c r="T100" s="20">
        <v>37823.0</v>
      </c>
      <c r="U100" s="20" t="s">
        <v>765</v>
      </c>
      <c r="V100" s="15" t="s">
        <v>93</v>
      </c>
      <c r="W100" s="15" t="s">
        <v>94</v>
      </c>
      <c r="X100" s="14" t="s">
        <v>85</v>
      </c>
      <c r="Y100" s="57">
        <v>109357.0</v>
      </c>
      <c r="Z100" s="16">
        <v>45058.0</v>
      </c>
      <c r="AA100" s="15" t="s">
        <v>124</v>
      </c>
      <c r="AB100" s="19" t="s">
        <v>85</v>
      </c>
      <c r="AC100" s="15" t="s">
        <v>96</v>
      </c>
      <c r="AD100" s="20" t="s">
        <v>97</v>
      </c>
      <c r="AE100" s="94" t="s">
        <v>761</v>
      </c>
      <c r="AF100" s="20">
        <v>8.30095213E8</v>
      </c>
      <c r="AG100" s="20">
        <v>0.0</v>
      </c>
      <c r="AH100" s="19" t="s">
        <v>85</v>
      </c>
      <c r="AI100" s="20" t="s">
        <v>85</v>
      </c>
      <c r="AJ100" s="17" t="s">
        <v>114</v>
      </c>
      <c r="AK100" s="95" t="s">
        <v>762</v>
      </c>
      <c r="AL100" s="15" t="s">
        <v>220</v>
      </c>
      <c r="AM100" s="21" t="s">
        <v>85</v>
      </c>
      <c r="AN100" s="20" t="s">
        <v>85</v>
      </c>
      <c r="AO100" s="57">
        <v>86323.0</v>
      </c>
      <c r="AP100" s="16">
        <v>45058.0</v>
      </c>
      <c r="AQ100" s="29">
        <v>1.2E8</v>
      </c>
      <c r="AR100" s="30">
        <v>0.0</v>
      </c>
      <c r="AS100" s="30">
        <v>0.0</v>
      </c>
      <c r="AT100" s="30">
        <v>0.0</v>
      </c>
      <c r="AU100" s="39">
        <f t="shared" si="23"/>
        <v>120000000</v>
      </c>
      <c r="AV100" s="15" t="s">
        <v>101</v>
      </c>
      <c r="AW100" s="16">
        <v>45058.0</v>
      </c>
      <c r="AX100" s="15" t="s">
        <v>102</v>
      </c>
      <c r="AY100" s="37">
        <v>45058.0</v>
      </c>
      <c r="AZ100" s="15" t="s">
        <v>118</v>
      </c>
      <c r="BA100" s="37">
        <v>45291.0</v>
      </c>
      <c r="BB100" s="14">
        <f t="shared" si="22"/>
        <v>233</v>
      </c>
      <c r="BC100" s="57" t="s">
        <v>257</v>
      </c>
      <c r="BD100" s="57">
        <v>5.2199365E7</v>
      </c>
      <c r="BE100" s="24">
        <v>6.0E7</v>
      </c>
      <c r="BF100" s="32">
        <v>45265.0</v>
      </c>
      <c r="BG100" s="25">
        <v>0.0</v>
      </c>
      <c r="BH100" s="21"/>
      <c r="BI100" s="25">
        <v>0.0</v>
      </c>
      <c r="BJ100" s="96"/>
      <c r="BK100" s="25"/>
      <c r="BL100" s="25"/>
      <c r="BM100" s="25">
        <v>0.0</v>
      </c>
      <c r="BN100" s="20"/>
      <c r="BO100" s="39">
        <f t="shared" si="21"/>
        <v>180000000</v>
      </c>
      <c r="BP100" s="34">
        <f t="shared" si="24"/>
        <v>116</v>
      </c>
      <c r="BQ100" s="32">
        <v>45407.0</v>
      </c>
      <c r="BR100" s="32">
        <v>45265.0</v>
      </c>
      <c r="BS100" s="96"/>
      <c r="BT100" s="20"/>
      <c r="BU100" s="92"/>
      <c r="BV100" s="96"/>
      <c r="BW100" s="20"/>
      <c r="BX100" s="96"/>
      <c r="BY100" s="28">
        <f t="shared" si="16"/>
        <v>349</v>
      </c>
      <c r="BZ100" s="17"/>
      <c r="CA100" s="17"/>
    </row>
    <row r="101" ht="15.0" customHeight="1">
      <c r="A101" s="15" t="s">
        <v>78</v>
      </c>
      <c r="B101" s="15" t="s">
        <v>79</v>
      </c>
      <c r="C101" s="15" t="s">
        <v>141</v>
      </c>
      <c r="D101" s="15">
        <v>350.0</v>
      </c>
      <c r="E101" s="41" t="s">
        <v>142</v>
      </c>
      <c r="F101" s="14" t="s">
        <v>766</v>
      </c>
      <c r="G101" s="15" t="s">
        <v>139</v>
      </c>
      <c r="H101" s="32">
        <v>45183.0</v>
      </c>
      <c r="I101" s="15">
        <v>20082.0</v>
      </c>
      <c r="J101" s="32">
        <v>45183.0</v>
      </c>
      <c r="K101" s="15">
        <v>158245.0</v>
      </c>
      <c r="L101" s="60" t="s">
        <v>767</v>
      </c>
      <c r="M101" s="15" t="s">
        <v>243</v>
      </c>
      <c r="N101" s="15" t="s">
        <v>244</v>
      </c>
      <c r="O101" s="15" t="s">
        <v>412</v>
      </c>
      <c r="P101" s="15">
        <v>4.32115E7</v>
      </c>
      <c r="Q101" s="98" t="s">
        <v>768</v>
      </c>
      <c r="R101" s="24">
        <v>2.6E8</v>
      </c>
      <c r="S101" s="71">
        <v>2.6E8</v>
      </c>
      <c r="T101" s="15">
        <v>52623.0</v>
      </c>
      <c r="U101" s="50" t="s">
        <v>92</v>
      </c>
      <c r="V101" s="15" t="s">
        <v>93</v>
      </c>
      <c r="W101" s="15" t="s">
        <v>94</v>
      </c>
      <c r="X101" s="14" t="s">
        <v>85</v>
      </c>
      <c r="Y101" s="15">
        <v>118004.0</v>
      </c>
      <c r="Z101" s="16">
        <v>45219.0</v>
      </c>
      <c r="AA101" s="15" t="s">
        <v>124</v>
      </c>
      <c r="AB101" s="19" t="s">
        <v>85</v>
      </c>
      <c r="AC101" s="15" t="s">
        <v>96</v>
      </c>
      <c r="AD101" s="41" t="s">
        <v>97</v>
      </c>
      <c r="AE101" s="15" t="s">
        <v>769</v>
      </c>
      <c r="AF101" s="41">
        <v>9.00571849E8</v>
      </c>
      <c r="AG101" s="15">
        <v>1.0</v>
      </c>
      <c r="AH101" s="15" t="s">
        <v>85</v>
      </c>
      <c r="AI101" s="41" t="s">
        <v>85</v>
      </c>
      <c r="AJ101" s="15" t="s">
        <v>114</v>
      </c>
      <c r="AK101" s="15" t="s">
        <v>210</v>
      </c>
      <c r="AL101" s="15" t="s">
        <v>220</v>
      </c>
      <c r="AM101" s="15" t="s">
        <v>85</v>
      </c>
      <c r="AN101" s="15" t="s">
        <v>85</v>
      </c>
      <c r="AO101" s="15">
        <v>184523.0</v>
      </c>
      <c r="AP101" s="16">
        <v>45222.0</v>
      </c>
      <c r="AQ101" s="29">
        <v>2.5886882175E8</v>
      </c>
      <c r="AR101" s="30">
        <v>0.0</v>
      </c>
      <c r="AS101" s="30">
        <v>0.0</v>
      </c>
      <c r="AT101" s="30">
        <v>0.0</v>
      </c>
      <c r="AU101" s="47">
        <f t="shared" si="23"/>
        <v>258868821.8</v>
      </c>
      <c r="AV101" s="15" t="s">
        <v>101</v>
      </c>
      <c r="AW101" s="51">
        <v>45222.0</v>
      </c>
      <c r="AX101" s="15" t="s">
        <v>102</v>
      </c>
      <c r="AY101" s="37">
        <v>45219.0</v>
      </c>
      <c r="AZ101" s="41" t="s">
        <v>770</v>
      </c>
      <c r="BA101" s="37">
        <v>45270.0</v>
      </c>
      <c r="BB101" s="14">
        <f t="shared" si="22"/>
        <v>51</v>
      </c>
      <c r="BC101" s="34" t="s">
        <v>417</v>
      </c>
      <c r="BD101" s="60">
        <v>1.949897E7</v>
      </c>
      <c r="BE101" s="24">
        <v>0.0</v>
      </c>
      <c r="BF101" s="17"/>
      <c r="BG101" s="25">
        <v>0.0</v>
      </c>
      <c r="BH101" s="17"/>
      <c r="BI101" s="25">
        <v>0.0</v>
      </c>
      <c r="BJ101" s="17"/>
      <c r="BK101" s="25"/>
      <c r="BL101" s="25"/>
      <c r="BM101" s="25">
        <v>0.0</v>
      </c>
      <c r="BN101" s="48"/>
      <c r="BO101" s="39">
        <f t="shared" si="21"/>
        <v>258868821.8</v>
      </c>
      <c r="BP101" s="34">
        <f t="shared" si="24"/>
        <v>10</v>
      </c>
      <c r="BQ101" s="32">
        <v>45280.0</v>
      </c>
      <c r="BR101" s="32">
        <v>45267.0</v>
      </c>
      <c r="BS101" s="17"/>
      <c r="BT101" s="17"/>
      <c r="BU101" s="17"/>
      <c r="BV101" s="17"/>
      <c r="BW101" s="17"/>
      <c r="BX101" s="17"/>
      <c r="BY101" s="28">
        <f t="shared" si="16"/>
        <v>61</v>
      </c>
      <c r="BZ101" s="17"/>
      <c r="CA101" s="17"/>
    </row>
    <row r="102" ht="15.0" customHeight="1">
      <c r="A102" s="17" t="s">
        <v>78</v>
      </c>
      <c r="B102" s="17" t="s">
        <v>79</v>
      </c>
      <c r="C102" s="15" t="s">
        <v>80</v>
      </c>
      <c r="D102" s="17">
        <v>280.0</v>
      </c>
      <c r="E102" s="15" t="s">
        <v>142</v>
      </c>
      <c r="F102" s="41" t="s">
        <v>771</v>
      </c>
      <c r="G102" s="15" t="s">
        <v>83</v>
      </c>
      <c r="H102" s="32">
        <v>44984.0</v>
      </c>
      <c r="I102" s="17" t="s">
        <v>772</v>
      </c>
      <c r="J102" s="15" t="s">
        <v>85</v>
      </c>
      <c r="K102" s="15" t="s">
        <v>85</v>
      </c>
      <c r="L102" s="17" t="s">
        <v>773</v>
      </c>
      <c r="M102" s="15" t="s">
        <v>87</v>
      </c>
      <c r="N102" s="15" t="s">
        <v>88</v>
      </c>
      <c r="O102" s="15" t="s">
        <v>180</v>
      </c>
      <c r="P102" s="17" t="s">
        <v>774</v>
      </c>
      <c r="Q102" s="14" t="s">
        <v>775</v>
      </c>
      <c r="R102" s="27">
        <v>5.2E7</v>
      </c>
      <c r="S102" s="27">
        <v>5.2E7</v>
      </c>
      <c r="T102" s="17">
        <v>24523.0</v>
      </c>
      <c r="U102" s="17" t="s">
        <v>776</v>
      </c>
      <c r="V102" s="41" t="s">
        <v>93</v>
      </c>
      <c r="W102" s="41" t="s">
        <v>94</v>
      </c>
      <c r="X102" s="14" t="s">
        <v>85</v>
      </c>
      <c r="Y102" s="50" t="s">
        <v>777</v>
      </c>
      <c r="Z102" s="32">
        <v>44995.0</v>
      </c>
      <c r="AA102" s="15" t="s">
        <v>206</v>
      </c>
      <c r="AB102" s="19" t="s">
        <v>85</v>
      </c>
      <c r="AC102" s="41" t="s">
        <v>275</v>
      </c>
      <c r="AD102" s="41" t="s">
        <v>276</v>
      </c>
      <c r="AE102" s="40" t="s">
        <v>778</v>
      </c>
      <c r="AF102" s="40">
        <v>9.00427788E8</v>
      </c>
      <c r="AG102" s="41">
        <v>3.0</v>
      </c>
      <c r="AH102" s="19" t="s">
        <v>85</v>
      </c>
      <c r="AI102" s="41" t="s">
        <v>85</v>
      </c>
      <c r="AJ102" s="15" t="s">
        <v>114</v>
      </c>
      <c r="AK102" s="15" t="s">
        <v>85</v>
      </c>
      <c r="AL102" s="15" t="s">
        <v>220</v>
      </c>
      <c r="AM102" s="41" t="s">
        <v>85</v>
      </c>
      <c r="AN102" s="99" t="s">
        <v>85</v>
      </c>
      <c r="AO102" s="40">
        <v>54523.0</v>
      </c>
      <c r="AP102" s="32">
        <v>44999.0</v>
      </c>
      <c r="AQ102" s="100">
        <v>5.2E7</v>
      </c>
      <c r="AR102" s="30">
        <v>0.0</v>
      </c>
      <c r="AS102" s="30">
        <v>0.0</v>
      </c>
      <c r="AT102" s="30">
        <v>0.0</v>
      </c>
      <c r="AU102" s="31">
        <f t="shared" si="23"/>
        <v>52000000</v>
      </c>
      <c r="AV102" s="15" t="s">
        <v>101</v>
      </c>
      <c r="AW102" s="37">
        <v>44999.0</v>
      </c>
      <c r="AX102" s="15" t="s">
        <v>102</v>
      </c>
      <c r="AY102" s="37">
        <v>44999.0</v>
      </c>
      <c r="AZ102" s="41" t="s">
        <v>103</v>
      </c>
      <c r="BA102" s="37">
        <v>45122.0</v>
      </c>
      <c r="BB102" s="14">
        <f t="shared" si="22"/>
        <v>123</v>
      </c>
      <c r="BC102" s="65" t="s">
        <v>779</v>
      </c>
      <c r="BD102" s="17">
        <v>8.826455E7</v>
      </c>
      <c r="BE102" s="24">
        <v>0.0</v>
      </c>
      <c r="BF102" s="21"/>
      <c r="BG102" s="25">
        <v>0.0</v>
      </c>
      <c r="BH102" s="21"/>
      <c r="BI102" s="25">
        <v>0.0</v>
      </c>
      <c r="BJ102" s="62"/>
      <c r="BK102" s="25"/>
      <c r="BL102" s="25"/>
      <c r="BM102" s="25">
        <v>0.0</v>
      </c>
      <c r="BN102" s="62"/>
      <c r="BO102" s="31">
        <f t="shared" si="21"/>
        <v>52000000</v>
      </c>
      <c r="BP102" s="63"/>
      <c r="BQ102" s="62"/>
      <c r="BR102" s="62"/>
      <c r="BS102" s="63"/>
      <c r="BT102" s="63"/>
      <c r="BU102" s="62"/>
      <c r="BV102" s="63"/>
      <c r="BW102" s="101"/>
      <c r="BX102" s="62"/>
      <c r="BY102" s="28">
        <f t="shared" si="16"/>
        <v>123</v>
      </c>
      <c r="BZ102" s="62"/>
      <c r="CA102" s="17"/>
    </row>
    <row r="103" ht="15.0" customHeight="1">
      <c r="A103" s="17" t="s">
        <v>78</v>
      </c>
      <c r="B103" s="17" t="s">
        <v>79</v>
      </c>
      <c r="C103" s="15" t="s">
        <v>80</v>
      </c>
      <c r="D103" s="102">
        <v>114.0</v>
      </c>
      <c r="E103" s="41" t="s">
        <v>142</v>
      </c>
      <c r="F103" s="34" t="s">
        <v>780</v>
      </c>
      <c r="G103" s="15" t="s">
        <v>103</v>
      </c>
      <c r="H103" s="32">
        <v>44992.0</v>
      </c>
      <c r="I103" s="15" t="s">
        <v>781</v>
      </c>
      <c r="J103" s="15" t="s">
        <v>85</v>
      </c>
      <c r="K103" s="15" t="s">
        <v>85</v>
      </c>
      <c r="L103" s="14" t="s">
        <v>627</v>
      </c>
      <c r="M103" s="15" t="s">
        <v>108</v>
      </c>
      <c r="N103" s="15" t="s">
        <v>323</v>
      </c>
      <c r="O103" s="15" t="s">
        <v>89</v>
      </c>
      <c r="P103" s="15">
        <v>8.01615E7</v>
      </c>
      <c r="Q103" s="15" t="s">
        <v>782</v>
      </c>
      <c r="R103" s="103">
        <v>2.5E7</v>
      </c>
      <c r="S103" s="103">
        <v>2.5E7</v>
      </c>
      <c r="T103" s="15">
        <v>23123.0</v>
      </c>
      <c r="U103" s="15" t="s">
        <v>92</v>
      </c>
      <c r="V103" s="15" t="s">
        <v>93</v>
      </c>
      <c r="W103" s="15" t="s">
        <v>94</v>
      </c>
      <c r="X103" s="14" t="s">
        <v>85</v>
      </c>
      <c r="Y103" s="15" t="s">
        <v>783</v>
      </c>
      <c r="Z103" s="16">
        <v>44994.0</v>
      </c>
      <c r="AA103" s="15" t="s">
        <v>217</v>
      </c>
      <c r="AB103" s="19" t="s">
        <v>85</v>
      </c>
      <c r="AC103" s="15" t="s">
        <v>275</v>
      </c>
      <c r="AD103" s="14" t="s">
        <v>97</v>
      </c>
      <c r="AE103" s="15" t="s">
        <v>784</v>
      </c>
      <c r="AF103" s="41">
        <v>1.3484313E7</v>
      </c>
      <c r="AG103" s="15" t="s">
        <v>165</v>
      </c>
      <c r="AH103" s="15" t="s">
        <v>85</v>
      </c>
      <c r="AI103" s="15" t="s">
        <v>785</v>
      </c>
      <c r="AJ103" s="15" t="s">
        <v>114</v>
      </c>
      <c r="AK103" s="15" t="s">
        <v>174</v>
      </c>
      <c r="AL103" s="41" t="s">
        <v>85</v>
      </c>
      <c r="AM103" s="104">
        <v>31085.0</v>
      </c>
      <c r="AN103" s="22">
        <f>+YEAR(TODAY())-YEAR('Contratación 2023'!$AM14)</f>
        <v>45</v>
      </c>
      <c r="AO103" s="41">
        <v>53023.0</v>
      </c>
      <c r="AP103" s="16">
        <v>44995.0</v>
      </c>
      <c r="AQ103" s="30">
        <v>2.5E7</v>
      </c>
      <c r="AR103" s="30">
        <v>0.0</v>
      </c>
      <c r="AS103" s="30">
        <v>0.0</v>
      </c>
      <c r="AT103" s="30">
        <v>0.0</v>
      </c>
      <c r="AU103" s="31">
        <f t="shared" si="23"/>
        <v>25000000</v>
      </c>
      <c r="AV103" s="15" t="s">
        <v>101</v>
      </c>
      <c r="AW103" s="16">
        <v>44995.0</v>
      </c>
      <c r="AX103" s="15" t="s">
        <v>102</v>
      </c>
      <c r="AY103" s="37">
        <v>44998.0</v>
      </c>
      <c r="AZ103" s="15" t="s">
        <v>103</v>
      </c>
      <c r="BA103" s="37">
        <v>45291.0</v>
      </c>
      <c r="BB103" s="17">
        <f t="shared" si="22"/>
        <v>293</v>
      </c>
      <c r="BC103" s="15" t="s">
        <v>632</v>
      </c>
      <c r="BD103" s="17">
        <v>8.8151663E7</v>
      </c>
      <c r="BE103" s="24">
        <v>0.0</v>
      </c>
      <c r="BF103" s="16"/>
      <c r="BG103" s="25">
        <v>0.0</v>
      </c>
      <c r="BH103" s="16"/>
      <c r="BI103" s="25">
        <v>0.0</v>
      </c>
      <c r="BJ103" s="16"/>
      <c r="BK103" s="25"/>
      <c r="BL103" s="25"/>
      <c r="BM103" s="25">
        <v>0.0</v>
      </c>
      <c r="BN103" s="16"/>
      <c r="BO103" s="31">
        <f>SUM(AU103)</f>
        <v>25000000</v>
      </c>
      <c r="BP103" s="17"/>
      <c r="BQ103" s="16"/>
      <c r="BR103" s="16"/>
      <c r="BS103" s="17"/>
      <c r="BT103" s="17"/>
      <c r="BU103" s="17"/>
      <c r="BV103" s="17"/>
      <c r="BW103" s="17"/>
      <c r="BX103" s="17"/>
      <c r="BY103" s="28">
        <f t="shared" si="16"/>
        <v>293</v>
      </c>
      <c r="BZ103" s="17"/>
      <c r="CA103" s="15" t="s">
        <v>786</v>
      </c>
    </row>
    <row r="104" ht="15.0" customHeight="1">
      <c r="A104" s="17" t="s">
        <v>78</v>
      </c>
      <c r="B104" s="17" t="s">
        <v>79</v>
      </c>
      <c r="C104" s="15" t="s">
        <v>80</v>
      </c>
      <c r="D104" s="17">
        <v>2.0</v>
      </c>
      <c r="E104" s="15" t="s">
        <v>142</v>
      </c>
      <c r="F104" s="17" t="s">
        <v>787</v>
      </c>
      <c r="G104" s="15" t="s">
        <v>157</v>
      </c>
      <c r="H104" s="32">
        <v>44942.0</v>
      </c>
      <c r="I104" s="17" t="s">
        <v>788</v>
      </c>
      <c r="J104" s="15" t="s">
        <v>85</v>
      </c>
      <c r="K104" s="15" t="s">
        <v>85</v>
      </c>
      <c r="L104" s="17" t="s">
        <v>789</v>
      </c>
      <c r="M104" s="15" t="s">
        <v>108</v>
      </c>
      <c r="N104" s="15" t="s">
        <v>88</v>
      </c>
      <c r="O104" s="15" t="s">
        <v>225</v>
      </c>
      <c r="P104" s="17" t="s">
        <v>790</v>
      </c>
      <c r="Q104" s="17" t="s">
        <v>161</v>
      </c>
      <c r="R104" s="27">
        <v>7.15E7</v>
      </c>
      <c r="S104" s="27">
        <v>7.15E7</v>
      </c>
      <c r="T104" s="17">
        <v>11323.0</v>
      </c>
      <c r="U104" s="17" t="s">
        <v>162</v>
      </c>
      <c r="V104" s="15" t="s">
        <v>93</v>
      </c>
      <c r="W104" s="15" t="s">
        <v>193</v>
      </c>
      <c r="X104" s="14" t="s">
        <v>85</v>
      </c>
      <c r="Y104" s="17" t="s">
        <v>791</v>
      </c>
      <c r="Z104" s="16">
        <v>44943.0</v>
      </c>
      <c r="AA104" s="15" t="s">
        <v>88</v>
      </c>
      <c r="AB104" s="19" t="s">
        <v>85</v>
      </c>
      <c r="AC104" s="15" t="s">
        <v>96</v>
      </c>
      <c r="AD104" s="17" t="s">
        <v>97</v>
      </c>
      <c r="AE104" s="17" t="s">
        <v>792</v>
      </c>
      <c r="AF104" s="17">
        <v>1.026262941E9</v>
      </c>
      <c r="AG104" s="17" t="s">
        <v>165</v>
      </c>
      <c r="AH104" s="19" t="s">
        <v>85</v>
      </c>
      <c r="AI104" s="17" t="s">
        <v>793</v>
      </c>
      <c r="AJ104" s="15" t="s">
        <v>114</v>
      </c>
      <c r="AK104" s="15" t="s">
        <v>174</v>
      </c>
      <c r="AL104" s="17" t="s">
        <v>85</v>
      </c>
      <c r="AM104" s="21">
        <v>32243.0</v>
      </c>
      <c r="AN104" s="22" t="str">
        <f>+YEAR(TODAY())-YEAR('Contratación 2023'!$AM18)</f>
        <v>#VALUE!</v>
      </c>
      <c r="AO104" s="17">
        <v>17423.0</v>
      </c>
      <c r="AP104" s="16">
        <v>44943.0</v>
      </c>
      <c r="AQ104" s="23">
        <v>7.15E7</v>
      </c>
      <c r="AR104" s="30">
        <v>0.0</v>
      </c>
      <c r="AS104" s="30">
        <v>0.0</v>
      </c>
      <c r="AT104" s="30">
        <v>0.0</v>
      </c>
      <c r="AU104" s="31">
        <f t="shared" si="23"/>
        <v>71500000</v>
      </c>
      <c r="AV104" s="15" t="s">
        <v>101</v>
      </c>
      <c r="AW104" s="16">
        <v>44945.0</v>
      </c>
      <c r="AX104" s="15" t="s">
        <v>102</v>
      </c>
      <c r="AY104" s="37">
        <v>44945.0</v>
      </c>
      <c r="AZ104" s="15" t="s">
        <v>157</v>
      </c>
      <c r="BA104" s="37">
        <v>45175.0</v>
      </c>
      <c r="BB104" s="17">
        <f t="shared" si="22"/>
        <v>230</v>
      </c>
      <c r="BC104" s="34" t="s">
        <v>794</v>
      </c>
      <c r="BD104" s="17">
        <v>5.5164919E7</v>
      </c>
      <c r="BE104" s="24">
        <v>0.0</v>
      </c>
      <c r="BF104" s="16"/>
      <c r="BG104" s="25">
        <v>0.0</v>
      </c>
      <c r="BH104" s="16"/>
      <c r="BI104" s="25">
        <v>0.0</v>
      </c>
      <c r="BJ104" s="16"/>
      <c r="BK104" s="25"/>
      <c r="BL104" s="25"/>
      <c r="BM104" s="25">
        <v>2.6E7</v>
      </c>
      <c r="BN104" s="16">
        <v>45224.0</v>
      </c>
      <c r="BO104" s="31">
        <f t="shared" ref="BO104:BO114" si="25">SUM(AU104+BE104+BG104+BI104-BM104)</f>
        <v>45500000</v>
      </c>
      <c r="BP104" s="17"/>
      <c r="BQ104" s="16"/>
      <c r="BR104" s="16"/>
      <c r="BS104" s="17"/>
      <c r="BT104" s="17"/>
      <c r="BU104" s="21"/>
      <c r="BV104" s="17"/>
      <c r="BW104" s="27"/>
      <c r="BX104" s="21"/>
      <c r="BY104" s="17">
        <f t="shared" si="16"/>
        <v>230</v>
      </c>
      <c r="BZ104" s="52">
        <v>45224.0</v>
      </c>
      <c r="CA104" s="15" t="s">
        <v>795</v>
      </c>
    </row>
    <row r="105" ht="15.0" customHeight="1">
      <c r="A105" s="17" t="s">
        <v>78</v>
      </c>
      <c r="B105" s="17" t="s">
        <v>79</v>
      </c>
      <c r="C105" s="15" t="s">
        <v>80</v>
      </c>
      <c r="D105" s="17">
        <v>5.0</v>
      </c>
      <c r="E105" s="15" t="s">
        <v>142</v>
      </c>
      <c r="F105" s="17" t="s">
        <v>796</v>
      </c>
      <c r="G105" s="15" t="s">
        <v>83</v>
      </c>
      <c r="H105" s="32">
        <v>44967.0</v>
      </c>
      <c r="I105" s="17" t="s">
        <v>797</v>
      </c>
      <c r="J105" s="15" t="s">
        <v>85</v>
      </c>
      <c r="K105" s="15" t="s">
        <v>85</v>
      </c>
      <c r="L105" s="17" t="s">
        <v>798</v>
      </c>
      <c r="M105" s="15" t="s">
        <v>108</v>
      </c>
      <c r="N105" s="15" t="s">
        <v>88</v>
      </c>
      <c r="O105" s="15" t="s">
        <v>799</v>
      </c>
      <c r="P105" s="17">
        <v>8.0111607E7</v>
      </c>
      <c r="Q105" s="17" t="s">
        <v>800</v>
      </c>
      <c r="R105" s="27">
        <v>5.275E7</v>
      </c>
      <c r="S105" s="27">
        <v>5.275E7</v>
      </c>
      <c r="T105" s="17">
        <v>21023.0</v>
      </c>
      <c r="U105" s="17" t="s">
        <v>162</v>
      </c>
      <c r="V105" s="15" t="s">
        <v>93</v>
      </c>
      <c r="W105" s="15" t="s">
        <v>94</v>
      </c>
      <c r="X105" s="14" t="s">
        <v>85</v>
      </c>
      <c r="Y105" s="17" t="s">
        <v>801</v>
      </c>
      <c r="Z105" s="16">
        <v>44970.0</v>
      </c>
      <c r="AA105" s="15" t="s">
        <v>88</v>
      </c>
      <c r="AB105" s="19" t="s">
        <v>85</v>
      </c>
      <c r="AC105" s="15" t="s">
        <v>96</v>
      </c>
      <c r="AD105" s="17" t="s">
        <v>97</v>
      </c>
      <c r="AE105" s="20" t="s">
        <v>802</v>
      </c>
      <c r="AF105" s="17">
        <v>1.084258429E9</v>
      </c>
      <c r="AG105" s="17" t="s">
        <v>165</v>
      </c>
      <c r="AH105" s="19" t="s">
        <v>85</v>
      </c>
      <c r="AI105" s="15" t="s">
        <v>309</v>
      </c>
      <c r="AJ105" s="15" t="s">
        <v>114</v>
      </c>
      <c r="AK105" s="15" t="s">
        <v>174</v>
      </c>
      <c r="AL105" s="17" t="s">
        <v>85</v>
      </c>
      <c r="AM105" s="21">
        <v>34725.0</v>
      </c>
      <c r="AN105" s="22" t="str">
        <f>+YEAR(TODAY())-YEAR('Contratación 2023'!$AM21)</f>
        <v>#VALUE!</v>
      </c>
      <c r="AO105" s="17">
        <v>37223.0</v>
      </c>
      <c r="AP105" s="16">
        <v>44971.0</v>
      </c>
      <c r="AQ105" s="23">
        <v>5.25E7</v>
      </c>
      <c r="AR105" s="30">
        <v>0.0</v>
      </c>
      <c r="AS105" s="30">
        <v>0.0</v>
      </c>
      <c r="AT105" s="30">
        <v>0.0</v>
      </c>
      <c r="AU105" s="31">
        <f t="shared" si="23"/>
        <v>52500000</v>
      </c>
      <c r="AV105" s="15" t="s">
        <v>101</v>
      </c>
      <c r="AW105" s="16">
        <v>44971.0</v>
      </c>
      <c r="AX105" s="15" t="s">
        <v>102</v>
      </c>
      <c r="AY105" s="37">
        <v>44972.0</v>
      </c>
      <c r="AZ105" s="15" t="s">
        <v>83</v>
      </c>
      <c r="BA105" s="37">
        <v>45291.0</v>
      </c>
      <c r="BB105" s="17">
        <f t="shared" si="22"/>
        <v>319</v>
      </c>
      <c r="BC105" s="17" t="s">
        <v>803</v>
      </c>
      <c r="BD105" s="17">
        <v>5.5164919E7</v>
      </c>
      <c r="BE105" s="24">
        <v>4020000.0</v>
      </c>
      <c r="BF105" s="32">
        <v>45237.0</v>
      </c>
      <c r="BG105" s="25">
        <v>0.0</v>
      </c>
      <c r="BH105" s="16"/>
      <c r="BI105" s="25">
        <v>0.0</v>
      </c>
      <c r="BJ105" s="16"/>
      <c r="BK105" s="25"/>
      <c r="BL105" s="25"/>
      <c r="BM105" s="25">
        <v>0.0</v>
      </c>
      <c r="BN105" s="16"/>
      <c r="BO105" s="31">
        <f t="shared" si="25"/>
        <v>56520000</v>
      </c>
      <c r="BP105" s="17"/>
      <c r="BQ105" s="16"/>
      <c r="BR105" s="16"/>
      <c r="BS105" s="17"/>
      <c r="BT105" s="17"/>
      <c r="BU105" s="21"/>
      <c r="BV105" s="17"/>
      <c r="BW105" s="27"/>
      <c r="BX105" s="21"/>
      <c r="BY105" s="17">
        <f t="shared" si="16"/>
        <v>319</v>
      </c>
      <c r="BZ105" s="21"/>
      <c r="CA105" s="17"/>
    </row>
    <row r="106" ht="15.0" customHeight="1">
      <c r="A106" s="17" t="s">
        <v>78</v>
      </c>
      <c r="B106" s="17" t="s">
        <v>79</v>
      </c>
      <c r="C106" s="15" t="s">
        <v>80</v>
      </c>
      <c r="D106" s="17">
        <v>6.0</v>
      </c>
      <c r="E106" s="15" t="s">
        <v>142</v>
      </c>
      <c r="F106" s="17" t="s">
        <v>804</v>
      </c>
      <c r="G106" s="15" t="s">
        <v>157</v>
      </c>
      <c r="H106" s="32">
        <v>44957.0</v>
      </c>
      <c r="I106" s="17" t="s">
        <v>805</v>
      </c>
      <c r="J106" s="15" t="s">
        <v>85</v>
      </c>
      <c r="K106" s="15" t="s">
        <v>85</v>
      </c>
      <c r="L106" s="17" t="s">
        <v>806</v>
      </c>
      <c r="M106" s="15" t="s">
        <v>108</v>
      </c>
      <c r="N106" s="15" t="s">
        <v>88</v>
      </c>
      <c r="O106" s="15" t="s">
        <v>799</v>
      </c>
      <c r="P106" s="17">
        <v>8.01615E7</v>
      </c>
      <c r="Q106" s="17" t="s">
        <v>807</v>
      </c>
      <c r="R106" s="27">
        <v>2.97E7</v>
      </c>
      <c r="S106" s="27">
        <v>2.97E7</v>
      </c>
      <c r="T106" s="17">
        <v>10223.0</v>
      </c>
      <c r="U106" s="17" t="s">
        <v>162</v>
      </c>
      <c r="V106" s="15" t="s">
        <v>93</v>
      </c>
      <c r="W106" s="15" t="s">
        <v>94</v>
      </c>
      <c r="X106" s="14" t="s">
        <v>85</v>
      </c>
      <c r="Y106" s="17" t="s">
        <v>808</v>
      </c>
      <c r="Z106" s="16">
        <v>44958.0</v>
      </c>
      <c r="AA106" s="15" t="s">
        <v>217</v>
      </c>
      <c r="AB106" s="19" t="s">
        <v>85</v>
      </c>
      <c r="AC106" s="15" t="s">
        <v>96</v>
      </c>
      <c r="AD106" s="17" t="s">
        <v>97</v>
      </c>
      <c r="AE106" s="17" t="s">
        <v>809</v>
      </c>
      <c r="AF106" s="17">
        <v>5.3030141E7</v>
      </c>
      <c r="AG106" s="17" t="s">
        <v>165</v>
      </c>
      <c r="AH106" s="19" t="s">
        <v>85</v>
      </c>
      <c r="AI106" s="17" t="s">
        <v>810</v>
      </c>
      <c r="AJ106" s="15" t="s">
        <v>114</v>
      </c>
      <c r="AK106" s="15" t="s">
        <v>174</v>
      </c>
      <c r="AL106" s="17" t="s">
        <v>85</v>
      </c>
      <c r="AM106" s="21">
        <v>35883.0</v>
      </c>
      <c r="AN106" s="22" t="str">
        <f>+YEAR(TODAY())-YEAR('Contratación 2023'!$AM23)</f>
        <v>#VALUE!</v>
      </c>
      <c r="AO106" s="17">
        <v>31523.0</v>
      </c>
      <c r="AP106" s="16">
        <v>44958.0</v>
      </c>
      <c r="AQ106" s="23">
        <v>2.97E7</v>
      </c>
      <c r="AR106" s="30">
        <v>0.0</v>
      </c>
      <c r="AS106" s="30">
        <v>0.0</v>
      </c>
      <c r="AT106" s="30">
        <v>0.0</v>
      </c>
      <c r="AU106" s="31">
        <f t="shared" si="23"/>
        <v>29700000</v>
      </c>
      <c r="AV106" s="15" t="s">
        <v>101</v>
      </c>
      <c r="AW106" s="16">
        <v>44945.0</v>
      </c>
      <c r="AX106" s="15" t="s">
        <v>102</v>
      </c>
      <c r="AY106" s="37">
        <v>44958.0</v>
      </c>
      <c r="AZ106" s="15" t="s">
        <v>83</v>
      </c>
      <c r="BA106" s="37">
        <v>45291.0</v>
      </c>
      <c r="BB106" s="17">
        <f t="shared" si="22"/>
        <v>333</v>
      </c>
      <c r="BC106" s="17" t="s">
        <v>811</v>
      </c>
      <c r="BD106" s="17">
        <v>5.5164919E7</v>
      </c>
      <c r="BE106" s="24">
        <v>2360000.0</v>
      </c>
      <c r="BF106" s="32">
        <v>45240.0</v>
      </c>
      <c r="BG106" s="25">
        <v>0.0</v>
      </c>
      <c r="BH106" s="16"/>
      <c r="BI106" s="25">
        <v>0.0</v>
      </c>
      <c r="BJ106" s="16"/>
      <c r="BK106" s="25"/>
      <c r="BL106" s="25"/>
      <c r="BM106" s="25">
        <v>0.0</v>
      </c>
      <c r="BN106" s="16"/>
      <c r="BO106" s="31">
        <f t="shared" si="25"/>
        <v>32060000</v>
      </c>
      <c r="BP106" s="17"/>
      <c r="BQ106" s="32">
        <v>45291.0</v>
      </c>
      <c r="BR106" s="16"/>
      <c r="BS106" s="17"/>
      <c r="BT106" s="17"/>
      <c r="BU106" s="21"/>
      <c r="BV106" s="17"/>
      <c r="BW106" s="27"/>
      <c r="BX106" s="21"/>
      <c r="BY106" s="17">
        <f t="shared" si="16"/>
        <v>333</v>
      </c>
      <c r="BZ106" s="21"/>
      <c r="CA106" s="17"/>
    </row>
    <row r="107" ht="15.0" customHeight="1">
      <c r="A107" s="17" t="s">
        <v>78</v>
      </c>
      <c r="B107" s="17" t="s">
        <v>79</v>
      </c>
      <c r="C107" s="15" t="s">
        <v>80</v>
      </c>
      <c r="D107" s="17">
        <v>9.0</v>
      </c>
      <c r="E107" s="15" t="s">
        <v>142</v>
      </c>
      <c r="F107" s="17" t="s">
        <v>812</v>
      </c>
      <c r="G107" s="15" t="s">
        <v>157</v>
      </c>
      <c r="H107" s="32">
        <v>44939.0</v>
      </c>
      <c r="I107" s="17" t="s">
        <v>813</v>
      </c>
      <c r="J107" s="15" t="s">
        <v>85</v>
      </c>
      <c r="K107" s="15" t="s">
        <v>85</v>
      </c>
      <c r="L107" s="17" t="s">
        <v>814</v>
      </c>
      <c r="M107" s="15" t="s">
        <v>108</v>
      </c>
      <c r="N107" s="15" t="s">
        <v>88</v>
      </c>
      <c r="O107" s="15" t="s">
        <v>225</v>
      </c>
      <c r="P107" s="17" t="s">
        <v>815</v>
      </c>
      <c r="Q107" s="17" t="s">
        <v>664</v>
      </c>
      <c r="R107" s="27">
        <v>6.9E7</v>
      </c>
      <c r="S107" s="27">
        <v>6.9E7</v>
      </c>
      <c r="T107" s="17">
        <v>12323.0</v>
      </c>
      <c r="U107" s="17" t="s">
        <v>816</v>
      </c>
      <c r="V107" s="15" t="s">
        <v>93</v>
      </c>
      <c r="W107" s="15" t="s">
        <v>193</v>
      </c>
      <c r="X107" s="14" t="s">
        <v>85</v>
      </c>
      <c r="Y107" s="17" t="s">
        <v>817</v>
      </c>
      <c r="Z107" s="16">
        <v>44943.0</v>
      </c>
      <c r="AA107" s="15" t="s">
        <v>88</v>
      </c>
      <c r="AB107" s="19" t="s">
        <v>85</v>
      </c>
      <c r="AC107" s="15" t="s">
        <v>96</v>
      </c>
      <c r="AD107" s="17" t="s">
        <v>97</v>
      </c>
      <c r="AE107" s="17" t="s">
        <v>818</v>
      </c>
      <c r="AF107" s="17">
        <v>9.3461864E7</v>
      </c>
      <c r="AG107" s="17" t="s">
        <v>165</v>
      </c>
      <c r="AH107" s="19" t="s">
        <v>85</v>
      </c>
      <c r="AI107" s="17" t="s">
        <v>819</v>
      </c>
      <c r="AJ107" s="15" t="s">
        <v>114</v>
      </c>
      <c r="AK107" s="15" t="s">
        <v>174</v>
      </c>
      <c r="AL107" s="17" t="s">
        <v>85</v>
      </c>
      <c r="AM107" s="21">
        <v>31076.0</v>
      </c>
      <c r="AN107" s="22" t="str">
        <f>+YEAR(TODAY())-YEAR('Contratación 2023'!$AM92)</f>
        <v>#VALUE!</v>
      </c>
      <c r="AO107" s="17">
        <v>16523.0</v>
      </c>
      <c r="AP107" s="16">
        <v>44943.0</v>
      </c>
      <c r="AQ107" s="23">
        <v>6.9E7</v>
      </c>
      <c r="AR107" s="30">
        <v>0.0</v>
      </c>
      <c r="AS107" s="30">
        <v>0.0</v>
      </c>
      <c r="AT107" s="30">
        <v>0.0</v>
      </c>
      <c r="AU107" s="31">
        <f t="shared" si="23"/>
        <v>69000000</v>
      </c>
      <c r="AV107" s="15" t="s">
        <v>101</v>
      </c>
      <c r="AW107" s="16">
        <v>44943.0</v>
      </c>
      <c r="AX107" s="15" t="s">
        <v>102</v>
      </c>
      <c r="AY107" s="37">
        <v>44944.0</v>
      </c>
      <c r="AZ107" s="15" t="s">
        <v>157</v>
      </c>
      <c r="BA107" s="37">
        <v>45030.0</v>
      </c>
      <c r="BB107" s="17">
        <f t="shared" si="22"/>
        <v>86</v>
      </c>
      <c r="BC107" s="17" t="s">
        <v>820</v>
      </c>
      <c r="BD107" s="17">
        <v>7.9276876E7</v>
      </c>
      <c r="BE107" s="24">
        <v>0.0</v>
      </c>
      <c r="BF107" s="16"/>
      <c r="BG107" s="25">
        <v>0.0</v>
      </c>
      <c r="BH107" s="16"/>
      <c r="BI107" s="25">
        <v>0.0</v>
      </c>
      <c r="BJ107" s="16"/>
      <c r="BK107" s="25"/>
      <c r="BL107" s="25"/>
      <c r="BM107" s="25">
        <v>0.0</v>
      </c>
      <c r="BN107" s="16"/>
      <c r="BO107" s="31">
        <f t="shared" si="25"/>
        <v>69000000</v>
      </c>
      <c r="BP107" s="17"/>
      <c r="BQ107" s="16"/>
      <c r="BR107" s="16"/>
      <c r="BS107" s="17"/>
      <c r="BT107" s="17"/>
      <c r="BU107" s="21"/>
      <c r="BV107" s="17"/>
      <c r="BW107" s="27"/>
      <c r="BX107" s="21"/>
      <c r="BY107" s="17">
        <f t="shared" si="16"/>
        <v>86</v>
      </c>
      <c r="BZ107" s="52">
        <v>45162.0</v>
      </c>
      <c r="CA107" s="15" t="s">
        <v>197</v>
      </c>
    </row>
    <row r="108" ht="15.0" customHeight="1">
      <c r="A108" s="17" t="s">
        <v>78</v>
      </c>
      <c r="B108" s="17" t="s">
        <v>79</v>
      </c>
      <c r="C108" s="15" t="s">
        <v>80</v>
      </c>
      <c r="D108" s="17">
        <v>10.0</v>
      </c>
      <c r="E108" s="15" t="s">
        <v>142</v>
      </c>
      <c r="F108" s="17" t="s">
        <v>821</v>
      </c>
      <c r="G108" s="15" t="s">
        <v>83</v>
      </c>
      <c r="H108" s="32">
        <v>44981.0</v>
      </c>
      <c r="I108" s="17" t="s">
        <v>822</v>
      </c>
      <c r="J108" s="15" t="s">
        <v>85</v>
      </c>
      <c r="K108" s="15" t="s">
        <v>85</v>
      </c>
      <c r="L108" s="17" t="s">
        <v>823</v>
      </c>
      <c r="M108" s="15" t="s">
        <v>108</v>
      </c>
      <c r="N108" s="15" t="s">
        <v>88</v>
      </c>
      <c r="O108" s="15" t="s">
        <v>225</v>
      </c>
      <c r="P108" s="17">
        <v>8.01615E7</v>
      </c>
      <c r="Q108" s="17" t="s">
        <v>807</v>
      </c>
      <c r="R108" s="27">
        <v>3.675E7</v>
      </c>
      <c r="S108" s="27">
        <v>3.675E7</v>
      </c>
      <c r="T108" s="17">
        <v>22223.0</v>
      </c>
      <c r="U108" s="17" t="s">
        <v>816</v>
      </c>
      <c r="V108" s="15" t="s">
        <v>93</v>
      </c>
      <c r="W108" s="15" t="s">
        <v>94</v>
      </c>
      <c r="X108" s="14" t="s">
        <v>85</v>
      </c>
      <c r="Y108" s="15" t="s">
        <v>824</v>
      </c>
      <c r="Z108" s="16">
        <v>44987.0</v>
      </c>
      <c r="AA108" s="15" t="s">
        <v>345</v>
      </c>
      <c r="AB108" s="19" t="s">
        <v>85</v>
      </c>
      <c r="AC108" s="15" t="s">
        <v>96</v>
      </c>
      <c r="AD108" s="17" t="s">
        <v>97</v>
      </c>
      <c r="AE108" s="20" t="s">
        <v>825</v>
      </c>
      <c r="AF108" s="17">
        <v>1.020831517E9</v>
      </c>
      <c r="AG108" s="17" t="s">
        <v>165</v>
      </c>
      <c r="AH108" s="19" t="s">
        <v>85</v>
      </c>
      <c r="AI108" s="17" t="s">
        <v>826</v>
      </c>
      <c r="AJ108" s="15" t="s">
        <v>114</v>
      </c>
      <c r="AK108" s="15" t="s">
        <v>174</v>
      </c>
      <c r="AL108" s="17" t="s">
        <v>85</v>
      </c>
      <c r="AM108" s="21">
        <v>35883.0</v>
      </c>
      <c r="AN108" s="99" t="s">
        <v>85</v>
      </c>
      <c r="AO108" s="17">
        <v>43223.0</v>
      </c>
      <c r="AP108" s="16">
        <v>44985.0</v>
      </c>
      <c r="AQ108" s="23">
        <v>3.675E7</v>
      </c>
      <c r="AR108" s="30">
        <v>0.0</v>
      </c>
      <c r="AS108" s="30">
        <v>0.0</v>
      </c>
      <c r="AT108" s="30">
        <v>0.0</v>
      </c>
      <c r="AU108" s="31">
        <f t="shared" si="23"/>
        <v>36750000</v>
      </c>
      <c r="AV108" s="15" t="s">
        <v>101</v>
      </c>
      <c r="AW108" s="16">
        <v>44984.0</v>
      </c>
      <c r="AX108" s="15" t="s">
        <v>102</v>
      </c>
      <c r="AY108" s="37">
        <v>44985.0</v>
      </c>
      <c r="AZ108" s="15" t="s">
        <v>103</v>
      </c>
      <c r="BA108" s="37">
        <v>45291.0</v>
      </c>
      <c r="BB108" s="17">
        <f t="shared" si="22"/>
        <v>306</v>
      </c>
      <c r="BC108" s="15" t="s">
        <v>827</v>
      </c>
      <c r="BD108" s="15">
        <v>7186433.0</v>
      </c>
      <c r="BE108" s="24">
        <v>0.0</v>
      </c>
      <c r="BF108" s="16"/>
      <c r="BG108" s="25">
        <v>0.0</v>
      </c>
      <c r="BH108" s="16"/>
      <c r="BI108" s="25">
        <v>0.0</v>
      </c>
      <c r="BJ108" s="16"/>
      <c r="BK108" s="25"/>
      <c r="BL108" s="25"/>
      <c r="BM108" s="25">
        <v>0.0</v>
      </c>
      <c r="BN108" s="16"/>
      <c r="BO108" s="31">
        <f t="shared" si="25"/>
        <v>36750000</v>
      </c>
      <c r="BP108" s="17"/>
      <c r="BQ108" s="16"/>
      <c r="BR108" s="16"/>
      <c r="BS108" s="17"/>
      <c r="BT108" s="17"/>
      <c r="BU108" s="21"/>
      <c r="BV108" s="17"/>
      <c r="BW108" s="27"/>
      <c r="BX108" s="21"/>
      <c r="BY108" s="17">
        <f t="shared" si="16"/>
        <v>306</v>
      </c>
      <c r="BZ108" s="21"/>
      <c r="CA108" s="17"/>
    </row>
    <row r="109" ht="15.0" customHeight="1">
      <c r="A109" s="17" t="s">
        <v>78</v>
      </c>
      <c r="B109" s="17" t="s">
        <v>79</v>
      </c>
      <c r="C109" s="15" t="s">
        <v>80</v>
      </c>
      <c r="D109" s="17">
        <v>11.0</v>
      </c>
      <c r="E109" s="15" t="s">
        <v>142</v>
      </c>
      <c r="F109" s="17" t="s">
        <v>828</v>
      </c>
      <c r="G109" s="15" t="s">
        <v>157</v>
      </c>
      <c r="H109" s="32">
        <v>44953.0</v>
      </c>
      <c r="I109" s="17" t="s">
        <v>829</v>
      </c>
      <c r="J109" s="15" t="s">
        <v>85</v>
      </c>
      <c r="K109" s="15" t="s">
        <v>85</v>
      </c>
      <c r="L109" s="17" t="s">
        <v>830</v>
      </c>
      <c r="M109" s="15" t="s">
        <v>108</v>
      </c>
      <c r="N109" s="15" t="s">
        <v>88</v>
      </c>
      <c r="O109" s="15" t="s">
        <v>225</v>
      </c>
      <c r="P109" s="17" t="s">
        <v>831</v>
      </c>
      <c r="Q109" s="17" t="s">
        <v>664</v>
      </c>
      <c r="R109" s="27">
        <v>5.5E7</v>
      </c>
      <c r="S109" s="27">
        <v>5.5E7</v>
      </c>
      <c r="T109" s="17">
        <v>15723.0</v>
      </c>
      <c r="U109" s="17" t="s">
        <v>816</v>
      </c>
      <c r="V109" s="15" t="s">
        <v>93</v>
      </c>
      <c r="W109" s="15" t="s">
        <v>94</v>
      </c>
      <c r="X109" s="14" t="s">
        <v>85</v>
      </c>
      <c r="Y109" s="17" t="s">
        <v>832</v>
      </c>
      <c r="Z109" s="16">
        <v>44957.0</v>
      </c>
      <c r="AA109" s="15" t="s">
        <v>88</v>
      </c>
      <c r="AB109" s="19" t="s">
        <v>85</v>
      </c>
      <c r="AC109" s="15" t="s">
        <v>96</v>
      </c>
      <c r="AD109" s="17" t="s">
        <v>97</v>
      </c>
      <c r="AE109" s="17" t="s">
        <v>833</v>
      </c>
      <c r="AF109" s="17">
        <v>1.08299271E9</v>
      </c>
      <c r="AG109" s="17" t="s">
        <v>165</v>
      </c>
      <c r="AH109" s="19" t="s">
        <v>85</v>
      </c>
      <c r="AI109" s="15" t="s">
        <v>309</v>
      </c>
      <c r="AJ109" s="15" t="s">
        <v>114</v>
      </c>
      <c r="AK109" s="15" t="s">
        <v>174</v>
      </c>
      <c r="AL109" s="17" t="s">
        <v>85</v>
      </c>
      <c r="AM109" s="21">
        <v>34658.0</v>
      </c>
      <c r="AN109" s="99" t="s">
        <v>85</v>
      </c>
      <c r="AO109" s="17">
        <v>30923.0</v>
      </c>
      <c r="AP109" s="16">
        <v>44957.0</v>
      </c>
      <c r="AQ109" s="23">
        <v>5.5E7</v>
      </c>
      <c r="AR109" s="30">
        <v>0.0</v>
      </c>
      <c r="AS109" s="30">
        <v>0.0</v>
      </c>
      <c r="AT109" s="30">
        <v>0.0</v>
      </c>
      <c r="AU109" s="31">
        <f t="shared" si="23"/>
        <v>55000000</v>
      </c>
      <c r="AV109" s="15" t="s">
        <v>101</v>
      </c>
      <c r="AW109" s="16">
        <v>44945.0</v>
      </c>
      <c r="AX109" s="15" t="s">
        <v>102</v>
      </c>
      <c r="AY109" s="37">
        <v>44956.0</v>
      </c>
      <c r="AZ109" s="15" t="s">
        <v>157</v>
      </c>
      <c r="BA109" s="37">
        <v>45291.0</v>
      </c>
      <c r="BB109" s="17">
        <f t="shared" si="22"/>
        <v>335</v>
      </c>
      <c r="BC109" s="15" t="s">
        <v>827</v>
      </c>
      <c r="BD109" s="15">
        <v>7186433.0</v>
      </c>
      <c r="BE109" s="24">
        <v>0.0</v>
      </c>
      <c r="BF109" s="16"/>
      <c r="BG109" s="25">
        <v>0.0</v>
      </c>
      <c r="BH109" s="16"/>
      <c r="BI109" s="25">
        <v>0.0</v>
      </c>
      <c r="BJ109" s="16"/>
      <c r="BK109" s="25"/>
      <c r="BL109" s="25"/>
      <c r="BM109" s="25">
        <v>0.0</v>
      </c>
      <c r="BN109" s="16"/>
      <c r="BO109" s="31">
        <f t="shared" si="25"/>
        <v>55000000</v>
      </c>
      <c r="BP109" s="17"/>
      <c r="BQ109" s="16"/>
      <c r="BR109" s="16"/>
      <c r="BS109" s="17"/>
      <c r="BT109" s="17"/>
      <c r="BU109" s="21"/>
      <c r="BV109" s="17"/>
      <c r="BW109" s="27"/>
      <c r="BX109" s="21"/>
      <c r="BY109" s="17">
        <f t="shared" si="16"/>
        <v>335</v>
      </c>
      <c r="BZ109" s="21"/>
      <c r="CA109" s="17"/>
    </row>
    <row r="110" ht="15.0" customHeight="1">
      <c r="A110" s="17" t="s">
        <v>78</v>
      </c>
      <c r="B110" s="17" t="s">
        <v>79</v>
      </c>
      <c r="C110" s="15" t="s">
        <v>80</v>
      </c>
      <c r="D110" s="17">
        <v>12.0</v>
      </c>
      <c r="E110" s="15" t="s">
        <v>142</v>
      </c>
      <c r="F110" s="17" t="s">
        <v>834</v>
      </c>
      <c r="G110" s="15" t="s">
        <v>157</v>
      </c>
      <c r="H110" s="32">
        <v>44939.0</v>
      </c>
      <c r="I110" s="17" t="s">
        <v>835</v>
      </c>
      <c r="J110" s="15" t="s">
        <v>85</v>
      </c>
      <c r="K110" s="15" t="s">
        <v>85</v>
      </c>
      <c r="L110" s="17" t="s">
        <v>836</v>
      </c>
      <c r="M110" s="15" t="s">
        <v>108</v>
      </c>
      <c r="N110" s="15" t="s">
        <v>88</v>
      </c>
      <c r="O110" s="15" t="s">
        <v>225</v>
      </c>
      <c r="P110" s="17" t="s">
        <v>837</v>
      </c>
      <c r="Q110" s="17" t="s">
        <v>664</v>
      </c>
      <c r="R110" s="27">
        <v>6.9E7</v>
      </c>
      <c r="S110" s="27">
        <v>6.9E7</v>
      </c>
      <c r="T110" s="17">
        <v>10423.0</v>
      </c>
      <c r="U110" s="17" t="s">
        <v>816</v>
      </c>
      <c r="V110" s="15" t="s">
        <v>93</v>
      </c>
      <c r="W110" s="15" t="s">
        <v>94</v>
      </c>
      <c r="X110" s="14" t="s">
        <v>85</v>
      </c>
      <c r="Y110" s="17" t="s">
        <v>838</v>
      </c>
      <c r="Z110" s="16">
        <v>44944.0</v>
      </c>
      <c r="AA110" s="15" t="s">
        <v>88</v>
      </c>
      <c r="AB110" s="19" t="s">
        <v>85</v>
      </c>
      <c r="AC110" s="15" t="s">
        <v>96</v>
      </c>
      <c r="AD110" s="17" t="s">
        <v>97</v>
      </c>
      <c r="AE110" s="17" t="s">
        <v>839</v>
      </c>
      <c r="AF110" s="17">
        <v>4.286745E7</v>
      </c>
      <c r="AG110" s="17" t="s">
        <v>165</v>
      </c>
      <c r="AH110" s="19" t="s">
        <v>85</v>
      </c>
      <c r="AI110" s="17" t="s">
        <v>840</v>
      </c>
      <c r="AJ110" s="15" t="s">
        <v>114</v>
      </c>
      <c r="AK110" s="15" t="s">
        <v>174</v>
      </c>
      <c r="AL110" s="17" t="s">
        <v>85</v>
      </c>
      <c r="AM110" s="21">
        <v>21273.0</v>
      </c>
      <c r="AN110" s="99" t="s">
        <v>85</v>
      </c>
      <c r="AO110" s="17">
        <v>20023.0</v>
      </c>
      <c r="AP110" s="16">
        <v>44945.0</v>
      </c>
      <c r="AQ110" s="23">
        <v>6.9E7</v>
      </c>
      <c r="AR110" s="30">
        <v>0.0</v>
      </c>
      <c r="AS110" s="30">
        <v>0.0</v>
      </c>
      <c r="AT110" s="30">
        <v>0.0</v>
      </c>
      <c r="AU110" s="31">
        <f t="shared" si="23"/>
        <v>69000000</v>
      </c>
      <c r="AV110" s="15" t="s">
        <v>101</v>
      </c>
      <c r="AW110" s="16">
        <v>44945.0</v>
      </c>
      <c r="AX110" s="15" t="s">
        <v>102</v>
      </c>
      <c r="AY110" s="37">
        <v>44946.0</v>
      </c>
      <c r="AZ110" s="15" t="s">
        <v>157</v>
      </c>
      <c r="BA110" s="37">
        <v>45291.0</v>
      </c>
      <c r="BB110" s="17">
        <f t="shared" si="22"/>
        <v>345</v>
      </c>
      <c r="BC110" s="17" t="s">
        <v>231</v>
      </c>
      <c r="BD110" s="17">
        <v>7.9513293E7</v>
      </c>
      <c r="BE110" s="24">
        <v>0.0</v>
      </c>
      <c r="BF110" s="16"/>
      <c r="BG110" s="25">
        <v>0.0</v>
      </c>
      <c r="BH110" s="16"/>
      <c r="BI110" s="25">
        <v>0.0</v>
      </c>
      <c r="BJ110" s="16"/>
      <c r="BK110" s="25"/>
      <c r="BL110" s="25"/>
      <c r="BM110" s="25">
        <v>0.0</v>
      </c>
      <c r="BN110" s="16"/>
      <c r="BO110" s="31">
        <f t="shared" si="25"/>
        <v>69000000</v>
      </c>
      <c r="BP110" s="17"/>
      <c r="BQ110" s="16"/>
      <c r="BR110" s="16"/>
      <c r="BS110" s="17"/>
      <c r="BT110" s="17"/>
      <c r="BU110" s="21"/>
      <c r="BV110" s="17"/>
      <c r="BW110" s="27"/>
      <c r="BX110" s="21"/>
      <c r="BY110" s="17">
        <f t="shared" si="16"/>
        <v>345</v>
      </c>
      <c r="BZ110" s="21"/>
      <c r="CA110" s="17"/>
    </row>
    <row r="111" ht="15.0" customHeight="1">
      <c r="A111" s="17" t="s">
        <v>78</v>
      </c>
      <c r="B111" s="17" t="s">
        <v>79</v>
      </c>
      <c r="C111" s="15" t="s">
        <v>80</v>
      </c>
      <c r="D111" s="17">
        <v>13.0</v>
      </c>
      <c r="E111" s="15" t="s">
        <v>142</v>
      </c>
      <c r="F111" s="17" t="s">
        <v>841</v>
      </c>
      <c r="G111" s="15" t="s">
        <v>157</v>
      </c>
      <c r="H111" s="32">
        <v>44957.0</v>
      </c>
      <c r="I111" s="17" t="s">
        <v>842</v>
      </c>
      <c r="J111" s="15" t="s">
        <v>85</v>
      </c>
      <c r="K111" s="15" t="s">
        <v>85</v>
      </c>
      <c r="L111" s="17" t="s">
        <v>843</v>
      </c>
      <c r="M111" s="15" t="s">
        <v>108</v>
      </c>
      <c r="N111" s="15" t="s">
        <v>88</v>
      </c>
      <c r="O111" s="15" t="s">
        <v>225</v>
      </c>
      <c r="P111" s="17" t="s">
        <v>844</v>
      </c>
      <c r="Q111" s="17" t="s">
        <v>664</v>
      </c>
      <c r="R111" s="27">
        <v>6.6E7</v>
      </c>
      <c r="S111" s="27">
        <v>6.6E7</v>
      </c>
      <c r="T111" s="17">
        <v>15423.0</v>
      </c>
      <c r="U111" s="17" t="s">
        <v>227</v>
      </c>
      <c r="V111" s="15" t="s">
        <v>93</v>
      </c>
      <c r="W111" s="15" t="s">
        <v>94</v>
      </c>
      <c r="X111" s="14" t="s">
        <v>85</v>
      </c>
      <c r="Y111" s="17" t="s">
        <v>845</v>
      </c>
      <c r="Z111" s="16">
        <v>44958.0</v>
      </c>
      <c r="AA111" s="15" t="s">
        <v>88</v>
      </c>
      <c r="AB111" s="19" t="s">
        <v>85</v>
      </c>
      <c r="AC111" s="15" t="s">
        <v>96</v>
      </c>
      <c r="AD111" s="17" t="s">
        <v>97</v>
      </c>
      <c r="AE111" s="17" t="s">
        <v>846</v>
      </c>
      <c r="AF111" s="17" t="s">
        <v>847</v>
      </c>
      <c r="AG111" s="17" t="s">
        <v>165</v>
      </c>
      <c r="AH111" s="19" t="s">
        <v>85</v>
      </c>
      <c r="AI111" s="17" t="s">
        <v>848</v>
      </c>
      <c r="AJ111" s="15" t="s">
        <v>114</v>
      </c>
      <c r="AK111" s="15" t="s">
        <v>174</v>
      </c>
      <c r="AL111" s="17" t="s">
        <v>85</v>
      </c>
      <c r="AM111" s="21">
        <v>22193.0</v>
      </c>
      <c r="AN111" s="99" t="s">
        <v>85</v>
      </c>
      <c r="AO111" s="17">
        <v>31823.0</v>
      </c>
      <c r="AP111" s="16">
        <v>44959.0</v>
      </c>
      <c r="AQ111" s="23">
        <v>6.6E7</v>
      </c>
      <c r="AR111" s="30">
        <v>0.0</v>
      </c>
      <c r="AS111" s="30">
        <v>0.0</v>
      </c>
      <c r="AT111" s="30">
        <v>0.0</v>
      </c>
      <c r="AU111" s="31">
        <f t="shared" si="23"/>
        <v>66000000</v>
      </c>
      <c r="AV111" s="15" t="s">
        <v>101</v>
      </c>
      <c r="AW111" s="16">
        <v>44959.0</v>
      </c>
      <c r="AX111" s="15" t="s">
        <v>102</v>
      </c>
      <c r="AY111" s="37">
        <v>44963.0</v>
      </c>
      <c r="AZ111" s="15" t="s">
        <v>83</v>
      </c>
      <c r="BA111" s="37">
        <v>45291.0</v>
      </c>
      <c r="BB111" s="17">
        <f t="shared" si="22"/>
        <v>328</v>
      </c>
      <c r="BC111" s="17" t="s">
        <v>231</v>
      </c>
      <c r="BD111" s="17">
        <v>7.9513293E7</v>
      </c>
      <c r="BE111" s="24">
        <v>0.0</v>
      </c>
      <c r="BF111" s="16"/>
      <c r="BG111" s="25">
        <v>0.0</v>
      </c>
      <c r="BH111" s="16"/>
      <c r="BI111" s="25">
        <v>0.0</v>
      </c>
      <c r="BJ111" s="16"/>
      <c r="BK111" s="25"/>
      <c r="BL111" s="25"/>
      <c r="BM111" s="25">
        <v>0.0</v>
      </c>
      <c r="BN111" s="16"/>
      <c r="BO111" s="31">
        <f t="shared" si="25"/>
        <v>66000000</v>
      </c>
      <c r="BP111" s="17"/>
      <c r="BQ111" s="16"/>
      <c r="BR111" s="16"/>
      <c r="BS111" s="17"/>
      <c r="BT111" s="17"/>
      <c r="BU111" s="21"/>
      <c r="BV111" s="17"/>
      <c r="BW111" s="27"/>
      <c r="BX111" s="21"/>
      <c r="BY111" s="17">
        <f t="shared" si="16"/>
        <v>328</v>
      </c>
      <c r="BZ111" s="21"/>
      <c r="CA111" s="17"/>
    </row>
    <row r="112" ht="15.0" customHeight="1">
      <c r="A112" s="17" t="s">
        <v>78</v>
      </c>
      <c r="B112" s="17" t="s">
        <v>79</v>
      </c>
      <c r="C112" s="15" t="s">
        <v>80</v>
      </c>
      <c r="D112" s="17">
        <v>14.0</v>
      </c>
      <c r="E112" s="15" t="s">
        <v>142</v>
      </c>
      <c r="F112" s="17" t="s">
        <v>849</v>
      </c>
      <c r="G112" s="15" t="s">
        <v>157</v>
      </c>
      <c r="H112" s="32">
        <v>44939.0</v>
      </c>
      <c r="I112" s="17" t="s">
        <v>850</v>
      </c>
      <c r="J112" s="15" t="s">
        <v>85</v>
      </c>
      <c r="K112" s="15" t="s">
        <v>85</v>
      </c>
      <c r="L112" s="17" t="s">
        <v>851</v>
      </c>
      <c r="M112" s="15" t="s">
        <v>108</v>
      </c>
      <c r="N112" s="15" t="s">
        <v>88</v>
      </c>
      <c r="O112" s="15" t="s">
        <v>225</v>
      </c>
      <c r="P112" s="17" t="s">
        <v>852</v>
      </c>
      <c r="Q112" s="17" t="s">
        <v>664</v>
      </c>
      <c r="R112" s="27">
        <v>5.75E7</v>
      </c>
      <c r="S112" s="27">
        <v>5.75E7</v>
      </c>
      <c r="T112" s="17">
        <v>11123.0</v>
      </c>
      <c r="U112" s="17" t="s">
        <v>816</v>
      </c>
      <c r="V112" s="15" t="s">
        <v>93</v>
      </c>
      <c r="W112" s="15" t="s">
        <v>94</v>
      </c>
      <c r="X112" s="14" t="s">
        <v>85</v>
      </c>
      <c r="Y112" s="17" t="s">
        <v>853</v>
      </c>
      <c r="Z112" s="16">
        <v>44943.0</v>
      </c>
      <c r="AA112" s="15" t="s">
        <v>88</v>
      </c>
      <c r="AB112" s="19" t="s">
        <v>85</v>
      </c>
      <c r="AC112" s="15" t="s">
        <v>96</v>
      </c>
      <c r="AD112" s="17" t="s">
        <v>97</v>
      </c>
      <c r="AE112" s="17" t="s">
        <v>854</v>
      </c>
      <c r="AF112" s="17">
        <v>1.019022177E9</v>
      </c>
      <c r="AG112" s="17" t="s">
        <v>165</v>
      </c>
      <c r="AH112" s="19" t="s">
        <v>85</v>
      </c>
      <c r="AI112" s="17" t="s">
        <v>855</v>
      </c>
      <c r="AJ112" s="15" t="s">
        <v>114</v>
      </c>
      <c r="AK112" s="15" t="s">
        <v>174</v>
      </c>
      <c r="AL112" s="17" t="s">
        <v>85</v>
      </c>
      <c r="AM112" s="21">
        <v>32190.0</v>
      </c>
      <c r="AN112" s="99" t="s">
        <v>85</v>
      </c>
      <c r="AO112" s="17">
        <v>16623.0</v>
      </c>
      <c r="AP112" s="16">
        <v>44943.0</v>
      </c>
      <c r="AQ112" s="23">
        <v>5.75E7</v>
      </c>
      <c r="AR112" s="30">
        <v>0.0</v>
      </c>
      <c r="AS112" s="30">
        <v>0.0</v>
      </c>
      <c r="AT112" s="30">
        <v>0.0</v>
      </c>
      <c r="AU112" s="31">
        <f t="shared" si="23"/>
        <v>57500000</v>
      </c>
      <c r="AV112" s="15" t="s">
        <v>101</v>
      </c>
      <c r="AW112" s="16">
        <v>44945.0</v>
      </c>
      <c r="AX112" s="15" t="s">
        <v>102</v>
      </c>
      <c r="AY112" s="37">
        <v>44943.0</v>
      </c>
      <c r="AZ112" s="15" t="s">
        <v>157</v>
      </c>
      <c r="BA112" s="37">
        <v>45291.0</v>
      </c>
      <c r="BB112" s="17">
        <f t="shared" si="22"/>
        <v>348</v>
      </c>
      <c r="BC112" s="17" t="s">
        <v>231</v>
      </c>
      <c r="BD112" s="17">
        <v>7.9513293E7</v>
      </c>
      <c r="BE112" s="24">
        <v>0.0</v>
      </c>
      <c r="BF112" s="16"/>
      <c r="BG112" s="25">
        <v>0.0</v>
      </c>
      <c r="BH112" s="16"/>
      <c r="BI112" s="25">
        <v>0.0</v>
      </c>
      <c r="BJ112" s="16"/>
      <c r="BK112" s="25"/>
      <c r="BL112" s="25"/>
      <c r="BM112" s="25">
        <v>0.0</v>
      </c>
      <c r="BN112" s="16"/>
      <c r="BO112" s="31">
        <f t="shared" si="25"/>
        <v>57500000</v>
      </c>
      <c r="BP112" s="17"/>
      <c r="BQ112" s="16"/>
      <c r="BR112" s="16"/>
      <c r="BS112" s="17"/>
      <c r="BT112" s="17"/>
      <c r="BU112" s="21"/>
      <c r="BV112" s="17"/>
      <c r="BW112" s="27"/>
      <c r="BX112" s="21"/>
      <c r="BY112" s="17">
        <f t="shared" si="16"/>
        <v>348</v>
      </c>
      <c r="BZ112" s="21"/>
      <c r="CA112" s="17"/>
    </row>
    <row r="113" ht="15.0" customHeight="1">
      <c r="A113" s="17" t="s">
        <v>78</v>
      </c>
      <c r="B113" s="17" t="s">
        <v>79</v>
      </c>
      <c r="C113" s="15" t="s">
        <v>80</v>
      </c>
      <c r="D113" s="17">
        <v>15.0</v>
      </c>
      <c r="E113" s="15" t="s">
        <v>142</v>
      </c>
      <c r="F113" s="17" t="s">
        <v>856</v>
      </c>
      <c r="G113" s="15" t="s">
        <v>157</v>
      </c>
      <c r="H113" s="32">
        <v>44957.0</v>
      </c>
      <c r="I113" s="17" t="s">
        <v>857</v>
      </c>
      <c r="J113" s="15" t="s">
        <v>85</v>
      </c>
      <c r="K113" s="15" t="s">
        <v>85</v>
      </c>
      <c r="L113" s="17" t="s">
        <v>858</v>
      </c>
      <c r="M113" s="15" t="s">
        <v>108</v>
      </c>
      <c r="N113" s="15" t="s">
        <v>88</v>
      </c>
      <c r="O113" s="15" t="s">
        <v>225</v>
      </c>
      <c r="P113" s="17" t="s">
        <v>859</v>
      </c>
      <c r="Q113" s="17" t="s">
        <v>807</v>
      </c>
      <c r="R113" s="27">
        <v>5.5E7</v>
      </c>
      <c r="S113" s="27">
        <v>5.5E7</v>
      </c>
      <c r="T113" s="17">
        <v>15123.0</v>
      </c>
      <c r="U113" s="17" t="s">
        <v>816</v>
      </c>
      <c r="V113" s="15" t="s">
        <v>93</v>
      </c>
      <c r="W113" s="15" t="s">
        <v>94</v>
      </c>
      <c r="X113" s="14" t="s">
        <v>85</v>
      </c>
      <c r="Y113" s="17" t="s">
        <v>860</v>
      </c>
      <c r="Z113" s="16">
        <v>44958.0</v>
      </c>
      <c r="AA113" s="15" t="s">
        <v>88</v>
      </c>
      <c r="AB113" s="19" t="s">
        <v>85</v>
      </c>
      <c r="AC113" s="15" t="s">
        <v>96</v>
      </c>
      <c r="AD113" s="17" t="s">
        <v>97</v>
      </c>
      <c r="AE113" s="17" t="s">
        <v>861</v>
      </c>
      <c r="AF113" s="17">
        <v>2.1013881E7</v>
      </c>
      <c r="AG113" s="17" t="s">
        <v>165</v>
      </c>
      <c r="AH113" s="19" t="s">
        <v>85</v>
      </c>
      <c r="AI113" s="17" t="s">
        <v>848</v>
      </c>
      <c r="AJ113" s="15" t="s">
        <v>114</v>
      </c>
      <c r="AK113" s="15" t="s">
        <v>174</v>
      </c>
      <c r="AL113" s="17" t="s">
        <v>85</v>
      </c>
      <c r="AM113" s="21">
        <v>21938.0</v>
      </c>
      <c r="AN113" s="99" t="s">
        <v>85</v>
      </c>
      <c r="AO113" s="17">
        <v>15123.0</v>
      </c>
      <c r="AP113" s="16">
        <v>44959.0</v>
      </c>
      <c r="AQ113" s="23">
        <v>5.5E7</v>
      </c>
      <c r="AR113" s="30">
        <v>0.0</v>
      </c>
      <c r="AS113" s="30">
        <v>0.0</v>
      </c>
      <c r="AT113" s="30">
        <v>0.0</v>
      </c>
      <c r="AU113" s="31">
        <f t="shared" si="23"/>
        <v>55000000</v>
      </c>
      <c r="AV113" s="15" t="s">
        <v>101</v>
      </c>
      <c r="AW113" s="16">
        <v>44959.0</v>
      </c>
      <c r="AX113" s="15" t="s">
        <v>102</v>
      </c>
      <c r="AY113" s="37">
        <v>44959.0</v>
      </c>
      <c r="AZ113" s="15" t="s">
        <v>83</v>
      </c>
      <c r="BA113" s="37">
        <v>45291.0</v>
      </c>
      <c r="BB113" s="17">
        <f t="shared" si="22"/>
        <v>332</v>
      </c>
      <c r="BC113" s="17" t="s">
        <v>231</v>
      </c>
      <c r="BD113" s="17">
        <v>7.9513293E7</v>
      </c>
      <c r="BE113" s="24">
        <v>0.0</v>
      </c>
      <c r="BF113" s="16"/>
      <c r="BG113" s="25">
        <v>0.0</v>
      </c>
      <c r="BH113" s="16"/>
      <c r="BI113" s="25">
        <v>0.0</v>
      </c>
      <c r="BJ113" s="16"/>
      <c r="BK113" s="25"/>
      <c r="BL113" s="25"/>
      <c r="BM113" s="25">
        <v>0.0</v>
      </c>
      <c r="BN113" s="16"/>
      <c r="BO113" s="31">
        <f t="shared" si="25"/>
        <v>55000000</v>
      </c>
      <c r="BP113" s="17"/>
      <c r="BQ113" s="16"/>
      <c r="BR113" s="16"/>
      <c r="BS113" s="17"/>
      <c r="BT113" s="17"/>
      <c r="BU113" s="21"/>
      <c r="BV113" s="17"/>
      <c r="BW113" s="27"/>
      <c r="BX113" s="21"/>
      <c r="BY113" s="17">
        <f t="shared" si="16"/>
        <v>332</v>
      </c>
      <c r="BZ113" s="21"/>
      <c r="CA113" s="17"/>
    </row>
    <row r="114" ht="15.0" customHeight="1">
      <c r="A114" s="14" t="s">
        <v>78</v>
      </c>
      <c r="B114" s="14" t="s">
        <v>79</v>
      </c>
      <c r="C114" s="15" t="s">
        <v>80</v>
      </c>
      <c r="D114" s="14">
        <v>145.0</v>
      </c>
      <c r="E114" s="15" t="s">
        <v>565</v>
      </c>
      <c r="F114" s="14" t="s">
        <v>862</v>
      </c>
      <c r="G114" s="15" t="s">
        <v>103</v>
      </c>
      <c r="H114" s="16">
        <v>45002.0</v>
      </c>
      <c r="I114" s="19" t="s">
        <v>863</v>
      </c>
      <c r="J114" s="15" t="s">
        <v>85</v>
      </c>
      <c r="K114" s="15" t="s">
        <v>85</v>
      </c>
      <c r="L114" s="14" t="s">
        <v>864</v>
      </c>
      <c r="M114" s="15" t="s">
        <v>108</v>
      </c>
      <c r="N114" s="15" t="s">
        <v>865</v>
      </c>
      <c r="O114" s="15" t="s">
        <v>180</v>
      </c>
      <c r="P114" s="14">
        <v>7.8102203E7</v>
      </c>
      <c r="Q114" s="18" t="s">
        <v>866</v>
      </c>
      <c r="R114" s="18">
        <v>3.51E8</v>
      </c>
      <c r="S114" s="18">
        <v>3.51E8</v>
      </c>
      <c r="T114" s="14">
        <v>27823.0</v>
      </c>
      <c r="U114" s="14" t="s">
        <v>867</v>
      </c>
      <c r="V114" s="15" t="s">
        <v>93</v>
      </c>
      <c r="W114" s="15" t="s">
        <v>94</v>
      </c>
      <c r="X114" s="14" t="s">
        <v>85</v>
      </c>
      <c r="Y114" s="19" t="s">
        <v>868</v>
      </c>
      <c r="Z114" s="16">
        <v>45016.0</v>
      </c>
      <c r="AA114" s="14" t="s">
        <v>865</v>
      </c>
      <c r="AB114" s="19" t="s">
        <v>85</v>
      </c>
      <c r="AC114" s="15" t="s">
        <v>96</v>
      </c>
      <c r="AD114" s="14" t="s">
        <v>97</v>
      </c>
      <c r="AE114" s="14" t="s">
        <v>869</v>
      </c>
      <c r="AF114" s="14">
        <v>9.00062917E8</v>
      </c>
      <c r="AG114" s="14">
        <v>9.0</v>
      </c>
      <c r="AH114" s="19" t="s">
        <v>85</v>
      </c>
      <c r="AI114" s="14" t="s">
        <v>85</v>
      </c>
      <c r="AJ114" s="17" t="s">
        <v>114</v>
      </c>
      <c r="AK114" s="17" t="s">
        <v>870</v>
      </c>
      <c r="AL114" s="20" t="s">
        <v>100</v>
      </c>
      <c r="AM114" s="21" t="s">
        <v>85</v>
      </c>
      <c r="AN114" s="54" t="s">
        <v>85</v>
      </c>
      <c r="AO114" s="17">
        <v>64723.0</v>
      </c>
      <c r="AP114" s="16">
        <v>45019.0</v>
      </c>
      <c r="AQ114" s="29">
        <v>3.51E8</v>
      </c>
      <c r="AR114" s="30">
        <v>0.0</v>
      </c>
      <c r="AS114" s="30">
        <v>0.0</v>
      </c>
      <c r="AT114" s="30">
        <v>0.0</v>
      </c>
      <c r="AU114" s="31">
        <f t="shared" si="23"/>
        <v>351000000</v>
      </c>
      <c r="AV114" s="15" t="s">
        <v>129</v>
      </c>
      <c r="AW114" s="16" t="s">
        <v>85</v>
      </c>
      <c r="AX114" s="15" t="s">
        <v>130</v>
      </c>
      <c r="AY114" s="19">
        <v>45019.0</v>
      </c>
      <c r="AZ114" s="15" t="s">
        <v>103</v>
      </c>
      <c r="BA114" s="16">
        <v>45291.0</v>
      </c>
      <c r="BB114" s="17">
        <f t="shared" si="22"/>
        <v>272</v>
      </c>
      <c r="BC114" s="30" t="s">
        <v>871</v>
      </c>
      <c r="BD114" s="17">
        <v>3.6551065E7</v>
      </c>
      <c r="BE114" s="24">
        <v>1.2E8</v>
      </c>
      <c r="BF114" s="32">
        <v>45287.0</v>
      </c>
      <c r="BG114" s="25">
        <v>0.0</v>
      </c>
      <c r="BH114" s="16"/>
      <c r="BI114" s="25">
        <v>0.0</v>
      </c>
      <c r="BJ114" s="16"/>
      <c r="BK114" s="25"/>
      <c r="BL114" s="25"/>
      <c r="BM114" s="25">
        <v>0.0</v>
      </c>
      <c r="BN114" s="16"/>
      <c r="BO114" s="26">
        <f t="shared" si="25"/>
        <v>471000000</v>
      </c>
      <c r="BP114" s="34">
        <f>(BQ114-BA114)</f>
        <v>91</v>
      </c>
      <c r="BQ114" s="32">
        <v>45382.0</v>
      </c>
      <c r="BR114" s="32">
        <v>45287.0</v>
      </c>
      <c r="BS114" s="19"/>
      <c r="BT114" s="14"/>
      <c r="BU114" s="19"/>
      <c r="BV114" s="19"/>
      <c r="BW114" s="18"/>
      <c r="BX114" s="19"/>
      <c r="BY114" s="28">
        <f t="shared" si="16"/>
        <v>363</v>
      </c>
      <c r="BZ114" s="19"/>
      <c r="CA114" s="14"/>
    </row>
    <row r="115" ht="15.0" customHeight="1">
      <c r="A115" s="14" t="s">
        <v>78</v>
      </c>
      <c r="B115" s="14" t="s">
        <v>79</v>
      </c>
      <c r="C115" s="15" t="s">
        <v>80</v>
      </c>
      <c r="D115" s="17">
        <v>151.0</v>
      </c>
      <c r="E115" s="15" t="s">
        <v>116</v>
      </c>
      <c r="F115" s="17" t="s">
        <v>872</v>
      </c>
      <c r="G115" s="15" t="s">
        <v>157</v>
      </c>
      <c r="H115" s="32">
        <v>44957.0</v>
      </c>
      <c r="I115" s="17" t="s">
        <v>873</v>
      </c>
      <c r="J115" s="33" t="s">
        <v>85</v>
      </c>
      <c r="K115" s="15" t="s">
        <v>85</v>
      </c>
      <c r="L115" s="17" t="s">
        <v>874</v>
      </c>
      <c r="M115" s="15" t="s">
        <v>108</v>
      </c>
      <c r="N115" s="15" t="s">
        <v>179</v>
      </c>
      <c r="O115" s="15" t="s">
        <v>180</v>
      </c>
      <c r="P115" s="17">
        <v>8.0131502E7</v>
      </c>
      <c r="Q115" s="17" t="s">
        <v>875</v>
      </c>
      <c r="R115" s="27">
        <v>4950000.0</v>
      </c>
      <c r="S115" s="27">
        <v>4800000.0</v>
      </c>
      <c r="T115" s="17">
        <v>19423.0</v>
      </c>
      <c r="U115" s="17" t="s">
        <v>182</v>
      </c>
      <c r="V115" s="15" t="s">
        <v>387</v>
      </c>
      <c r="W115" s="15" t="s">
        <v>876</v>
      </c>
      <c r="X115" s="17" t="s">
        <v>877</v>
      </c>
      <c r="Y115" s="19" t="s">
        <v>85</v>
      </c>
      <c r="Z115" s="16" t="s">
        <v>85</v>
      </c>
      <c r="AA115" s="19" t="s">
        <v>85</v>
      </c>
      <c r="AB115" s="19" t="s">
        <v>85</v>
      </c>
      <c r="AC115" s="19" t="s">
        <v>85</v>
      </c>
      <c r="AD115" s="19" t="s">
        <v>85</v>
      </c>
      <c r="AE115" s="19" t="s">
        <v>85</v>
      </c>
      <c r="AF115" s="19" t="s">
        <v>85</v>
      </c>
      <c r="AG115" s="17" t="s">
        <v>165</v>
      </c>
      <c r="AH115" s="19" t="s">
        <v>85</v>
      </c>
      <c r="AI115" s="19" t="s">
        <v>85</v>
      </c>
      <c r="AJ115" s="19" t="s">
        <v>85</v>
      </c>
      <c r="AK115" s="15" t="s">
        <v>115</v>
      </c>
      <c r="AL115" s="19" t="s">
        <v>85</v>
      </c>
      <c r="AM115" s="19" t="s">
        <v>85</v>
      </c>
      <c r="AN115" s="19" t="s">
        <v>85</v>
      </c>
      <c r="AO115" s="19" t="s">
        <v>85</v>
      </c>
      <c r="AP115" s="16" t="s">
        <v>85</v>
      </c>
      <c r="AQ115" s="81" t="s">
        <v>85</v>
      </c>
      <c r="AR115" s="30">
        <v>0.0</v>
      </c>
      <c r="AS115" s="30">
        <v>0.0</v>
      </c>
      <c r="AT115" s="30">
        <v>0.0</v>
      </c>
      <c r="AU115" s="55" t="s">
        <v>85</v>
      </c>
      <c r="AV115" s="15" t="s">
        <v>129</v>
      </c>
      <c r="AW115" s="16" t="s">
        <v>85</v>
      </c>
      <c r="AX115" s="15" t="s">
        <v>130</v>
      </c>
      <c r="AY115" s="37" t="s">
        <v>85</v>
      </c>
      <c r="AZ115" s="19" t="s">
        <v>85</v>
      </c>
      <c r="BA115" s="37" t="s">
        <v>85</v>
      </c>
      <c r="BB115" s="16" t="s">
        <v>85</v>
      </c>
      <c r="BC115" s="19" t="s">
        <v>85</v>
      </c>
      <c r="BD115" s="19" t="s">
        <v>85</v>
      </c>
      <c r="BE115" s="24">
        <v>0.0</v>
      </c>
      <c r="BF115" s="16"/>
      <c r="BG115" s="25">
        <v>0.0</v>
      </c>
      <c r="BH115" s="16"/>
      <c r="BI115" s="25">
        <v>0.0</v>
      </c>
      <c r="BJ115" s="16"/>
      <c r="BK115" s="25"/>
      <c r="BL115" s="25"/>
      <c r="BM115" s="25">
        <v>0.0</v>
      </c>
      <c r="BN115" s="16"/>
      <c r="BO115" s="47" t="s">
        <v>85</v>
      </c>
      <c r="BP115" s="17"/>
      <c r="BQ115" s="16"/>
      <c r="BR115" s="16"/>
      <c r="BS115" s="17"/>
      <c r="BT115" s="17"/>
      <c r="BU115" s="21"/>
      <c r="BV115" s="17"/>
      <c r="BW115" s="27"/>
      <c r="BX115" s="21"/>
      <c r="BY115" s="105" t="s">
        <v>85</v>
      </c>
      <c r="BZ115" s="21"/>
      <c r="CA115" s="17"/>
    </row>
    <row r="116" ht="15.0" customHeight="1">
      <c r="A116" s="14" t="s">
        <v>78</v>
      </c>
      <c r="B116" s="14" t="s">
        <v>79</v>
      </c>
      <c r="C116" s="15" t="s">
        <v>80</v>
      </c>
      <c r="D116" s="14">
        <v>152.0</v>
      </c>
      <c r="E116" s="15" t="s">
        <v>565</v>
      </c>
      <c r="F116" s="14" t="s">
        <v>878</v>
      </c>
      <c r="G116" s="15" t="s">
        <v>103</v>
      </c>
      <c r="H116" s="16">
        <v>44995.0</v>
      </c>
      <c r="I116" s="19" t="s">
        <v>879</v>
      </c>
      <c r="J116" s="15" t="s">
        <v>85</v>
      </c>
      <c r="K116" s="15" t="s">
        <v>85</v>
      </c>
      <c r="L116" s="14" t="s">
        <v>880</v>
      </c>
      <c r="M116" s="15" t="s">
        <v>108</v>
      </c>
      <c r="N116" s="15" t="s">
        <v>179</v>
      </c>
      <c r="O116" s="15" t="s">
        <v>180</v>
      </c>
      <c r="P116" s="14">
        <v>8.0131502E7</v>
      </c>
      <c r="Q116" s="18" t="s">
        <v>215</v>
      </c>
      <c r="R116" s="18">
        <v>1.641E7</v>
      </c>
      <c r="S116" s="18">
        <v>1.425E7</v>
      </c>
      <c r="T116" s="14">
        <v>25823.0</v>
      </c>
      <c r="U116" s="14" t="s">
        <v>881</v>
      </c>
      <c r="V116" s="15" t="s">
        <v>93</v>
      </c>
      <c r="W116" s="15" t="s">
        <v>94</v>
      </c>
      <c r="X116" s="14" t="s">
        <v>85</v>
      </c>
      <c r="Y116" s="19" t="s">
        <v>882</v>
      </c>
      <c r="Z116" s="16">
        <v>45001.0</v>
      </c>
      <c r="AA116" s="15" t="s">
        <v>179</v>
      </c>
      <c r="AB116" s="19" t="s">
        <v>85</v>
      </c>
      <c r="AC116" s="15" t="s">
        <v>883</v>
      </c>
      <c r="AD116" s="14" t="s">
        <v>884</v>
      </c>
      <c r="AE116" s="14" t="s">
        <v>885</v>
      </c>
      <c r="AF116" s="14">
        <v>9.8324134E7</v>
      </c>
      <c r="AG116" s="17" t="s">
        <v>165</v>
      </c>
      <c r="AH116" s="19" t="s">
        <v>85</v>
      </c>
      <c r="AI116" s="14" t="s">
        <v>85</v>
      </c>
      <c r="AJ116" s="17" t="s">
        <v>114</v>
      </c>
      <c r="AK116" s="15" t="s">
        <v>115</v>
      </c>
      <c r="AL116" s="14" t="s">
        <v>85</v>
      </c>
      <c r="AM116" s="21" t="s">
        <v>85</v>
      </c>
      <c r="AN116" s="54" t="s">
        <v>85</v>
      </c>
      <c r="AO116" s="17">
        <v>56923.0</v>
      </c>
      <c r="AP116" s="16">
        <v>45001.0</v>
      </c>
      <c r="AQ116" s="29">
        <v>1.425E7</v>
      </c>
      <c r="AR116" s="30">
        <v>0.0</v>
      </c>
      <c r="AS116" s="30">
        <v>0.0</v>
      </c>
      <c r="AT116" s="30">
        <v>0.0</v>
      </c>
      <c r="AU116" s="31">
        <f t="shared" ref="AU116:AU118" si="26">SUM(AQ116+AR116+AS116+AT116)</f>
        <v>14250000</v>
      </c>
      <c r="AV116" s="15" t="s">
        <v>129</v>
      </c>
      <c r="AW116" s="16" t="s">
        <v>85</v>
      </c>
      <c r="AX116" s="15" t="s">
        <v>130</v>
      </c>
      <c r="AY116" s="19">
        <v>45001.0</v>
      </c>
      <c r="AZ116" s="15" t="s">
        <v>103</v>
      </c>
      <c r="BA116" s="16">
        <v>45291.0</v>
      </c>
      <c r="BB116" s="17">
        <f t="shared" ref="BB116:BB118" si="27">(BA116-AY116)</f>
        <v>290</v>
      </c>
      <c r="BC116" s="18" t="s">
        <v>886</v>
      </c>
      <c r="BD116" s="17">
        <v>3.0738603E7</v>
      </c>
      <c r="BE116" s="24">
        <v>6750000.0</v>
      </c>
      <c r="BF116" s="32">
        <v>45282.0</v>
      </c>
      <c r="BG116" s="25">
        <v>0.0</v>
      </c>
      <c r="BH116" s="16"/>
      <c r="BI116" s="25">
        <v>0.0</v>
      </c>
      <c r="BJ116" s="16"/>
      <c r="BK116" s="25"/>
      <c r="BL116" s="25"/>
      <c r="BM116" s="25">
        <v>0.0</v>
      </c>
      <c r="BN116" s="16"/>
      <c r="BO116" s="26">
        <f t="shared" ref="BO116:BO118" si="28">SUM(AU116+BE116+BG116+BI116-BM116)</f>
        <v>21000000</v>
      </c>
      <c r="BP116" s="34">
        <f>(BQ116-BA116)</f>
        <v>136</v>
      </c>
      <c r="BQ116" s="32">
        <v>45427.0</v>
      </c>
      <c r="BR116" s="32">
        <v>45282.0</v>
      </c>
      <c r="BS116" s="19"/>
      <c r="BT116" s="14"/>
      <c r="BU116" s="19"/>
      <c r="BV116" s="19"/>
      <c r="BW116" s="18"/>
      <c r="BX116" s="19"/>
      <c r="BY116" s="28">
        <f t="shared" ref="BY116:BY118" si="29">SUM(BB116+BP116+BS116+BV116)</f>
        <v>426</v>
      </c>
      <c r="BZ116" s="19"/>
      <c r="CA116" s="14"/>
    </row>
    <row r="117" ht="15.0" customHeight="1">
      <c r="A117" s="17" t="s">
        <v>78</v>
      </c>
      <c r="B117" s="17" t="s">
        <v>79</v>
      </c>
      <c r="C117" s="15" t="s">
        <v>80</v>
      </c>
      <c r="D117" s="17">
        <v>16.0</v>
      </c>
      <c r="E117" s="15" t="s">
        <v>142</v>
      </c>
      <c r="F117" s="17" t="s">
        <v>887</v>
      </c>
      <c r="G117" s="15" t="s">
        <v>157</v>
      </c>
      <c r="H117" s="32">
        <v>44957.0</v>
      </c>
      <c r="I117" s="17" t="s">
        <v>888</v>
      </c>
      <c r="J117" s="15" t="s">
        <v>85</v>
      </c>
      <c r="K117" s="15" t="s">
        <v>85</v>
      </c>
      <c r="L117" s="17" t="s">
        <v>889</v>
      </c>
      <c r="M117" s="15" t="s">
        <v>108</v>
      </c>
      <c r="N117" s="15" t="s">
        <v>88</v>
      </c>
      <c r="O117" s="15" t="s">
        <v>225</v>
      </c>
      <c r="P117" s="17" t="s">
        <v>235</v>
      </c>
      <c r="Q117" s="17" t="s">
        <v>664</v>
      </c>
      <c r="R117" s="27">
        <v>5.5E7</v>
      </c>
      <c r="S117" s="27">
        <v>5.5E7</v>
      </c>
      <c r="T117" s="17">
        <v>15323.0</v>
      </c>
      <c r="U117" s="17" t="s">
        <v>227</v>
      </c>
      <c r="V117" s="15" t="s">
        <v>93</v>
      </c>
      <c r="W117" s="15" t="s">
        <v>94</v>
      </c>
      <c r="X117" s="14" t="s">
        <v>85</v>
      </c>
      <c r="Y117" s="17" t="s">
        <v>890</v>
      </c>
      <c r="Z117" s="16">
        <v>44957.0</v>
      </c>
      <c r="AA117" s="15" t="s">
        <v>88</v>
      </c>
      <c r="AB117" s="19" t="s">
        <v>85</v>
      </c>
      <c r="AC117" s="15" t="s">
        <v>96</v>
      </c>
      <c r="AD117" s="17" t="s">
        <v>97</v>
      </c>
      <c r="AE117" s="17" t="s">
        <v>891</v>
      </c>
      <c r="AF117" s="17">
        <v>1.003821306E9</v>
      </c>
      <c r="AG117" s="17" t="s">
        <v>165</v>
      </c>
      <c r="AH117" s="19" t="s">
        <v>85</v>
      </c>
      <c r="AI117" s="17" t="s">
        <v>456</v>
      </c>
      <c r="AJ117" s="15" t="s">
        <v>114</v>
      </c>
      <c r="AK117" s="15" t="s">
        <v>174</v>
      </c>
      <c r="AL117" s="17" t="s">
        <v>85</v>
      </c>
      <c r="AM117" s="21">
        <v>32417.0</v>
      </c>
      <c r="AN117" s="99" t="s">
        <v>85</v>
      </c>
      <c r="AO117" s="17">
        <v>33323.0</v>
      </c>
      <c r="AP117" s="16">
        <v>44980.0</v>
      </c>
      <c r="AQ117" s="23">
        <v>5.5E7</v>
      </c>
      <c r="AR117" s="30">
        <v>0.0</v>
      </c>
      <c r="AS117" s="30">
        <v>0.0</v>
      </c>
      <c r="AT117" s="30">
        <v>0.0</v>
      </c>
      <c r="AU117" s="31">
        <f t="shared" si="26"/>
        <v>55000000</v>
      </c>
      <c r="AV117" s="15" t="s">
        <v>101</v>
      </c>
      <c r="AW117" s="16">
        <v>44960.0</v>
      </c>
      <c r="AX117" s="15" t="s">
        <v>102</v>
      </c>
      <c r="AY117" s="37">
        <v>44960.0</v>
      </c>
      <c r="AZ117" s="15" t="s">
        <v>157</v>
      </c>
      <c r="BA117" s="37">
        <v>45291.0</v>
      </c>
      <c r="BB117" s="17">
        <f t="shared" si="27"/>
        <v>331</v>
      </c>
      <c r="BC117" s="15" t="s">
        <v>239</v>
      </c>
      <c r="BD117" s="15">
        <v>6.3536875E7</v>
      </c>
      <c r="BE117" s="24">
        <v>0.0</v>
      </c>
      <c r="BF117" s="16"/>
      <c r="BG117" s="25">
        <v>0.0</v>
      </c>
      <c r="BH117" s="16"/>
      <c r="BI117" s="25">
        <v>0.0</v>
      </c>
      <c r="BJ117" s="16"/>
      <c r="BK117" s="25"/>
      <c r="BL117" s="25"/>
      <c r="BM117" s="25">
        <v>0.0</v>
      </c>
      <c r="BN117" s="16"/>
      <c r="BO117" s="31">
        <f t="shared" si="28"/>
        <v>55000000</v>
      </c>
      <c r="BP117" s="106"/>
      <c r="BQ117" s="107"/>
      <c r="BR117" s="16"/>
      <c r="BS117" s="17"/>
      <c r="BT117" s="17"/>
      <c r="BU117" s="21"/>
      <c r="BV117" s="17"/>
      <c r="BW117" s="27"/>
      <c r="BX117" s="21"/>
      <c r="BY117" s="17">
        <f t="shared" si="29"/>
        <v>331</v>
      </c>
      <c r="BZ117" s="21"/>
      <c r="CA117" s="17"/>
    </row>
    <row r="118" ht="15.0" customHeight="1">
      <c r="A118" s="17" t="s">
        <v>78</v>
      </c>
      <c r="B118" s="17" t="s">
        <v>79</v>
      </c>
      <c r="C118" s="15" t="s">
        <v>80</v>
      </c>
      <c r="D118" s="17">
        <v>17.0</v>
      </c>
      <c r="E118" s="15" t="s">
        <v>142</v>
      </c>
      <c r="F118" s="17" t="s">
        <v>892</v>
      </c>
      <c r="G118" s="15" t="s">
        <v>157</v>
      </c>
      <c r="H118" s="32">
        <v>44943.0</v>
      </c>
      <c r="I118" s="17" t="s">
        <v>893</v>
      </c>
      <c r="J118" s="15" t="s">
        <v>85</v>
      </c>
      <c r="K118" s="15" t="s">
        <v>85</v>
      </c>
      <c r="L118" s="17" t="s">
        <v>894</v>
      </c>
      <c r="M118" s="15" t="s">
        <v>108</v>
      </c>
      <c r="N118" s="15" t="s">
        <v>88</v>
      </c>
      <c r="O118" s="15" t="s">
        <v>225</v>
      </c>
      <c r="P118" s="17" t="s">
        <v>895</v>
      </c>
      <c r="Q118" s="17" t="s">
        <v>807</v>
      </c>
      <c r="R118" s="27">
        <v>5.75E7</v>
      </c>
      <c r="S118" s="27">
        <v>5.75E7</v>
      </c>
      <c r="T118" s="17">
        <v>10523.0</v>
      </c>
      <c r="U118" s="17" t="s">
        <v>816</v>
      </c>
      <c r="V118" s="15" t="s">
        <v>93</v>
      </c>
      <c r="W118" s="15" t="s">
        <v>94</v>
      </c>
      <c r="X118" s="14" t="s">
        <v>85</v>
      </c>
      <c r="Y118" s="17" t="s">
        <v>896</v>
      </c>
      <c r="Z118" s="16">
        <v>44944.0</v>
      </c>
      <c r="AA118" s="15" t="s">
        <v>88</v>
      </c>
      <c r="AB118" s="19" t="s">
        <v>85</v>
      </c>
      <c r="AC118" s="15" t="s">
        <v>96</v>
      </c>
      <c r="AD118" s="17" t="s">
        <v>97</v>
      </c>
      <c r="AE118" s="17" t="s">
        <v>897</v>
      </c>
      <c r="AF118" s="17">
        <v>1.010167732E9</v>
      </c>
      <c r="AG118" s="17" t="s">
        <v>165</v>
      </c>
      <c r="AH118" s="19" t="s">
        <v>85</v>
      </c>
      <c r="AI118" s="17" t="s">
        <v>898</v>
      </c>
      <c r="AJ118" s="15" t="s">
        <v>114</v>
      </c>
      <c r="AK118" s="15" t="s">
        <v>174</v>
      </c>
      <c r="AL118" s="17" t="s">
        <v>85</v>
      </c>
      <c r="AM118" s="21">
        <v>31711.0</v>
      </c>
      <c r="AN118" s="22" t="str">
        <f>+YEAR(TODAY())-YEAR('Contratación 2023'!$AM18)</f>
        <v>#VALUE!</v>
      </c>
      <c r="AO118" s="17">
        <v>19723.0</v>
      </c>
      <c r="AP118" s="16">
        <v>44945.0</v>
      </c>
      <c r="AQ118" s="23">
        <v>5.75E7</v>
      </c>
      <c r="AR118" s="30">
        <v>0.0</v>
      </c>
      <c r="AS118" s="30">
        <v>0.0</v>
      </c>
      <c r="AT118" s="30">
        <v>0.0</v>
      </c>
      <c r="AU118" s="31">
        <f t="shared" si="26"/>
        <v>57500000</v>
      </c>
      <c r="AV118" s="15" t="s">
        <v>101</v>
      </c>
      <c r="AW118" s="16">
        <v>44945.0</v>
      </c>
      <c r="AX118" s="15" t="s">
        <v>102</v>
      </c>
      <c r="AY118" s="37">
        <v>44946.0</v>
      </c>
      <c r="AZ118" s="15" t="s">
        <v>157</v>
      </c>
      <c r="BA118" s="37">
        <v>45291.0</v>
      </c>
      <c r="BB118" s="17">
        <f t="shared" si="27"/>
        <v>345</v>
      </c>
      <c r="BC118" s="15" t="s">
        <v>239</v>
      </c>
      <c r="BD118" s="34">
        <v>6.3536875E7</v>
      </c>
      <c r="BE118" s="24">
        <v>0.0</v>
      </c>
      <c r="BF118" s="16"/>
      <c r="BG118" s="25">
        <v>0.0</v>
      </c>
      <c r="BH118" s="16"/>
      <c r="BI118" s="25">
        <v>0.0</v>
      </c>
      <c r="BJ118" s="16"/>
      <c r="BK118" s="25"/>
      <c r="BL118" s="25"/>
      <c r="BM118" s="25">
        <v>0.0</v>
      </c>
      <c r="BN118" s="16"/>
      <c r="BO118" s="31">
        <f t="shared" si="28"/>
        <v>57500000</v>
      </c>
      <c r="BP118" s="17"/>
      <c r="BQ118" s="16"/>
      <c r="BR118" s="16"/>
      <c r="BS118" s="17"/>
      <c r="BT118" s="17"/>
      <c r="BU118" s="21"/>
      <c r="BV118" s="17"/>
      <c r="BW118" s="27"/>
      <c r="BX118" s="21"/>
      <c r="BY118" s="17">
        <f t="shared" si="29"/>
        <v>345</v>
      </c>
      <c r="BZ118" s="21"/>
      <c r="CA118" s="17"/>
    </row>
    <row r="119" ht="15.0" customHeight="1">
      <c r="A119" s="14" t="s">
        <v>78</v>
      </c>
      <c r="B119" s="14" t="s">
        <v>79</v>
      </c>
      <c r="C119" s="15" t="s">
        <v>80</v>
      </c>
      <c r="D119" s="14">
        <v>155.0</v>
      </c>
      <c r="E119" s="15" t="s">
        <v>565</v>
      </c>
      <c r="F119" s="14" t="s">
        <v>899</v>
      </c>
      <c r="G119" s="15" t="s">
        <v>157</v>
      </c>
      <c r="H119" s="16">
        <v>44956.0</v>
      </c>
      <c r="I119" s="14" t="s">
        <v>900</v>
      </c>
      <c r="J119" s="15" t="s">
        <v>85</v>
      </c>
      <c r="K119" s="15" t="s">
        <v>85</v>
      </c>
      <c r="L119" s="14" t="s">
        <v>901</v>
      </c>
      <c r="M119" s="15" t="s">
        <v>108</v>
      </c>
      <c r="N119" s="15" t="s">
        <v>179</v>
      </c>
      <c r="O119" s="15" t="s">
        <v>180</v>
      </c>
      <c r="P119" s="14">
        <v>8.0131502E7</v>
      </c>
      <c r="Q119" s="14" t="s">
        <v>902</v>
      </c>
      <c r="R119" s="18">
        <v>1.64E7</v>
      </c>
      <c r="S119" s="18">
        <v>1.617E7</v>
      </c>
      <c r="T119" s="14">
        <v>19323.0</v>
      </c>
      <c r="U119" s="14" t="s">
        <v>903</v>
      </c>
      <c r="V119" s="15" t="s">
        <v>387</v>
      </c>
      <c r="W119" s="15" t="s">
        <v>876</v>
      </c>
      <c r="X119" s="14">
        <v>226.0</v>
      </c>
      <c r="Y119" s="19" t="s">
        <v>85</v>
      </c>
      <c r="Z119" s="19" t="s">
        <v>85</v>
      </c>
      <c r="AA119" s="19" t="s">
        <v>85</v>
      </c>
      <c r="AB119" s="19" t="s">
        <v>85</v>
      </c>
      <c r="AC119" s="19" t="s">
        <v>85</v>
      </c>
      <c r="AD119" s="19" t="s">
        <v>85</v>
      </c>
      <c r="AE119" s="19" t="s">
        <v>85</v>
      </c>
      <c r="AF119" s="19" t="s">
        <v>85</v>
      </c>
      <c r="AG119" s="17" t="s">
        <v>165</v>
      </c>
      <c r="AH119" s="19" t="s">
        <v>85</v>
      </c>
      <c r="AI119" s="19" t="s">
        <v>85</v>
      </c>
      <c r="AJ119" s="19" t="s">
        <v>85</v>
      </c>
      <c r="AK119" s="15" t="s">
        <v>115</v>
      </c>
      <c r="AL119" s="19" t="s">
        <v>85</v>
      </c>
      <c r="AM119" s="19" t="s">
        <v>85</v>
      </c>
      <c r="AN119" s="19" t="s">
        <v>85</v>
      </c>
      <c r="AO119" s="19" t="s">
        <v>85</v>
      </c>
      <c r="AP119" s="16" t="s">
        <v>85</v>
      </c>
      <c r="AQ119" s="81" t="s">
        <v>85</v>
      </c>
      <c r="AR119" s="30">
        <v>0.0</v>
      </c>
      <c r="AS119" s="30">
        <v>0.0</v>
      </c>
      <c r="AT119" s="30">
        <v>0.0</v>
      </c>
      <c r="AU119" s="55" t="s">
        <v>85</v>
      </c>
      <c r="AV119" s="15" t="s">
        <v>129</v>
      </c>
      <c r="AW119" s="16" t="s">
        <v>85</v>
      </c>
      <c r="AX119" s="15" t="s">
        <v>130</v>
      </c>
      <c r="AY119" s="19" t="s">
        <v>85</v>
      </c>
      <c r="AZ119" s="19" t="s">
        <v>85</v>
      </c>
      <c r="BA119" s="19" t="s">
        <v>85</v>
      </c>
      <c r="BB119" s="16" t="s">
        <v>85</v>
      </c>
      <c r="BC119" s="19" t="s">
        <v>85</v>
      </c>
      <c r="BD119" s="19" t="s">
        <v>85</v>
      </c>
      <c r="BE119" s="24">
        <v>0.0</v>
      </c>
      <c r="BF119" s="16"/>
      <c r="BG119" s="25">
        <v>0.0</v>
      </c>
      <c r="BH119" s="16"/>
      <c r="BI119" s="25">
        <v>0.0</v>
      </c>
      <c r="BJ119" s="16"/>
      <c r="BK119" s="25"/>
      <c r="BL119" s="25"/>
      <c r="BM119" s="25">
        <v>0.0</v>
      </c>
      <c r="BN119" s="16"/>
      <c r="BO119" s="47" t="s">
        <v>85</v>
      </c>
      <c r="BP119" s="14"/>
      <c r="BQ119" s="16"/>
      <c r="BR119" s="16"/>
      <c r="BS119" s="14"/>
      <c r="BT119" s="14"/>
      <c r="BU119" s="19"/>
      <c r="BV119" s="14"/>
      <c r="BW119" s="18"/>
      <c r="BX119" s="19"/>
      <c r="BY119" s="105" t="s">
        <v>85</v>
      </c>
      <c r="BZ119" s="19"/>
      <c r="CA119" s="14"/>
    </row>
    <row r="120" ht="15.0" customHeight="1">
      <c r="A120" s="17" t="s">
        <v>78</v>
      </c>
      <c r="B120" s="17" t="s">
        <v>79</v>
      </c>
      <c r="C120" s="15" t="s">
        <v>80</v>
      </c>
      <c r="D120" s="17">
        <v>164.0</v>
      </c>
      <c r="E120" s="15" t="s">
        <v>81</v>
      </c>
      <c r="F120" s="17" t="s">
        <v>904</v>
      </c>
      <c r="G120" s="15" t="s">
        <v>157</v>
      </c>
      <c r="H120" s="16">
        <v>44939.0</v>
      </c>
      <c r="I120" s="17" t="s">
        <v>905</v>
      </c>
      <c r="J120" s="15" t="s">
        <v>85</v>
      </c>
      <c r="K120" s="15" t="s">
        <v>85</v>
      </c>
      <c r="L120" s="17" t="s">
        <v>906</v>
      </c>
      <c r="M120" s="15" t="s">
        <v>108</v>
      </c>
      <c r="N120" s="15" t="s">
        <v>88</v>
      </c>
      <c r="O120" s="15" t="s">
        <v>180</v>
      </c>
      <c r="P120" s="17">
        <v>8.0161504E7</v>
      </c>
      <c r="Q120" s="17" t="s">
        <v>161</v>
      </c>
      <c r="R120" s="27">
        <v>6.9E7</v>
      </c>
      <c r="S120" s="27">
        <v>6.9E7</v>
      </c>
      <c r="T120" s="17">
        <v>13723.0</v>
      </c>
      <c r="U120" s="17" t="s">
        <v>162</v>
      </c>
      <c r="V120" s="15" t="s">
        <v>93</v>
      </c>
      <c r="W120" s="15" t="s">
        <v>193</v>
      </c>
      <c r="X120" s="14" t="s">
        <v>85</v>
      </c>
      <c r="Y120" s="17" t="s">
        <v>907</v>
      </c>
      <c r="Z120" s="16">
        <v>44942.0</v>
      </c>
      <c r="AA120" s="15" t="s">
        <v>88</v>
      </c>
      <c r="AB120" s="19" t="s">
        <v>85</v>
      </c>
      <c r="AC120" s="15" t="s">
        <v>96</v>
      </c>
      <c r="AD120" s="17" t="s">
        <v>97</v>
      </c>
      <c r="AE120" s="17" t="s">
        <v>908</v>
      </c>
      <c r="AF120" s="17">
        <v>1.948494E7</v>
      </c>
      <c r="AG120" s="17" t="s">
        <v>165</v>
      </c>
      <c r="AH120" s="19" t="s">
        <v>85</v>
      </c>
      <c r="AI120" s="17" t="s">
        <v>909</v>
      </c>
      <c r="AJ120" s="17" t="s">
        <v>114</v>
      </c>
      <c r="AK120" s="15" t="s">
        <v>115</v>
      </c>
      <c r="AL120" s="17" t="s">
        <v>85</v>
      </c>
      <c r="AM120" s="21">
        <v>22856.0</v>
      </c>
      <c r="AN120" s="22" t="str">
        <f>+YEAR(TODAY())-YEAR('Contratación 2023'!$AM114)</f>
        <v>#VALUE!</v>
      </c>
      <c r="AO120" s="17">
        <v>16423.0</v>
      </c>
      <c r="AP120" s="16">
        <v>44943.0</v>
      </c>
      <c r="AQ120" s="23">
        <v>6.9E7</v>
      </c>
      <c r="AR120" s="30">
        <v>0.0</v>
      </c>
      <c r="AS120" s="30">
        <v>0.0</v>
      </c>
      <c r="AT120" s="30">
        <v>0.0</v>
      </c>
      <c r="AU120" s="31">
        <f t="shared" ref="AU120:AU123" si="30">SUM(AQ120+AR120+AS120+AT120)</f>
        <v>69000000</v>
      </c>
      <c r="AV120" s="15" t="s">
        <v>101</v>
      </c>
      <c r="AW120" s="16">
        <v>44944.0</v>
      </c>
      <c r="AX120" s="15" t="s">
        <v>102</v>
      </c>
      <c r="AY120" s="16">
        <v>44944.0</v>
      </c>
      <c r="AZ120" s="15" t="s">
        <v>157</v>
      </c>
      <c r="BA120" s="16">
        <v>45291.0</v>
      </c>
      <c r="BB120" s="17">
        <f t="shared" ref="BB120:BB128" si="31">(BA120-AY120)</f>
        <v>347</v>
      </c>
      <c r="BC120" s="17" t="s">
        <v>910</v>
      </c>
      <c r="BD120" s="17">
        <v>3.9759737E7</v>
      </c>
      <c r="BE120" s="24">
        <v>0.0</v>
      </c>
      <c r="BF120" s="16"/>
      <c r="BG120" s="25">
        <v>0.0</v>
      </c>
      <c r="BH120" s="16"/>
      <c r="BI120" s="25">
        <v>0.0</v>
      </c>
      <c r="BJ120" s="16"/>
      <c r="BK120" s="25"/>
      <c r="BL120" s="25"/>
      <c r="BM120" s="25">
        <v>0.0</v>
      </c>
      <c r="BN120" s="16"/>
      <c r="BO120" s="31">
        <f t="shared" ref="BO120:BO128" si="32">SUM(AU120+BE120+BG120+BI120-BM120)</f>
        <v>69000000</v>
      </c>
      <c r="BP120" s="17"/>
      <c r="BQ120" s="16"/>
      <c r="BR120" s="16"/>
      <c r="BS120" s="17"/>
      <c r="BT120" s="17"/>
      <c r="BU120" s="21"/>
      <c r="BV120" s="17"/>
      <c r="BW120" s="27"/>
      <c r="BX120" s="21"/>
      <c r="BY120" s="28">
        <f t="shared" ref="BY120:BY134" si="33">SUM(BB120+BP120+BS120+BV120)</f>
        <v>347</v>
      </c>
      <c r="BZ120" s="52">
        <v>45111.0</v>
      </c>
      <c r="CA120" s="15" t="s">
        <v>911</v>
      </c>
    </row>
    <row r="121" ht="15.0" customHeight="1">
      <c r="A121" s="17" t="s">
        <v>78</v>
      </c>
      <c r="B121" s="17" t="s">
        <v>79</v>
      </c>
      <c r="C121" s="15" t="s">
        <v>80</v>
      </c>
      <c r="D121" s="17">
        <v>165.0</v>
      </c>
      <c r="E121" s="15" t="s">
        <v>81</v>
      </c>
      <c r="F121" s="17" t="s">
        <v>912</v>
      </c>
      <c r="G121" s="15" t="s">
        <v>157</v>
      </c>
      <c r="H121" s="16">
        <v>44938.0</v>
      </c>
      <c r="I121" s="17" t="s">
        <v>913</v>
      </c>
      <c r="J121" s="15" t="s">
        <v>85</v>
      </c>
      <c r="K121" s="15" t="s">
        <v>85</v>
      </c>
      <c r="L121" s="17" t="s">
        <v>914</v>
      </c>
      <c r="M121" s="15" t="s">
        <v>108</v>
      </c>
      <c r="N121" s="15" t="s">
        <v>88</v>
      </c>
      <c r="O121" s="15" t="s">
        <v>180</v>
      </c>
      <c r="P121" s="17" t="s">
        <v>915</v>
      </c>
      <c r="Q121" s="17" t="s">
        <v>916</v>
      </c>
      <c r="R121" s="27">
        <v>6.9E7</v>
      </c>
      <c r="S121" s="27">
        <v>6.9E7</v>
      </c>
      <c r="T121" s="17">
        <v>9523.0</v>
      </c>
      <c r="U121" s="17" t="s">
        <v>162</v>
      </c>
      <c r="V121" s="15" t="s">
        <v>93</v>
      </c>
      <c r="W121" s="15" t="s">
        <v>94</v>
      </c>
      <c r="X121" s="14" t="s">
        <v>85</v>
      </c>
      <c r="Y121" s="17" t="s">
        <v>917</v>
      </c>
      <c r="Z121" s="16">
        <v>44942.0</v>
      </c>
      <c r="AA121" s="15" t="s">
        <v>88</v>
      </c>
      <c r="AB121" s="19" t="s">
        <v>85</v>
      </c>
      <c r="AC121" s="15" t="s">
        <v>96</v>
      </c>
      <c r="AD121" s="17" t="s">
        <v>97</v>
      </c>
      <c r="AE121" s="17" t="s">
        <v>918</v>
      </c>
      <c r="AF121" s="17">
        <v>8.0469022E7</v>
      </c>
      <c r="AG121" s="17" t="s">
        <v>165</v>
      </c>
      <c r="AH121" s="19" t="s">
        <v>85</v>
      </c>
      <c r="AI121" s="17" t="s">
        <v>909</v>
      </c>
      <c r="AJ121" s="17" t="s">
        <v>114</v>
      </c>
      <c r="AK121" s="15" t="s">
        <v>115</v>
      </c>
      <c r="AL121" s="17" t="s">
        <v>85</v>
      </c>
      <c r="AM121" s="21">
        <v>26432.0</v>
      </c>
      <c r="AN121" s="22" t="str">
        <f>+YEAR(TODAY())-YEAR('Contratación 2023'!$AM115)</f>
        <v>#VALUE!</v>
      </c>
      <c r="AO121" s="17">
        <v>15423.0</v>
      </c>
      <c r="AP121" s="16">
        <v>44942.0</v>
      </c>
      <c r="AQ121" s="23">
        <v>6.9E7</v>
      </c>
      <c r="AR121" s="30">
        <v>0.0</v>
      </c>
      <c r="AS121" s="30">
        <v>0.0</v>
      </c>
      <c r="AT121" s="30">
        <v>0.0</v>
      </c>
      <c r="AU121" s="31">
        <f t="shared" si="30"/>
        <v>69000000</v>
      </c>
      <c r="AV121" s="15" t="s">
        <v>101</v>
      </c>
      <c r="AW121" s="16">
        <v>44943.0</v>
      </c>
      <c r="AX121" s="15" t="s">
        <v>102</v>
      </c>
      <c r="AY121" s="16">
        <v>44943.0</v>
      </c>
      <c r="AZ121" s="15" t="s">
        <v>157</v>
      </c>
      <c r="BA121" s="16">
        <v>45290.0</v>
      </c>
      <c r="BB121" s="17">
        <f t="shared" si="31"/>
        <v>347</v>
      </c>
      <c r="BC121" s="65" t="s">
        <v>919</v>
      </c>
      <c r="BD121" s="65">
        <v>4.6668764E7</v>
      </c>
      <c r="BE121" s="24">
        <v>0.0</v>
      </c>
      <c r="BF121" s="16"/>
      <c r="BG121" s="25">
        <v>0.0</v>
      </c>
      <c r="BH121" s="16"/>
      <c r="BI121" s="25">
        <v>0.0</v>
      </c>
      <c r="BJ121" s="16"/>
      <c r="BK121" s="25"/>
      <c r="BL121" s="25"/>
      <c r="BM121" s="25">
        <v>0.0</v>
      </c>
      <c r="BN121" s="16"/>
      <c r="BO121" s="31">
        <f t="shared" si="32"/>
        <v>69000000</v>
      </c>
      <c r="BP121" s="17"/>
      <c r="BQ121" s="16"/>
      <c r="BR121" s="16"/>
      <c r="BS121" s="17"/>
      <c r="BT121" s="17"/>
      <c r="BU121" s="21"/>
      <c r="BV121" s="17"/>
      <c r="BW121" s="27"/>
      <c r="BX121" s="21"/>
      <c r="BY121" s="28">
        <f t="shared" si="33"/>
        <v>347</v>
      </c>
      <c r="BZ121" s="21"/>
      <c r="CA121" s="17"/>
    </row>
    <row r="122" ht="15.0" customHeight="1">
      <c r="A122" s="17" t="s">
        <v>78</v>
      </c>
      <c r="B122" s="17" t="s">
        <v>79</v>
      </c>
      <c r="C122" s="15" t="s">
        <v>80</v>
      </c>
      <c r="D122" s="17">
        <v>166.0</v>
      </c>
      <c r="E122" s="15" t="s">
        <v>116</v>
      </c>
      <c r="F122" s="17" t="s">
        <v>920</v>
      </c>
      <c r="G122" s="15" t="s">
        <v>157</v>
      </c>
      <c r="H122" s="32">
        <v>44939.0</v>
      </c>
      <c r="I122" s="17" t="s">
        <v>921</v>
      </c>
      <c r="J122" s="33" t="s">
        <v>85</v>
      </c>
      <c r="K122" s="15" t="s">
        <v>85</v>
      </c>
      <c r="L122" s="17" t="s">
        <v>922</v>
      </c>
      <c r="M122" s="15" t="s">
        <v>108</v>
      </c>
      <c r="N122" s="15" t="s">
        <v>88</v>
      </c>
      <c r="O122" s="15" t="s">
        <v>180</v>
      </c>
      <c r="P122" s="17">
        <v>8.01116E7</v>
      </c>
      <c r="Q122" s="17" t="s">
        <v>360</v>
      </c>
      <c r="R122" s="27">
        <v>6.9E7</v>
      </c>
      <c r="S122" s="27">
        <v>6.9E7</v>
      </c>
      <c r="T122" s="17">
        <v>11723.0</v>
      </c>
      <c r="U122" s="17" t="s">
        <v>162</v>
      </c>
      <c r="V122" s="15" t="s">
        <v>93</v>
      </c>
      <c r="W122" s="15" t="s">
        <v>94</v>
      </c>
      <c r="X122" s="14" t="s">
        <v>85</v>
      </c>
      <c r="Y122" s="17" t="s">
        <v>923</v>
      </c>
      <c r="Z122" s="16">
        <v>44942.0</v>
      </c>
      <c r="AA122" s="15" t="s">
        <v>88</v>
      </c>
      <c r="AB122" s="19" t="s">
        <v>85</v>
      </c>
      <c r="AC122" s="15" t="s">
        <v>96</v>
      </c>
      <c r="AD122" s="17" t="s">
        <v>97</v>
      </c>
      <c r="AE122" s="17" t="s">
        <v>924</v>
      </c>
      <c r="AF122" s="17">
        <v>1.020779282E9</v>
      </c>
      <c r="AG122" s="17" t="s">
        <v>165</v>
      </c>
      <c r="AH122" s="19" t="s">
        <v>85</v>
      </c>
      <c r="AI122" s="17" t="s">
        <v>909</v>
      </c>
      <c r="AJ122" s="17" t="s">
        <v>114</v>
      </c>
      <c r="AK122" s="15" t="s">
        <v>115</v>
      </c>
      <c r="AL122" s="21" t="s">
        <v>85</v>
      </c>
      <c r="AM122" s="52">
        <v>34032.0</v>
      </c>
      <c r="AN122" s="22" t="str">
        <f>+YEAR(TODAY())-YEAR('Contratación 2023'!$AM116)</f>
        <v>#VALUE!</v>
      </c>
      <c r="AO122" s="17">
        <v>15223.0</v>
      </c>
      <c r="AP122" s="16">
        <v>44942.0</v>
      </c>
      <c r="AQ122" s="23">
        <v>6.9E7</v>
      </c>
      <c r="AR122" s="30">
        <v>0.0</v>
      </c>
      <c r="AS122" s="30">
        <v>0.0</v>
      </c>
      <c r="AT122" s="30">
        <v>0.0</v>
      </c>
      <c r="AU122" s="31">
        <f t="shared" si="30"/>
        <v>69000000</v>
      </c>
      <c r="AV122" s="15" t="s">
        <v>101</v>
      </c>
      <c r="AW122" s="16">
        <v>44942.0</v>
      </c>
      <c r="AX122" s="15" t="s">
        <v>102</v>
      </c>
      <c r="AY122" s="37">
        <v>44942.0</v>
      </c>
      <c r="AZ122" s="15" t="s">
        <v>157</v>
      </c>
      <c r="BA122" s="37">
        <v>45290.0</v>
      </c>
      <c r="BB122" s="17">
        <f t="shared" si="31"/>
        <v>348</v>
      </c>
      <c r="BC122" s="17" t="s">
        <v>871</v>
      </c>
      <c r="BD122" s="17">
        <v>1.9462757E7</v>
      </c>
      <c r="BE122" s="24">
        <v>0.0</v>
      </c>
      <c r="BF122" s="16"/>
      <c r="BG122" s="25">
        <v>0.0</v>
      </c>
      <c r="BH122" s="16"/>
      <c r="BI122" s="25">
        <v>0.0</v>
      </c>
      <c r="BJ122" s="16"/>
      <c r="BK122" s="25"/>
      <c r="BL122" s="25"/>
      <c r="BM122" s="25">
        <v>0.0</v>
      </c>
      <c r="BN122" s="16"/>
      <c r="BO122" s="31">
        <f t="shared" si="32"/>
        <v>69000000</v>
      </c>
      <c r="BP122" s="17"/>
      <c r="BQ122" s="16"/>
      <c r="BR122" s="16"/>
      <c r="BS122" s="17"/>
      <c r="BT122" s="17"/>
      <c r="BU122" s="21"/>
      <c r="BV122" s="17"/>
      <c r="BW122" s="27"/>
      <c r="BX122" s="21"/>
      <c r="BY122" s="28">
        <f t="shared" si="33"/>
        <v>348</v>
      </c>
      <c r="BZ122" s="21"/>
      <c r="CA122" s="17"/>
    </row>
    <row r="123" ht="15.0" customHeight="1">
      <c r="A123" s="17" t="s">
        <v>78</v>
      </c>
      <c r="B123" s="17" t="s">
        <v>79</v>
      </c>
      <c r="C123" s="15" t="s">
        <v>80</v>
      </c>
      <c r="D123" s="17">
        <v>167.0</v>
      </c>
      <c r="E123" s="15" t="s">
        <v>81</v>
      </c>
      <c r="F123" s="17" t="s">
        <v>925</v>
      </c>
      <c r="G123" s="15" t="s">
        <v>157</v>
      </c>
      <c r="H123" s="16">
        <v>44938.0</v>
      </c>
      <c r="I123" s="17" t="s">
        <v>926</v>
      </c>
      <c r="J123" s="15" t="s">
        <v>85</v>
      </c>
      <c r="K123" s="15" t="s">
        <v>85</v>
      </c>
      <c r="L123" s="17" t="s">
        <v>927</v>
      </c>
      <c r="M123" s="15" t="s">
        <v>108</v>
      </c>
      <c r="N123" s="15" t="s">
        <v>88</v>
      </c>
      <c r="O123" s="15" t="s">
        <v>180</v>
      </c>
      <c r="P123" s="17" t="s">
        <v>915</v>
      </c>
      <c r="Q123" s="17" t="s">
        <v>916</v>
      </c>
      <c r="R123" s="27">
        <v>9.2E7</v>
      </c>
      <c r="S123" s="27">
        <v>9.2E7</v>
      </c>
      <c r="T123" s="17">
        <v>9323.0</v>
      </c>
      <c r="U123" s="17" t="s">
        <v>162</v>
      </c>
      <c r="V123" s="15" t="s">
        <v>93</v>
      </c>
      <c r="W123" s="15" t="s">
        <v>94</v>
      </c>
      <c r="X123" s="14" t="s">
        <v>85</v>
      </c>
      <c r="Y123" s="17" t="s">
        <v>928</v>
      </c>
      <c r="Z123" s="16">
        <v>44942.0</v>
      </c>
      <c r="AA123" s="15" t="s">
        <v>88</v>
      </c>
      <c r="AB123" s="19" t="s">
        <v>85</v>
      </c>
      <c r="AC123" s="15" t="s">
        <v>96</v>
      </c>
      <c r="AD123" s="17" t="s">
        <v>97</v>
      </c>
      <c r="AE123" s="17" t="s">
        <v>929</v>
      </c>
      <c r="AF123" s="17">
        <v>1.049617134E9</v>
      </c>
      <c r="AG123" s="17" t="s">
        <v>165</v>
      </c>
      <c r="AH123" s="19" t="s">
        <v>85</v>
      </c>
      <c r="AI123" s="15" t="s">
        <v>309</v>
      </c>
      <c r="AJ123" s="17" t="s">
        <v>114</v>
      </c>
      <c r="AK123" s="15" t="s">
        <v>115</v>
      </c>
      <c r="AL123" s="17" t="s">
        <v>85</v>
      </c>
      <c r="AM123" s="21">
        <v>32682.0</v>
      </c>
      <c r="AN123" s="22">
        <f>+YEAR(TODAY())-YEAR('Contratación 2023'!$AM117)</f>
        <v>36</v>
      </c>
      <c r="AO123" s="17">
        <v>15023.0</v>
      </c>
      <c r="AP123" s="16">
        <v>44942.0</v>
      </c>
      <c r="AQ123" s="23">
        <v>9.2E7</v>
      </c>
      <c r="AR123" s="30">
        <v>0.0</v>
      </c>
      <c r="AS123" s="30">
        <v>0.0</v>
      </c>
      <c r="AT123" s="30">
        <v>0.0</v>
      </c>
      <c r="AU123" s="31">
        <f t="shared" si="30"/>
        <v>92000000</v>
      </c>
      <c r="AV123" s="15" t="s">
        <v>101</v>
      </c>
      <c r="AW123" s="16">
        <v>44942.0</v>
      </c>
      <c r="AX123" s="15" t="s">
        <v>102</v>
      </c>
      <c r="AY123" s="16">
        <v>44942.0</v>
      </c>
      <c r="AZ123" s="15" t="s">
        <v>157</v>
      </c>
      <c r="BA123" s="16">
        <v>45291.0</v>
      </c>
      <c r="BB123" s="17">
        <f t="shared" si="31"/>
        <v>349</v>
      </c>
      <c r="BC123" s="17" t="s">
        <v>930</v>
      </c>
      <c r="BD123" s="17">
        <v>7.4852744E7</v>
      </c>
      <c r="BE123" s="24">
        <v>0.0</v>
      </c>
      <c r="BF123" s="16"/>
      <c r="BG123" s="25">
        <v>0.0</v>
      </c>
      <c r="BH123" s="16"/>
      <c r="BI123" s="25">
        <v>0.0</v>
      </c>
      <c r="BJ123" s="16"/>
      <c r="BK123" s="25"/>
      <c r="BL123" s="25"/>
      <c r="BM123" s="25">
        <v>0.0</v>
      </c>
      <c r="BN123" s="16"/>
      <c r="BO123" s="31">
        <f t="shared" si="32"/>
        <v>92000000</v>
      </c>
      <c r="BP123" s="17"/>
      <c r="BQ123" s="16"/>
      <c r="BR123" s="16"/>
      <c r="BS123" s="17"/>
      <c r="BT123" s="17"/>
      <c r="BU123" s="21"/>
      <c r="BV123" s="17"/>
      <c r="BW123" s="27"/>
      <c r="BX123" s="21"/>
      <c r="BY123" s="28">
        <f t="shared" si="33"/>
        <v>349</v>
      </c>
      <c r="BZ123" s="21"/>
      <c r="CA123" s="17"/>
    </row>
    <row r="124" ht="15.0" customHeight="1">
      <c r="A124" s="14" t="s">
        <v>78</v>
      </c>
      <c r="B124" s="14" t="s">
        <v>79</v>
      </c>
      <c r="C124" s="15" t="s">
        <v>80</v>
      </c>
      <c r="D124" s="17">
        <v>168.0</v>
      </c>
      <c r="E124" s="15" t="s">
        <v>394</v>
      </c>
      <c r="F124" s="17" t="s">
        <v>931</v>
      </c>
      <c r="G124" s="15" t="s">
        <v>103</v>
      </c>
      <c r="H124" s="16">
        <v>45015.0</v>
      </c>
      <c r="I124" s="14" t="s">
        <v>932</v>
      </c>
      <c r="J124" s="15" t="s">
        <v>85</v>
      </c>
      <c r="K124" s="15" t="s">
        <v>85</v>
      </c>
      <c r="L124" s="17" t="s">
        <v>933</v>
      </c>
      <c r="M124" s="15" t="s">
        <v>243</v>
      </c>
      <c r="N124" s="17" t="s">
        <v>934</v>
      </c>
      <c r="O124" s="15" t="s">
        <v>180</v>
      </c>
      <c r="P124" s="14">
        <v>9.21215E7</v>
      </c>
      <c r="Q124" s="14" t="s">
        <v>935</v>
      </c>
      <c r="R124" s="18">
        <v>1.0994809613E10</v>
      </c>
      <c r="S124" s="18">
        <v>1.0222636747E10</v>
      </c>
      <c r="T124" s="14" t="s">
        <v>936</v>
      </c>
      <c r="U124" s="14" t="s">
        <v>937</v>
      </c>
      <c r="V124" s="15" t="s">
        <v>93</v>
      </c>
      <c r="W124" s="15" t="s">
        <v>94</v>
      </c>
      <c r="X124" s="14" t="s">
        <v>85</v>
      </c>
      <c r="Y124" s="14" t="s">
        <v>938</v>
      </c>
      <c r="Z124" s="16">
        <v>45028.0</v>
      </c>
      <c r="AA124" s="15" t="s">
        <v>202</v>
      </c>
      <c r="AB124" s="19" t="s">
        <v>85</v>
      </c>
      <c r="AC124" s="15" t="s">
        <v>96</v>
      </c>
      <c r="AD124" s="57" t="s">
        <v>519</v>
      </c>
      <c r="AE124" s="14" t="s">
        <v>939</v>
      </c>
      <c r="AF124" s="34">
        <v>8.05000867E8</v>
      </c>
      <c r="AG124" s="15">
        <v>9.0</v>
      </c>
      <c r="AH124" s="19" t="s">
        <v>85</v>
      </c>
      <c r="AI124" s="17" t="s">
        <v>85</v>
      </c>
      <c r="AJ124" s="34" t="s">
        <v>114</v>
      </c>
      <c r="AK124" s="15" t="s">
        <v>115</v>
      </c>
      <c r="AL124" s="15" t="s">
        <v>85</v>
      </c>
      <c r="AM124" s="21" t="s">
        <v>85</v>
      </c>
      <c r="AN124" s="21" t="s">
        <v>85</v>
      </c>
      <c r="AO124" s="14" t="s">
        <v>940</v>
      </c>
      <c r="AP124" s="16">
        <v>45044.0</v>
      </c>
      <c r="AQ124" s="55">
        <v>5.122E9</v>
      </c>
      <c r="AR124" s="27">
        <v>4.982E9</v>
      </c>
      <c r="AS124" s="14"/>
      <c r="AT124" s="14"/>
      <c r="AU124" s="23">
        <v>1.0104E10</v>
      </c>
      <c r="AV124" s="15" t="s">
        <v>101</v>
      </c>
      <c r="AW124" s="16">
        <v>45044.0</v>
      </c>
      <c r="AX124" s="15" t="s">
        <v>102</v>
      </c>
      <c r="AY124" s="79">
        <v>45047.0</v>
      </c>
      <c r="AZ124" s="15" t="s">
        <v>241</v>
      </c>
      <c r="BA124" s="16">
        <v>45473.0</v>
      </c>
      <c r="BB124" s="17">
        <f t="shared" si="31"/>
        <v>426</v>
      </c>
      <c r="BC124" s="14" t="s">
        <v>941</v>
      </c>
      <c r="BD124" s="57">
        <v>5.2808564E7</v>
      </c>
      <c r="BE124" s="24">
        <v>0.0</v>
      </c>
      <c r="BF124" s="19"/>
      <c r="BG124" s="25">
        <v>0.0</v>
      </c>
      <c r="BH124" s="21"/>
      <c r="BI124" s="25">
        <v>0.0</v>
      </c>
      <c r="BJ124" s="19"/>
      <c r="BK124" s="25"/>
      <c r="BL124" s="25"/>
      <c r="BM124" s="25">
        <v>0.0</v>
      </c>
      <c r="BN124" s="19"/>
      <c r="BO124" s="26">
        <f t="shared" si="32"/>
        <v>10104000000</v>
      </c>
      <c r="BP124" s="14"/>
      <c r="BQ124" s="19"/>
      <c r="BR124" s="19"/>
      <c r="BS124" s="14"/>
      <c r="BT124" s="14"/>
      <c r="BU124" s="19"/>
      <c r="BV124" s="14"/>
      <c r="BW124" s="18"/>
      <c r="BX124" s="19"/>
      <c r="BY124" s="28">
        <f t="shared" si="33"/>
        <v>426</v>
      </c>
      <c r="BZ124" s="19"/>
      <c r="CA124" s="14"/>
    </row>
    <row r="125" ht="15.0" customHeight="1">
      <c r="A125" s="14" t="s">
        <v>78</v>
      </c>
      <c r="B125" s="14" t="s">
        <v>79</v>
      </c>
      <c r="C125" s="15" t="s">
        <v>80</v>
      </c>
      <c r="D125" s="17">
        <v>169.0</v>
      </c>
      <c r="E125" s="15" t="s">
        <v>116</v>
      </c>
      <c r="F125" s="17" t="s">
        <v>942</v>
      </c>
      <c r="G125" s="15" t="s">
        <v>83</v>
      </c>
      <c r="H125" s="32">
        <v>44985.0</v>
      </c>
      <c r="I125" s="17" t="s">
        <v>943</v>
      </c>
      <c r="J125" s="33" t="s">
        <v>85</v>
      </c>
      <c r="K125" s="15" t="s">
        <v>85</v>
      </c>
      <c r="L125" s="17" t="s">
        <v>944</v>
      </c>
      <c r="M125" s="15" t="s">
        <v>945</v>
      </c>
      <c r="N125" s="15" t="s">
        <v>945</v>
      </c>
      <c r="O125" s="15" t="s">
        <v>180</v>
      </c>
      <c r="P125" s="14">
        <v>8.41315E7</v>
      </c>
      <c r="Q125" s="27" t="s">
        <v>946</v>
      </c>
      <c r="R125" s="18">
        <v>2.18574E9</v>
      </c>
      <c r="S125" s="18">
        <v>1.267351148E9</v>
      </c>
      <c r="T125" s="17" t="s">
        <v>947</v>
      </c>
      <c r="U125" s="14" t="s">
        <v>948</v>
      </c>
      <c r="V125" s="15" t="s">
        <v>93</v>
      </c>
      <c r="W125" s="15" t="s">
        <v>94</v>
      </c>
      <c r="X125" s="14" t="s">
        <v>85</v>
      </c>
      <c r="Y125" s="14" t="s">
        <v>949</v>
      </c>
      <c r="Z125" s="16">
        <v>45054.0</v>
      </c>
      <c r="AA125" s="15" t="s">
        <v>950</v>
      </c>
      <c r="AB125" s="19" t="s">
        <v>85</v>
      </c>
      <c r="AC125" s="15" t="s">
        <v>96</v>
      </c>
      <c r="AD125" s="57" t="s">
        <v>519</v>
      </c>
      <c r="AE125" s="57" t="s">
        <v>951</v>
      </c>
      <c r="AF125" s="17">
        <v>8.60524654E8</v>
      </c>
      <c r="AG125" s="17">
        <v>6.0</v>
      </c>
      <c r="AH125" s="19" t="s">
        <v>85</v>
      </c>
      <c r="AI125" s="17" t="s">
        <v>85</v>
      </c>
      <c r="AJ125" s="15" t="s">
        <v>114</v>
      </c>
      <c r="AK125" s="15" t="s">
        <v>85</v>
      </c>
      <c r="AL125" s="57" t="s">
        <v>347</v>
      </c>
      <c r="AM125" s="21" t="s">
        <v>85</v>
      </c>
      <c r="AN125" s="15" t="s">
        <v>85</v>
      </c>
      <c r="AO125" s="57" t="s">
        <v>952</v>
      </c>
      <c r="AP125" s="16">
        <v>45055.0</v>
      </c>
      <c r="AQ125" s="55">
        <v>6.80299918E8</v>
      </c>
      <c r="AR125" s="27">
        <v>5.27255824E8</v>
      </c>
      <c r="AS125" s="27"/>
      <c r="AT125" s="17"/>
      <c r="AU125" s="55" t="str">
        <f>('Contratación 2023'!$AQ119+'Contratación 2023'!$AR119)</f>
        <v>#VALUE!</v>
      </c>
      <c r="AV125" s="15" t="s">
        <v>129</v>
      </c>
      <c r="AW125" s="16"/>
      <c r="AX125" s="14"/>
      <c r="AY125" s="37">
        <v>45055.0</v>
      </c>
      <c r="AZ125" s="15" t="s">
        <v>118</v>
      </c>
      <c r="BA125" s="37">
        <v>45597.0</v>
      </c>
      <c r="BB125" s="17">
        <f t="shared" si="31"/>
        <v>542</v>
      </c>
      <c r="BC125" s="17" t="s">
        <v>953</v>
      </c>
      <c r="BD125" s="17">
        <v>5.2452907E7</v>
      </c>
      <c r="BE125" s="24">
        <v>0.0</v>
      </c>
      <c r="BF125" s="80">
        <v>45128.0</v>
      </c>
      <c r="BG125" s="25">
        <v>0.0</v>
      </c>
      <c r="BH125" s="21"/>
      <c r="BI125" s="25">
        <v>0.0</v>
      </c>
      <c r="BJ125" s="21"/>
      <c r="BK125" s="25"/>
      <c r="BL125" s="25"/>
      <c r="BM125" s="25">
        <v>0.0</v>
      </c>
      <c r="BN125" s="17"/>
      <c r="BO125" s="26" t="str">
        <f t="shared" si="32"/>
        <v>#VALUE!</v>
      </c>
      <c r="BP125" s="21"/>
      <c r="BQ125" s="17"/>
      <c r="BR125" s="17"/>
      <c r="BS125" s="21"/>
      <c r="BT125" s="17"/>
      <c r="BU125" s="27"/>
      <c r="BV125" s="21"/>
      <c r="BW125" s="17"/>
      <c r="BX125" s="21"/>
      <c r="BY125" s="28">
        <f t="shared" si="33"/>
        <v>542</v>
      </c>
      <c r="BZ125" s="17"/>
      <c r="CA125" s="17"/>
    </row>
    <row r="126" ht="15.0" customHeight="1">
      <c r="A126" s="14" t="s">
        <v>78</v>
      </c>
      <c r="B126" s="14" t="s">
        <v>79</v>
      </c>
      <c r="C126" s="15" t="s">
        <v>141</v>
      </c>
      <c r="D126" s="17">
        <v>202.0</v>
      </c>
      <c r="E126" s="15" t="s">
        <v>319</v>
      </c>
      <c r="F126" s="17" t="s">
        <v>954</v>
      </c>
      <c r="G126" s="15" t="s">
        <v>103</v>
      </c>
      <c r="H126" s="16">
        <v>45008.0</v>
      </c>
      <c r="I126" s="22">
        <v>147073.0</v>
      </c>
      <c r="J126" s="15" t="s">
        <v>85</v>
      </c>
      <c r="K126" s="15" t="s">
        <v>85</v>
      </c>
      <c r="L126" s="14" t="s">
        <v>955</v>
      </c>
      <c r="M126" s="15" t="s">
        <v>87</v>
      </c>
      <c r="N126" s="15" t="s">
        <v>244</v>
      </c>
      <c r="O126" s="15" t="s">
        <v>180</v>
      </c>
      <c r="P126" s="14">
        <v>4.32332E7</v>
      </c>
      <c r="Q126" s="27" t="s">
        <v>956</v>
      </c>
      <c r="R126" s="56">
        <v>6.861330274E7</v>
      </c>
      <c r="S126" s="56">
        <v>6.861330274E7</v>
      </c>
      <c r="T126" s="17">
        <v>28923.0</v>
      </c>
      <c r="U126" s="17" t="s">
        <v>957</v>
      </c>
      <c r="V126" s="15" t="s">
        <v>93</v>
      </c>
      <c r="W126" s="15" t="s">
        <v>94</v>
      </c>
      <c r="X126" s="14" t="s">
        <v>85</v>
      </c>
      <c r="Y126" s="14">
        <v>107932.0</v>
      </c>
      <c r="Z126" s="16">
        <v>45034.0</v>
      </c>
      <c r="AA126" s="15" t="s">
        <v>124</v>
      </c>
      <c r="AB126" s="19" t="s">
        <v>85</v>
      </c>
      <c r="AC126" s="15" t="s">
        <v>96</v>
      </c>
      <c r="AD126" s="14" t="s">
        <v>97</v>
      </c>
      <c r="AE126" s="17" t="s">
        <v>958</v>
      </c>
      <c r="AF126" s="17">
        <v>8.30084433E8</v>
      </c>
      <c r="AG126" s="17">
        <v>7.0</v>
      </c>
      <c r="AH126" s="19" t="s">
        <v>85</v>
      </c>
      <c r="AI126" s="17" t="s">
        <v>85</v>
      </c>
      <c r="AJ126" s="17" t="s">
        <v>114</v>
      </c>
      <c r="AK126" s="15" t="s">
        <v>115</v>
      </c>
      <c r="AL126" s="14" t="s">
        <v>85</v>
      </c>
      <c r="AM126" s="21" t="s">
        <v>85</v>
      </c>
      <c r="AN126" s="54" t="s">
        <v>85</v>
      </c>
      <c r="AO126" s="14">
        <v>73423.0</v>
      </c>
      <c r="AP126" s="16">
        <v>45036.0</v>
      </c>
      <c r="AQ126" s="55">
        <v>3391910.55</v>
      </c>
      <c r="AR126" s="17"/>
      <c r="AS126" s="27"/>
      <c r="AT126" s="17"/>
      <c r="AU126" s="55">
        <f>SUM(AQ126+AR126+AS126+AT126)</f>
        <v>3391910.55</v>
      </c>
      <c r="AV126" s="15" t="s">
        <v>101</v>
      </c>
      <c r="AW126" s="16"/>
      <c r="AX126" s="15" t="s">
        <v>102</v>
      </c>
      <c r="AY126" s="21">
        <v>45034.0</v>
      </c>
      <c r="AZ126" s="15" t="s">
        <v>241</v>
      </c>
      <c r="BA126" s="16">
        <v>45119.0</v>
      </c>
      <c r="BB126" s="17">
        <f t="shared" si="31"/>
        <v>85</v>
      </c>
      <c r="BC126" s="27" t="s">
        <v>959</v>
      </c>
      <c r="BD126" s="14">
        <v>7.9717103E7</v>
      </c>
      <c r="BE126" s="24">
        <v>0.0</v>
      </c>
      <c r="BF126" s="17"/>
      <c r="BG126" s="25">
        <v>0.0</v>
      </c>
      <c r="BH126" s="21"/>
      <c r="BI126" s="25">
        <v>0.0</v>
      </c>
      <c r="BJ126" s="21"/>
      <c r="BK126" s="25"/>
      <c r="BL126" s="25"/>
      <c r="BM126" s="25">
        <v>0.0</v>
      </c>
      <c r="BN126" s="17"/>
      <c r="BO126" s="26">
        <f t="shared" si="32"/>
        <v>3391910.55</v>
      </c>
      <c r="BP126" s="21"/>
      <c r="BQ126" s="17"/>
      <c r="BR126" s="17"/>
      <c r="BS126" s="21"/>
      <c r="BT126" s="17"/>
      <c r="BU126" s="27"/>
      <c r="BV126" s="21"/>
      <c r="BW126" s="17"/>
      <c r="BX126" s="21"/>
      <c r="BY126" s="28">
        <f t="shared" si="33"/>
        <v>85</v>
      </c>
      <c r="BZ126" s="17"/>
      <c r="CA126" s="17"/>
    </row>
    <row r="127" ht="15.0" customHeight="1">
      <c r="A127" s="14" t="s">
        <v>78</v>
      </c>
      <c r="B127" s="14" t="s">
        <v>79</v>
      </c>
      <c r="C127" s="15" t="s">
        <v>80</v>
      </c>
      <c r="D127" s="17">
        <v>169.0</v>
      </c>
      <c r="E127" s="15" t="s">
        <v>116</v>
      </c>
      <c r="F127" s="17" t="s">
        <v>942</v>
      </c>
      <c r="G127" s="15" t="s">
        <v>83</v>
      </c>
      <c r="H127" s="32">
        <v>44985.0</v>
      </c>
      <c r="I127" s="17" t="s">
        <v>943</v>
      </c>
      <c r="J127" s="33" t="s">
        <v>85</v>
      </c>
      <c r="K127" s="15" t="s">
        <v>85</v>
      </c>
      <c r="L127" s="17" t="s">
        <v>944</v>
      </c>
      <c r="M127" s="15" t="s">
        <v>945</v>
      </c>
      <c r="N127" s="15" t="s">
        <v>945</v>
      </c>
      <c r="O127" s="15" t="s">
        <v>180</v>
      </c>
      <c r="P127" s="14">
        <v>8.41315E7</v>
      </c>
      <c r="Q127" s="27" t="s">
        <v>946</v>
      </c>
      <c r="R127" s="18">
        <v>2.18574E9</v>
      </c>
      <c r="S127" s="18">
        <v>1.267351148E9</v>
      </c>
      <c r="T127" s="17" t="s">
        <v>947</v>
      </c>
      <c r="U127" s="14" t="s">
        <v>948</v>
      </c>
      <c r="V127" s="15" t="s">
        <v>93</v>
      </c>
      <c r="W127" s="15" t="s">
        <v>94</v>
      </c>
      <c r="X127" s="14" t="s">
        <v>85</v>
      </c>
      <c r="Y127" s="14" t="s">
        <v>960</v>
      </c>
      <c r="Z127" s="16">
        <v>45054.0</v>
      </c>
      <c r="AA127" s="15" t="s">
        <v>950</v>
      </c>
      <c r="AB127" s="19" t="s">
        <v>85</v>
      </c>
      <c r="AC127" s="15" t="s">
        <v>96</v>
      </c>
      <c r="AD127" s="57" t="s">
        <v>519</v>
      </c>
      <c r="AE127" s="57" t="s">
        <v>961</v>
      </c>
      <c r="AF127" s="17">
        <v>8.91700037E8</v>
      </c>
      <c r="AG127" s="17">
        <v>9.0</v>
      </c>
      <c r="AH127" s="19" t="s">
        <v>85</v>
      </c>
      <c r="AI127" s="17" t="s">
        <v>85</v>
      </c>
      <c r="AJ127" s="15" t="s">
        <v>114</v>
      </c>
      <c r="AK127" s="15" t="s">
        <v>85</v>
      </c>
      <c r="AL127" s="15" t="s">
        <v>962</v>
      </c>
      <c r="AM127" s="21" t="s">
        <v>85</v>
      </c>
      <c r="AN127" s="15" t="s">
        <v>85</v>
      </c>
      <c r="AO127" s="57" t="s">
        <v>963</v>
      </c>
      <c r="AP127" s="16">
        <v>45055.0</v>
      </c>
      <c r="AQ127" s="55">
        <v>3.2971607E7</v>
      </c>
      <c r="AR127" s="27">
        <v>2.5538845E7</v>
      </c>
      <c r="AS127" s="27"/>
      <c r="AT127" s="17"/>
      <c r="AU127" s="55">
        <f>('Contratación 2023'!$AQ121+'Contratación 2023'!$AR121)</f>
        <v>69000000</v>
      </c>
      <c r="AV127" s="15" t="s">
        <v>129</v>
      </c>
      <c r="AW127" s="19" t="s">
        <v>85</v>
      </c>
      <c r="AX127" s="19" t="s">
        <v>85</v>
      </c>
      <c r="AY127" s="37">
        <v>45055.0</v>
      </c>
      <c r="AZ127" s="15" t="s">
        <v>118</v>
      </c>
      <c r="BA127" s="37">
        <v>45597.0</v>
      </c>
      <c r="BB127" s="17">
        <f t="shared" si="31"/>
        <v>542</v>
      </c>
      <c r="BC127" s="17" t="s">
        <v>953</v>
      </c>
      <c r="BD127" s="17">
        <v>5.2452907E7</v>
      </c>
      <c r="BE127" s="24">
        <v>0.0</v>
      </c>
      <c r="BF127" s="17"/>
      <c r="BG127" s="25">
        <v>0.0</v>
      </c>
      <c r="BH127" s="21"/>
      <c r="BI127" s="25">
        <v>0.0</v>
      </c>
      <c r="BJ127" s="21"/>
      <c r="BK127" s="25"/>
      <c r="BL127" s="25"/>
      <c r="BM127" s="25">
        <v>0.0</v>
      </c>
      <c r="BN127" s="17"/>
      <c r="BO127" s="26">
        <f t="shared" si="32"/>
        <v>69000000</v>
      </c>
      <c r="BP127" s="21"/>
      <c r="BQ127" s="17"/>
      <c r="BR127" s="17"/>
      <c r="BS127" s="21"/>
      <c r="BT127" s="17"/>
      <c r="BU127" s="27"/>
      <c r="BV127" s="21"/>
      <c r="BW127" s="17"/>
      <c r="BX127" s="21"/>
      <c r="BY127" s="28">
        <f t="shared" si="33"/>
        <v>542</v>
      </c>
      <c r="BZ127" s="17"/>
      <c r="CA127" s="17"/>
    </row>
    <row r="128" ht="15.0" customHeight="1">
      <c r="A128" s="14" t="s">
        <v>78</v>
      </c>
      <c r="B128" s="14" t="s">
        <v>79</v>
      </c>
      <c r="C128" s="15" t="s">
        <v>80</v>
      </c>
      <c r="D128" s="14">
        <v>171.0</v>
      </c>
      <c r="E128" s="15" t="s">
        <v>81</v>
      </c>
      <c r="F128" s="17" t="s">
        <v>964</v>
      </c>
      <c r="G128" s="15" t="s">
        <v>241</v>
      </c>
      <c r="H128" s="16">
        <v>45043.0</v>
      </c>
      <c r="I128" s="19" t="s">
        <v>965</v>
      </c>
      <c r="J128" s="15" t="s">
        <v>85</v>
      </c>
      <c r="K128" s="15" t="s">
        <v>85</v>
      </c>
      <c r="L128" s="17" t="s">
        <v>966</v>
      </c>
      <c r="M128" s="15" t="s">
        <v>87</v>
      </c>
      <c r="N128" s="15" t="s">
        <v>202</v>
      </c>
      <c r="O128" s="15" t="s">
        <v>180</v>
      </c>
      <c r="P128" s="14">
        <v>7.8181507E7</v>
      </c>
      <c r="Q128" s="18" t="s">
        <v>967</v>
      </c>
      <c r="R128" s="18">
        <v>4.5E7</v>
      </c>
      <c r="S128" s="18">
        <v>4.5E7</v>
      </c>
      <c r="T128" s="14">
        <v>30923.0</v>
      </c>
      <c r="U128" s="14" t="s">
        <v>968</v>
      </c>
      <c r="V128" s="15" t="s">
        <v>93</v>
      </c>
      <c r="W128" s="15" t="s">
        <v>94</v>
      </c>
      <c r="X128" s="14" t="s">
        <v>85</v>
      </c>
      <c r="Y128" s="19" t="s">
        <v>969</v>
      </c>
      <c r="Z128" s="16">
        <v>45078.0</v>
      </c>
      <c r="AA128" s="15" t="s">
        <v>202</v>
      </c>
      <c r="AB128" s="19" t="s">
        <v>85</v>
      </c>
      <c r="AC128" s="15" t="s">
        <v>275</v>
      </c>
      <c r="AD128" s="14" t="s">
        <v>603</v>
      </c>
      <c r="AE128" s="17" t="s">
        <v>970</v>
      </c>
      <c r="AF128" s="14">
        <v>1.090421034E9</v>
      </c>
      <c r="AG128" s="17" t="s">
        <v>165</v>
      </c>
      <c r="AH128" s="19" t="s">
        <v>85</v>
      </c>
      <c r="AI128" s="14" t="s">
        <v>85</v>
      </c>
      <c r="AJ128" s="17" t="s">
        <v>99</v>
      </c>
      <c r="AK128" s="17" t="s">
        <v>128</v>
      </c>
      <c r="AL128" s="14" t="s">
        <v>85</v>
      </c>
      <c r="AM128" s="21" t="s">
        <v>85</v>
      </c>
      <c r="AN128" s="21" t="s">
        <v>85</v>
      </c>
      <c r="AO128" s="17">
        <v>102423.0</v>
      </c>
      <c r="AP128" s="16">
        <v>45082.0</v>
      </c>
      <c r="AQ128" s="29">
        <v>4.5E7</v>
      </c>
      <c r="AR128" s="14"/>
      <c r="AS128" s="18"/>
      <c r="AT128" s="14"/>
      <c r="AU128" s="29">
        <v>4.5E7</v>
      </c>
      <c r="AV128" s="15" t="s">
        <v>101</v>
      </c>
      <c r="AW128" s="16">
        <v>45082.0</v>
      </c>
      <c r="AX128" s="15" t="s">
        <v>971</v>
      </c>
      <c r="AY128" s="16">
        <v>45086.0</v>
      </c>
      <c r="AZ128" s="15" t="s">
        <v>199</v>
      </c>
      <c r="BA128" s="16">
        <v>45291.0</v>
      </c>
      <c r="BB128" s="17">
        <f t="shared" si="31"/>
        <v>205</v>
      </c>
      <c r="BC128" s="18" t="s">
        <v>972</v>
      </c>
      <c r="BD128" s="17">
        <v>8.826455E7</v>
      </c>
      <c r="BE128" s="24">
        <v>2.25E7</v>
      </c>
      <c r="BF128" s="32">
        <v>45273.0</v>
      </c>
      <c r="BG128" s="25">
        <v>0.0</v>
      </c>
      <c r="BH128" s="21"/>
      <c r="BI128" s="25">
        <v>0.0</v>
      </c>
      <c r="BJ128" s="19"/>
      <c r="BK128" s="25"/>
      <c r="BL128" s="25"/>
      <c r="BM128" s="25">
        <v>0.0</v>
      </c>
      <c r="BN128" s="19"/>
      <c r="BO128" s="26">
        <f t="shared" si="32"/>
        <v>67500000</v>
      </c>
      <c r="BP128" s="19"/>
      <c r="BQ128" s="19"/>
      <c r="BR128" s="19"/>
      <c r="BS128" s="19"/>
      <c r="BT128" s="14"/>
      <c r="BU128" s="19"/>
      <c r="BV128" s="19"/>
      <c r="BW128" s="18"/>
      <c r="BX128" s="19"/>
      <c r="BY128" s="28">
        <f t="shared" si="33"/>
        <v>205</v>
      </c>
      <c r="BZ128" s="19"/>
      <c r="CA128" s="14"/>
    </row>
    <row r="129" ht="15.0" customHeight="1">
      <c r="A129" s="14" t="s">
        <v>78</v>
      </c>
      <c r="B129" s="14" t="s">
        <v>79</v>
      </c>
      <c r="C129" s="15" t="s">
        <v>80</v>
      </c>
      <c r="D129" s="14">
        <v>173.0</v>
      </c>
      <c r="E129" s="15" t="s">
        <v>81</v>
      </c>
      <c r="F129" s="17" t="s">
        <v>973</v>
      </c>
      <c r="G129" s="15" t="s">
        <v>241</v>
      </c>
      <c r="H129" s="16">
        <v>45043.0</v>
      </c>
      <c r="I129" s="19" t="s">
        <v>974</v>
      </c>
      <c r="J129" s="15" t="s">
        <v>85</v>
      </c>
      <c r="K129" s="15" t="s">
        <v>85</v>
      </c>
      <c r="L129" s="17" t="s">
        <v>975</v>
      </c>
      <c r="M129" s="15" t="s">
        <v>87</v>
      </c>
      <c r="N129" s="15" t="s">
        <v>202</v>
      </c>
      <c r="O129" s="15" t="s">
        <v>180</v>
      </c>
      <c r="P129" s="14">
        <v>7.8181507E7</v>
      </c>
      <c r="Q129" s="27" t="s">
        <v>967</v>
      </c>
      <c r="R129" s="18">
        <v>2.0E7</v>
      </c>
      <c r="S129" s="18">
        <v>2.0E7</v>
      </c>
      <c r="T129" s="14">
        <v>34123.0</v>
      </c>
      <c r="U129" s="14" t="s">
        <v>968</v>
      </c>
      <c r="V129" s="15" t="s">
        <v>387</v>
      </c>
      <c r="W129" s="15" t="s">
        <v>876</v>
      </c>
      <c r="X129" s="14">
        <v>1641.0</v>
      </c>
      <c r="Y129" s="19" t="s">
        <v>85</v>
      </c>
      <c r="Z129" s="16" t="s">
        <v>85</v>
      </c>
      <c r="AA129" s="19" t="s">
        <v>85</v>
      </c>
      <c r="AB129" s="19" t="s">
        <v>85</v>
      </c>
      <c r="AC129" s="19" t="s">
        <v>85</v>
      </c>
      <c r="AD129" s="19" t="s">
        <v>85</v>
      </c>
      <c r="AE129" s="19" t="s">
        <v>85</v>
      </c>
      <c r="AF129" s="19" t="s">
        <v>85</v>
      </c>
      <c r="AG129" s="17" t="s">
        <v>165</v>
      </c>
      <c r="AH129" s="19" t="s">
        <v>85</v>
      </c>
      <c r="AI129" s="19" t="s">
        <v>85</v>
      </c>
      <c r="AJ129" s="17" t="s">
        <v>114</v>
      </c>
      <c r="AK129" s="15" t="s">
        <v>115</v>
      </c>
      <c r="AL129" s="19" t="s">
        <v>85</v>
      </c>
      <c r="AM129" s="21" t="s">
        <v>85</v>
      </c>
      <c r="AN129" s="54" t="s">
        <v>85</v>
      </c>
      <c r="AO129" s="19" t="s">
        <v>85</v>
      </c>
      <c r="AP129" s="16" t="s">
        <v>85</v>
      </c>
      <c r="AQ129" s="55" t="s">
        <v>85</v>
      </c>
      <c r="AR129" s="19"/>
      <c r="AS129" s="18"/>
      <c r="AT129" s="14"/>
      <c r="AU129" s="55" t="s">
        <v>85</v>
      </c>
      <c r="AV129" s="85" t="s">
        <v>85</v>
      </c>
      <c r="AW129" s="16" t="s">
        <v>85</v>
      </c>
      <c r="AX129" s="15" t="s">
        <v>130</v>
      </c>
      <c r="AY129" s="19" t="s">
        <v>85</v>
      </c>
      <c r="AZ129" s="19" t="s">
        <v>85</v>
      </c>
      <c r="BA129" s="16" t="s">
        <v>85</v>
      </c>
      <c r="BB129" s="19" t="s">
        <v>85</v>
      </c>
      <c r="BC129" s="19" t="s">
        <v>85</v>
      </c>
      <c r="BD129" s="19" t="s">
        <v>85</v>
      </c>
      <c r="BE129" s="24">
        <v>0.0</v>
      </c>
      <c r="BF129" s="19"/>
      <c r="BG129" s="25">
        <v>0.0</v>
      </c>
      <c r="BH129" s="21"/>
      <c r="BI129" s="25">
        <v>0.0</v>
      </c>
      <c r="BJ129" s="19"/>
      <c r="BK129" s="25"/>
      <c r="BL129" s="25"/>
      <c r="BM129" s="25">
        <v>0.0</v>
      </c>
      <c r="BN129" s="19"/>
      <c r="BO129" s="26" t="s">
        <v>85</v>
      </c>
      <c r="BP129" s="27"/>
      <c r="BQ129" s="19"/>
      <c r="BR129" s="19"/>
      <c r="BS129" s="19"/>
      <c r="BT129" s="14"/>
      <c r="BU129" s="19"/>
      <c r="BV129" s="19"/>
      <c r="BW129" s="18"/>
      <c r="BX129" s="19"/>
      <c r="BY129" s="28" t="str">
        <f t="shared" si="33"/>
        <v>#VALUE!</v>
      </c>
      <c r="BZ129" s="19"/>
      <c r="CA129" s="14"/>
    </row>
    <row r="130" ht="15.0" customHeight="1">
      <c r="A130" s="14" t="s">
        <v>78</v>
      </c>
      <c r="B130" s="14" t="s">
        <v>79</v>
      </c>
      <c r="C130" s="15" t="s">
        <v>80</v>
      </c>
      <c r="D130" s="17">
        <v>189.0</v>
      </c>
      <c r="E130" s="15" t="s">
        <v>116</v>
      </c>
      <c r="F130" s="17" t="s">
        <v>976</v>
      </c>
      <c r="G130" s="15" t="s">
        <v>83</v>
      </c>
      <c r="H130" s="32">
        <v>44984.0</v>
      </c>
      <c r="I130" s="17" t="s">
        <v>977</v>
      </c>
      <c r="J130" s="33" t="s">
        <v>85</v>
      </c>
      <c r="K130" s="15" t="s">
        <v>85</v>
      </c>
      <c r="L130" s="17" t="s">
        <v>978</v>
      </c>
      <c r="M130" s="15" t="s">
        <v>243</v>
      </c>
      <c r="N130" s="15" t="s">
        <v>516</v>
      </c>
      <c r="O130" s="15" t="s">
        <v>180</v>
      </c>
      <c r="P130" s="14">
        <v>4.01017E7</v>
      </c>
      <c r="Q130" s="27" t="s">
        <v>979</v>
      </c>
      <c r="R130" s="18">
        <v>1.2E8</v>
      </c>
      <c r="S130" s="18">
        <v>1.2E8</v>
      </c>
      <c r="T130" s="17">
        <v>21423.0</v>
      </c>
      <c r="U130" s="14" t="s">
        <v>968</v>
      </c>
      <c r="V130" s="15" t="s">
        <v>93</v>
      </c>
      <c r="W130" s="15" t="s">
        <v>94</v>
      </c>
      <c r="X130" s="14" t="s">
        <v>85</v>
      </c>
      <c r="Y130" s="14" t="s">
        <v>980</v>
      </c>
      <c r="Z130" s="16">
        <v>45042.0</v>
      </c>
      <c r="AA130" s="15" t="s">
        <v>88</v>
      </c>
      <c r="AB130" s="19" t="s">
        <v>85</v>
      </c>
      <c r="AC130" s="15" t="s">
        <v>96</v>
      </c>
      <c r="AD130" s="57" t="s">
        <v>519</v>
      </c>
      <c r="AE130" s="57" t="s">
        <v>981</v>
      </c>
      <c r="AF130" s="17">
        <v>9.00495749E8</v>
      </c>
      <c r="AG130" s="17">
        <v>6.0</v>
      </c>
      <c r="AH130" s="19" t="s">
        <v>85</v>
      </c>
      <c r="AI130" s="17" t="s">
        <v>85</v>
      </c>
      <c r="AJ130" s="17" t="s">
        <v>114</v>
      </c>
      <c r="AK130" s="15" t="s">
        <v>115</v>
      </c>
      <c r="AL130" s="14" t="s">
        <v>85</v>
      </c>
      <c r="AM130" s="34" t="s">
        <v>85</v>
      </c>
      <c r="AN130" s="34" t="s">
        <v>85</v>
      </c>
      <c r="AO130" s="57">
        <v>82623.0</v>
      </c>
      <c r="AP130" s="16">
        <v>45050.0</v>
      </c>
      <c r="AQ130" s="55">
        <v>1.2E8</v>
      </c>
      <c r="AR130" s="17"/>
      <c r="AS130" s="27"/>
      <c r="AT130" s="17"/>
      <c r="AU130" s="55">
        <v>1.2E8</v>
      </c>
      <c r="AV130" s="15" t="s">
        <v>101</v>
      </c>
      <c r="AW130" s="16">
        <v>45044.0</v>
      </c>
      <c r="AX130" s="15" t="s">
        <v>102</v>
      </c>
      <c r="AY130" s="37">
        <v>45050.0</v>
      </c>
      <c r="AZ130" s="15" t="s">
        <v>118</v>
      </c>
      <c r="BA130" s="37">
        <v>45291.0</v>
      </c>
      <c r="BB130" s="17">
        <f t="shared" ref="BB130:BB132" si="34">(BA130-AY130)</f>
        <v>241</v>
      </c>
      <c r="BC130" s="17" t="s">
        <v>982</v>
      </c>
      <c r="BD130" s="17">
        <v>1.018473221E9</v>
      </c>
      <c r="BE130" s="24">
        <v>2.0E7</v>
      </c>
      <c r="BF130" s="32">
        <v>45271.0</v>
      </c>
      <c r="BG130" s="25">
        <v>4.0E7</v>
      </c>
      <c r="BH130" s="32">
        <v>45278.0</v>
      </c>
      <c r="BI130" s="25">
        <v>0.0</v>
      </c>
      <c r="BJ130" s="21"/>
      <c r="BK130" s="25"/>
      <c r="BL130" s="25"/>
      <c r="BM130" s="25">
        <v>0.0</v>
      </c>
      <c r="BN130" s="17"/>
      <c r="BO130" s="26">
        <f t="shared" ref="BO130:BO132" si="35">SUM(AU130+BE130+BG130+BI130-BM130)</f>
        <v>180000000</v>
      </c>
      <c r="BP130" s="34">
        <f t="shared" ref="BP130:BP131" si="36">(BQ130-BA130)</f>
        <v>91</v>
      </c>
      <c r="BQ130" s="32">
        <v>45382.0</v>
      </c>
      <c r="BR130" s="32">
        <v>45278.0</v>
      </c>
      <c r="BS130" s="21"/>
      <c r="BT130" s="17"/>
      <c r="BU130" s="27"/>
      <c r="BV130" s="21"/>
      <c r="BW130" s="17"/>
      <c r="BX130" s="21"/>
      <c r="BY130" s="28">
        <f t="shared" si="33"/>
        <v>332</v>
      </c>
      <c r="BZ130" s="17"/>
      <c r="CA130" s="17"/>
    </row>
    <row r="131" ht="15.0" customHeight="1">
      <c r="A131" s="14" t="s">
        <v>78</v>
      </c>
      <c r="B131" s="14" t="s">
        <v>79</v>
      </c>
      <c r="C131" s="15" t="s">
        <v>80</v>
      </c>
      <c r="D131" s="14">
        <v>191.0</v>
      </c>
      <c r="E131" s="15" t="s">
        <v>81</v>
      </c>
      <c r="F131" s="14" t="s">
        <v>983</v>
      </c>
      <c r="G131" s="15" t="s">
        <v>103</v>
      </c>
      <c r="H131" s="16">
        <v>44998.0</v>
      </c>
      <c r="I131" s="19" t="s">
        <v>984</v>
      </c>
      <c r="J131" s="15" t="s">
        <v>85</v>
      </c>
      <c r="K131" s="15" t="s">
        <v>85</v>
      </c>
      <c r="L131" s="17" t="s">
        <v>985</v>
      </c>
      <c r="M131" s="15" t="s">
        <v>243</v>
      </c>
      <c r="N131" s="15" t="s">
        <v>516</v>
      </c>
      <c r="O131" s="15" t="s">
        <v>180</v>
      </c>
      <c r="P131" s="18" t="s">
        <v>986</v>
      </c>
      <c r="Q131" s="27" t="s">
        <v>987</v>
      </c>
      <c r="R131" s="18">
        <v>7.0E7</v>
      </c>
      <c r="S131" s="18">
        <v>7.0E7</v>
      </c>
      <c r="T131" s="14">
        <v>20723.0</v>
      </c>
      <c r="U131" s="14" t="s">
        <v>988</v>
      </c>
      <c r="V131" s="15" t="s">
        <v>93</v>
      </c>
      <c r="W131" s="15" t="s">
        <v>94</v>
      </c>
      <c r="X131" s="14" t="s">
        <v>85</v>
      </c>
      <c r="Y131" s="19" t="s">
        <v>989</v>
      </c>
      <c r="Z131" s="16">
        <v>45064.0</v>
      </c>
      <c r="AA131" s="15" t="s">
        <v>202</v>
      </c>
      <c r="AB131" s="19" t="s">
        <v>85</v>
      </c>
      <c r="AC131" s="15" t="s">
        <v>96</v>
      </c>
      <c r="AD131" s="17" t="s">
        <v>97</v>
      </c>
      <c r="AE131" s="14" t="s">
        <v>990</v>
      </c>
      <c r="AF131" s="14">
        <v>8.30053669E8</v>
      </c>
      <c r="AG131" s="14">
        <v>5.0</v>
      </c>
      <c r="AH131" s="19" t="s">
        <v>85</v>
      </c>
      <c r="AI131" s="14" t="s">
        <v>85</v>
      </c>
      <c r="AJ131" s="17" t="s">
        <v>99</v>
      </c>
      <c r="AK131" s="17" t="s">
        <v>581</v>
      </c>
      <c r="AL131" s="57" t="s">
        <v>347</v>
      </c>
      <c r="AM131" s="21" t="s">
        <v>85</v>
      </c>
      <c r="AN131" s="54" t="s">
        <v>85</v>
      </c>
      <c r="AO131" s="17">
        <v>91123.0</v>
      </c>
      <c r="AP131" s="16">
        <v>45069.0</v>
      </c>
      <c r="AQ131" s="29">
        <v>7.0E7</v>
      </c>
      <c r="AR131" s="14"/>
      <c r="AS131" s="18"/>
      <c r="AT131" s="14"/>
      <c r="AU131" s="29">
        <v>7.0E7</v>
      </c>
      <c r="AV131" s="15" t="s">
        <v>101</v>
      </c>
      <c r="AW131" s="16">
        <v>45064.0</v>
      </c>
      <c r="AX131" s="15" t="s">
        <v>102</v>
      </c>
      <c r="AY131" s="108">
        <v>45078.0</v>
      </c>
      <c r="AZ131" s="15" t="s">
        <v>118</v>
      </c>
      <c r="BA131" s="16">
        <v>45291.0</v>
      </c>
      <c r="BB131" s="17">
        <f t="shared" si="34"/>
        <v>213</v>
      </c>
      <c r="BC131" s="17" t="s">
        <v>991</v>
      </c>
      <c r="BD131" s="17">
        <v>1.018473221E9</v>
      </c>
      <c r="BE131" s="24">
        <v>3.5E7</v>
      </c>
      <c r="BF131" s="32">
        <v>45280.0</v>
      </c>
      <c r="BG131" s="25">
        <v>0.0</v>
      </c>
      <c r="BH131" s="21"/>
      <c r="BI131" s="25">
        <v>0.0</v>
      </c>
      <c r="BJ131" s="19"/>
      <c r="BK131" s="25"/>
      <c r="BL131" s="25"/>
      <c r="BM131" s="25">
        <v>0.0</v>
      </c>
      <c r="BN131" s="19"/>
      <c r="BO131" s="26">
        <f t="shared" si="35"/>
        <v>105000000</v>
      </c>
      <c r="BP131" s="34">
        <f t="shared" si="36"/>
        <v>107</v>
      </c>
      <c r="BQ131" s="32">
        <v>45398.0</v>
      </c>
      <c r="BR131" s="32">
        <v>45280.0</v>
      </c>
      <c r="BS131" s="19"/>
      <c r="BT131" s="14"/>
      <c r="BU131" s="19"/>
      <c r="BV131" s="19"/>
      <c r="BW131" s="18"/>
      <c r="BX131" s="19"/>
      <c r="BY131" s="28">
        <f t="shared" si="33"/>
        <v>320</v>
      </c>
      <c r="BZ131" s="19"/>
      <c r="CA131" s="14"/>
    </row>
    <row r="132" ht="15.0" customHeight="1">
      <c r="A132" s="14" t="s">
        <v>78</v>
      </c>
      <c r="B132" s="14" t="s">
        <v>79</v>
      </c>
      <c r="C132" s="15" t="s">
        <v>80</v>
      </c>
      <c r="D132" s="14">
        <v>194.0</v>
      </c>
      <c r="E132" s="15" t="s">
        <v>565</v>
      </c>
      <c r="F132" s="14" t="s">
        <v>992</v>
      </c>
      <c r="G132" s="15" t="s">
        <v>103</v>
      </c>
      <c r="H132" s="16">
        <v>45013.0</v>
      </c>
      <c r="I132" s="19" t="s">
        <v>993</v>
      </c>
      <c r="J132" s="15" t="s">
        <v>85</v>
      </c>
      <c r="K132" s="15" t="s">
        <v>85</v>
      </c>
      <c r="L132" s="14" t="s">
        <v>994</v>
      </c>
      <c r="M132" s="15" t="s">
        <v>87</v>
      </c>
      <c r="N132" s="15" t="s">
        <v>202</v>
      </c>
      <c r="O132" s="15" t="s">
        <v>180</v>
      </c>
      <c r="P132" s="18" t="s">
        <v>995</v>
      </c>
      <c r="Q132" s="18" t="s">
        <v>996</v>
      </c>
      <c r="R132" s="18">
        <v>2.5E7</v>
      </c>
      <c r="S132" s="18">
        <v>1.878957E7</v>
      </c>
      <c r="T132" s="14">
        <v>31223.0</v>
      </c>
      <c r="U132" s="14" t="s">
        <v>997</v>
      </c>
      <c r="V132" s="15" t="s">
        <v>93</v>
      </c>
      <c r="W132" s="15" t="s">
        <v>94</v>
      </c>
      <c r="X132" s="14" t="s">
        <v>85</v>
      </c>
      <c r="Y132" s="19" t="s">
        <v>998</v>
      </c>
      <c r="Z132" s="16">
        <v>45044.0</v>
      </c>
      <c r="AA132" s="15" t="s">
        <v>206</v>
      </c>
      <c r="AB132" s="19" t="s">
        <v>85</v>
      </c>
      <c r="AC132" s="15" t="s">
        <v>330</v>
      </c>
      <c r="AD132" s="34" t="s">
        <v>999</v>
      </c>
      <c r="AE132" s="14" t="s">
        <v>1000</v>
      </c>
      <c r="AF132" s="14">
        <v>7546762.0</v>
      </c>
      <c r="AG132" s="17" t="s">
        <v>165</v>
      </c>
      <c r="AH132" s="19" t="s">
        <v>85</v>
      </c>
      <c r="AI132" s="14" t="s">
        <v>85</v>
      </c>
      <c r="AJ132" s="17" t="s">
        <v>114</v>
      </c>
      <c r="AK132" s="15" t="s">
        <v>115</v>
      </c>
      <c r="AL132" s="19" t="s">
        <v>85</v>
      </c>
      <c r="AM132" s="21" t="s">
        <v>85</v>
      </c>
      <c r="AN132" s="54" t="s">
        <v>85</v>
      </c>
      <c r="AO132" s="14">
        <v>85123.0</v>
      </c>
      <c r="AP132" s="16">
        <v>45055.0</v>
      </c>
      <c r="AQ132" s="29">
        <v>1.878957E7</v>
      </c>
      <c r="AR132" s="14"/>
      <c r="AS132" s="18"/>
      <c r="AT132" s="14"/>
      <c r="AU132" s="29">
        <v>1.878957E7</v>
      </c>
      <c r="AV132" s="15" t="s">
        <v>101</v>
      </c>
      <c r="AW132" s="16">
        <v>45044.0</v>
      </c>
      <c r="AX132" s="15" t="s">
        <v>102</v>
      </c>
      <c r="AY132" s="19">
        <v>45055.0</v>
      </c>
      <c r="AZ132" s="15" t="s">
        <v>241</v>
      </c>
      <c r="BA132" s="16">
        <v>45291.0</v>
      </c>
      <c r="BB132" s="17">
        <f t="shared" si="34"/>
        <v>236</v>
      </c>
      <c r="BC132" s="18" t="s">
        <v>1001</v>
      </c>
      <c r="BD132" s="54">
        <v>4.1057375E7</v>
      </c>
      <c r="BE132" s="24">
        <v>9394785.0</v>
      </c>
      <c r="BF132" s="32">
        <v>45273.0</v>
      </c>
      <c r="BG132" s="25">
        <v>0.0</v>
      </c>
      <c r="BH132" s="21"/>
      <c r="BI132" s="25">
        <v>0.0</v>
      </c>
      <c r="BJ132" s="19"/>
      <c r="BK132" s="25"/>
      <c r="BL132" s="25"/>
      <c r="BM132" s="25">
        <v>0.0</v>
      </c>
      <c r="BN132" s="19"/>
      <c r="BO132" s="26">
        <f t="shared" si="35"/>
        <v>28184355</v>
      </c>
      <c r="BP132" s="19"/>
      <c r="BQ132" s="19"/>
      <c r="BR132" s="19"/>
      <c r="BS132" s="19"/>
      <c r="BT132" s="14"/>
      <c r="BU132" s="19"/>
      <c r="BV132" s="19"/>
      <c r="BW132" s="18"/>
      <c r="BX132" s="19"/>
      <c r="BY132" s="28">
        <f t="shared" si="33"/>
        <v>236</v>
      </c>
      <c r="BZ132" s="19"/>
      <c r="CA132" s="14"/>
    </row>
    <row r="133" ht="15.0" customHeight="1">
      <c r="A133" s="57" t="s">
        <v>78</v>
      </c>
      <c r="B133" s="57" t="s">
        <v>79</v>
      </c>
      <c r="C133" s="15" t="s">
        <v>80</v>
      </c>
      <c r="D133" s="57">
        <v>196.0</v>
      </c>
      <c r="E133" s="15" t="s">
        <v>394</v>
      </c>
      <c r="F133" s="20" t="s">
        <v>1002</v>
      </c>
      <c r="G133" s="15" t="s">
        <v>241</v>
      </c>
      <c r="H133" s="16">
        <v>45044.0</v>
      </c>
      <c r="I133" s="57" t="s">
        <v>1003</v>
      </c>
      <c r="J133" s="15" t="s">
        <v>85</v>
      </c>
      <c r="K133" s="15" t="s">
        <v>85</v>
      </c>
      <c r="L133" s="20" t="s">
        <v>1004</v>
      </c>
      <c r="M133" s="15" t="s">
        <v>87</v>
      </c>
      <c r="N133" s="15" t="s">
        <v>1005</v>
      </c>
      <c r="O133" s="15" t="s">
        <v>180</v>
      </c>
      <c r="P133" s="57">
        <v>1.5101505E7</v>
      </c>
      <c r="Q133" s="57" t="s">
        <v>1006</v>
      </c>
      <c r="R133" s="92">
        <v>5000000.0</v>
      </c>
      <c r="S133" s="92">
        <v>5000000.0</v>
      </c>
      <c r="T133" s="57">
        <v>35623.0</v>
      </c>
      <c r="U133" s="57" t="s">
        <v>204</v>
      </c>
      <c r="V133" s="15" t="s">
        <v>387</v>
      </c>
      <c r="W133" s="15" t="s">
        <v>876</v>
      </c>
      <c r="X133" s="57">
        <v>1506.0</v>
      </c>
      <c r="Y133" s="19" t="s">
        <v>85</v>
      </c>
      <c r="Z133" s="19" t="s">
        <v>85</v>
      </c>
      <c r="AA133" s="19" t="s">
        <v>85</v>
      </c>
      <c r="AB133" s="19" t="s">
        <v>85</v>
      </c>
      <c r="AC133" s="19" t="s">
        <v>85</v>
      </c>
      <c r="AD133" s="19" t="s">
        <v>85</v>
      </c>
      <c r="AE133" s="19" t="s">
        <v>85</v>
      </c>
      <c r="AF133" s="19" t="s">
        <v>85</v>
      </c>
      <c r="AG133" s="17" t="s">
        <v>165</v>
      </c>
      <c r="AH133" s="19" t="s">
        <v>85</v>
      </c>
      <c r="AI133" s="19" t="s">
        <v>85</v>
      </c>
      <c r="AJ133" s="19" t="s">
        <v>85</v>
      </c>
      <c r="AK133" s="19" t="s">
        <v>85</v>
      </c>
      <c r="AL133" s="19" t="s">
        <v>85</v>
      </c>
      <c r="AM133" s="19" t="s">
        <v>85</v>
      </c>
      <c r="AN133" s="19" t="s">
        <v>85</v>
      </c>
      <c r="AO133" s="19" t="s">
        <v>85</v>
      </c>
      <c r="AP133" s="19" t="s">
        <v>85</v>
      </c>
      <c r="AQ133" s="81" t="s">
        <v>85</v>
      </c>
      <c r="AR133" s="19" t="s">
        <v>85</v>
      </c>
      <c r="AS133" s="19" t="s">
        <v>85</v>
      </c>
      <c r="AT133" s="19" t="s">
        <v>85</v>
      </c>
      <c r="AU133" s="81" t="s">
        <v>85</v>
      </c>
      <c r="AV133" s="19" t="s">
        <v>85</v>
      </c>
      <c r="AW133" s="19" t="s">
        <v>85</v>
      </c>
      <c r="AX133" s="19" t="s">
        <v>85</v>
      </c>
      <c r="AY133" s="79" t="s">
        <v>85</v>
      </c>
      <c r="AZ133" s="19" t="s">
        <v>85</v>
      </c>
      <c r="BA133" s="19" t="s">
        <v>85</v>
      </c>
      <c r="BB133" s="19" t="s">
        <v>85</v>
      </c>
      <c r="BC133" s="19" t="s">
        <v>85</v>
      </c>
      <c r="BD133" s="19" t="s">
        <v>85</v>
      </c>
      <c r="BE133" s="24">
        <v>0.0</v>
      </c>
      <c r="BF133" s="57"/>
      <c r="BG133" s="25">
        <v>0.0</v>
      </c>
      <c r="BH133" s="21"/>
      <c r="BI133" s="25">
        <v>0.0</v>
      </c>
      <c r="BJ133" s="57"/>
      <c r="BK133" s="25"/>
      <c r="BL133" s="25"/>
      <c r="BM133" s="25">
        <v>0.0</v>
      </c>
      <c r="BN133" s="57"/>
      <c r="BO133" s="26" t="s">
        <v>85</v>
      </c>
      <c r="BP133" s="57"/>
      <c r="BQ133" s="57"/>
      <c r="BR133" s="57"/>
      <c r="BS133" s="57"/>
      <c r="BT133" s="57"/>
      <c r="BU133" s="57"/>
      <c r="BV133" s="57"/>
      <c r="BW133" s="57"/>
      <c r="BX133" s="57"/>
      <c r="BY133" s="28" t="str">
        <f t="shared" si="33"/>
        <v>#VALUE!</v>
      </c>
      <c r="BZ133" s="57"/>
      <c r="CA133" s="57"/>
    </row>
    <row r="134" ht="15.0" customHeight="1">
      <c r="A134" s="14" t="s">
        <v>78</v>
      </c>
      <c r="B134" s="14" t="s">
        <v>79</v>
      </c>
      <c r="C134" s="15" t="s">
        <v>80</v>
      </c>
      <c r="D134" s="17">
        <v>198.0</v>
      </c>
      <c r="E134" s="15" t="s">
        <v>81</v>
      </c>
      <c r="F134" s="17" t="s">
        <v>1007</v>
      </c>
      <c r="G134" s="15" t="s">
        <v>83</v>
      </c>
      <c r="H134" s="16">
        <v>44985.0</v>
      </c>
      <c r="I134" s="17" t="s">
        <v>1008</v>
      </c>
      <c r="J134" s="15" t="s">
        <v>85</v>
      </c>
      <c r="K134" s="15" t="s">
        <v>85</v>
      </c>
      <c r="L134" s="17" t="s">
        <v>1009</v>
      </c>
      <c r="M134" s="15" t="s">
        <v>87</v>
      </c>
      <c r="N134" s="15" t="s">
        <v>88</v>
      </c>
      <c r="O134" s="15" t="s">
        <v>180</v>
      </c>
      <c r="P134" s="17">
        <v>4.015151E7</v>
      </c>
      <c r="Q134" s="14" t="s">
        <v>1010</v>
      </c>
      <c r="R134" s="27">
        <v>4.0E7</v>
      </c>
      <c r="S134" s="27">
        <v>4.0E7</v>
      </c>
      <c r="T134" s="17">
        <v>21323.0</v>
      </c>
      <c r="U134" s="17" t="s">
        <v>968</v>
      </c>
      <c r="V134" s="15" t="s">
        <v>93</v>
      </c>
      <c r="W134" s="15" t="s">
        <v>94</v>
      </c>
      <c r="X134" s="14" t="s">
        <v>85</v>
      </c>
      <c r="Y134" s="17" t="s">
        <v>1011</v>
      </c>
      <c r="Z134" s="16">
        <v>45027.0</v>
      </c>
      <c r="AA134" s="15" t="s">
        <v>202</v>
      </c>
      <c r="AB134" s="19" t="s">
        <v>85</v>
      </c>
      <c r="AC134" s="15" t="s">
        <v>96</v>
      </c>
      <c r="AD134" s="17" t="s">
        <v>97</v>
      </c>
      <c r="AE134" s="17" t="s">
        <v>1012</v>
      </c>
      <c r="AF134" s="17">
        <v>9.01520694E8</v>
      </c>
      <c r="AG134" s="17">
        <v>0.0</v>
      </c>
      <c r="AH134" s="19" t="s">
        <v>85</v>
      </c>
      <c r="AI134" s="14" t="s">
        <v>85</v>
      </c>
      <c r="AJ134" s="17" t="s">
        <v>99</v>
      </c>
      <c r="AK134" s="17" t="s">
        <v>128</v>
      </c>
      <c r="AL134" s="20" t="s">
        <v>100</v>
      </c>
      <c r="AM134" s="21" t="s">
        <v>85</v>
      </c>
      <c r="AN134" s="22" t="s">
        <v>85</v>
      </c>
      <c r="AO134" s="17">
        <v>69023.0</v>
      </c>
      <c r="AP134" s="16">
        <v>45028.0</v>
      </c>
      <c r="AQ134" s="23">
        <v>4.0E7</v>
      </c>
      <c r="AR134" s="17"/>
      <c r="AS134" s="17"/>
      <c r="AT134" s="17"/>
      <c r="AU134" s="23">
        <v>4.0E7</v>
      </c>
      <c r="AV134" s="15" t="s">
        <v>101</v>
      </c>
      <c r="AW134" s="16">
        <v>45028.0</v>
      </c>
      <c r="AX134" s="15" t="s">
        <v>102</v>
      </c>
      <c r="AY134" s="16">
        <v>45034.0</v>
      </c>
      <c r="AZ134" s="15" t="s">
        <v>241</v>
      </c>
      <c r="BA134" s="16">
        <v>45291.0</v>
      </c>
      <c r="BB134" s="17">
        <f t="shared" ref="BB134:BB137" si="37">(BA134-AY134)</f>
        <v>257</v>
      </c>
      <c r="BC134" s="17" t="s">
        <v>1013</v>
      </c>
      <c r="BD134" s="17">
        <v>1.070618478E9</v>
      </c>
      <c r="BE134" s="24">
        <v>0.0</v>
      </c>
      <c r="BF134" s="21"/>
      <c r="BG134" s="25">
        <v>0.0</v>
      </c>
      <c r="BH134" s="21"/>
      <c r="BI134" s="25">
        <v>0.0</v>
      </c>
      <c r="BJ134" s="21"/>
      <c r="BK134" s="25"/>
      <c r="BL134" s="25"/>
      <c r="BM134" s="25">
        <v>0.0</v>
      </c>
      <c r="BN134" s="21"/>
      <c r="BO134" s="26">
        <f t="shared" ref="BO134:BO153" si="38">SUM(AU134+BE134+BG134+BI134-BM134)</f>
        <v>40000000</v>
      </c>
      <c r="BP134" s="17"/>
      <c r="BQ134" s="21"/>
      <c r="BR134" s="21"/>
      <c r="BS134" s="17"/>
      <c r="BT134" s="17"/>
      <c r="BU134" s="21"/>
      <c r="BV134" s="17"/>
      <c r="BW134" s="27"/>
      <c r="BX134" s="21"/>
      <c r="BY134" s="28">
        <f t="shared" si="33"/>
        <v>257</v>
      </c>
      <c r="BZ134" s="21"/>
      <c r="CA134" s="17"/>
    </row>
    <row r="135" ht="15.0" customHeight="1">
      <c r="A135" s="14" t="s">
        <v>78</v>
      </c>
      <c r="B135" s="14" t="s">
        <v>79</v>
      </c>
      <c r="C135" s="15" t="s">
        <v>80</v>
      </c>
      <c r="D135" s="14">
        <v>199.0</v>
      </c>
      <c r="E135" s="15" t="s">
        <v>81</v>
      </c>
      <c r="F135" s="14" t="s">
        <v>1014</v>
      </c>
      <c r="G135" s="15" t="s">
        <v>83</v>
      </c>
      <c r="H135" s="16">
        <v>44981.0</v>
      </c>
      <c r="I135" s="17" t="s">
        <v>1015</v>
      </c>
      <c r="J135" s="15" t="s">
        <v>85</v>
      </c>
      <c r="K135" s="15" t="s">
        <v>85</v>
      </c>
      <c r="L135" s="17" t="s">
        <v>1016</v>
      </c>
      <c r="M135" s="15" t="s">
        <v>87</v>
      </c>
      <c r="N135" s="15" t="s">
        <v>88</v>
      </c>
      <c r="O135" s="15" t="s">
        <v>180</v>
      </c>
      <c r="P135" s="17">
        <v>7.6111801E7</v>
      </c>
      <c r="Q135" s="17" t="s">
        <v>1017</v>
      </c>
      <c r="R135" s="18">
        <v>1.6325E7</v>
      </c>
      <c r="S135" s="18">
        <v>1.6325E7</v>
      </c>
      <c r="T135" s="17">
        <v>20823.0</v>
      </c>
      <c r="U135" s="17" t="s">
        <v>968</v>
      </c>
      <c r="V135" s="15" t="s">
        <v>93</v>
      </c>
      <c r="W135" s="15" t="s">
        <v>94</v>
      </c>
      <c r="X135" s="17" t="s">
        <v>85</v>
      </c>
      <c r="Y135" s="17" t="s">
        <v>1018</v>
      </c>
      <c r="Z135" s="16">
        <v>45007.0</v>
      </c>
      <c r="AA135" s="15" t="s">
        <v>88</v>
      </c>
      <c r="AB135" s="19" t="s">
        <v>85</v>
      </c>
      <c r="AC135" s="15" t="s">
        <v>96</v>
      </c>
      <c r="AD135" s="17" t="s">
        <v>97</v>
      </c>
      <c r="AE135" s="57" t="s">
        <v>1019</v>
      </c>
      <c r="AF135" s="17">
        <v>8.00250589E8</v>
      </c>
      <c r="AG135" s="17">
        <v>1.0</v>
      </c>
      <c r="AH135" s="19" t="s">
        <v>85</v>
      </c>
      <c r="AI135" s="14" t="s">
        <v>85</v>
      </c>
      <c r="AJ135" s="17" t="s">
        <v>99</v>
      </c>
      <c r="AK135" s="17" t="s">
        <v>128</v>
      </c>
      <c r="AL135" s="57" t="s">
        <v>347</v>
      </c>
      <c r="AM135" s="21" t="s">
        <v>85</v>
      </c>
      <c r="AN135" s="54" t="s">
        <v>85</v>
      </c>
      <c r="AO135" s="17">
        <v>59623.0</v>
      </c>
      <c r="AP135" s="16">
        <v>45008.0</v>
      </c>
      <c r="AQ135" s="23">
        <v>1.6325E7</v>
      </c>
      <c r="AR135" s="17"/>
      <c r="AS135" s="17"/>
      <c r="AT135" s="17"/>
      <c r="AU135" s="23">
        <v>1.6325E7</v>
      </c>
      <c r="AV135" s="15" t="s">
        <v>101</v>
      </c>
      <c r="AW135" s="16">
        <v>45013.0</v>
      </c>
      <c r="AX135" s="15" t="s">
        <v>102</v>
      </c>
      <c r="AY135" s="16">
        <v>45028.0</v>
      </c>
      <c r="AZ135" s="15" t="s">
        <v>103</v>
      </c>
      <c r="BA135" s="16">
        <v>45291.0</v>
      </c>
      <c r="BB135" s="17">
        <f t="shared" si="37"/>
        <v>263</v>
      </c>
      <c r="BC135" s="17" t="s">
        <v>1020</v>
      </c>
      <c r="BD135" s="17">
        <v>1.018473221E9</v>
      </c>
      <c r="BE135" s="24">
        <v>8162500.0</v>
      </c>
      <c r="BF135" s="32">
        <v>45281.0</v>
      </c>
      <c r="BG135" s="25">
        <v>0.0</v>
      </c>
      <c r="BH135" s="21"/>
      <c r="BI135" s="25">
        <v>0.0</v>
      </c>
      <c r="BJ135" s="21"/>
      <c r="BK135" s="25"/>
      <c r="BL135" s="25"/>
      <c r="BM135" s="25">
        <v>0.0</v>
      </c>
      <c r="BN135" s="21"/>
      <c r="BO135" s="26">
        <f t="shared" si="38"/>
        <v>24487500</v>
      </c>
      <c r="BP135" s="15">
        <v>129.0</v>
      </c>
      <c r="BQ135" s="32">
        <v>45421.0</v>
      </c>
      <c r="BR135" s="32">
        <v>45281.0</v>
      </c>
      <c r="BS135" s="17"/>
      <c r="BT135" s="17"/>
      <c r="BU135" s="21"/>
      <c r="BV135" s="17"/>
      <c r="BW135" s="27"/>
      <c r="BX135" s="21"/>
      <c r="BY135" s="105" t="s">
        <v>1021</v>
      </c>
      <c r="BZ135" s="21"/>
      <c r="CA135" s="17"/>
    </row>
    <row r="136" ht="15.0" customHeight="1">
      <c r="A136" s="17" t="s">
        <v>78</v>
      </c>
      <c r="B136" s="17" t="s">
        <v>79</v>
      </c>
      <c r="C136" s="15" t="s">
        <v>80</v>
      </c>
      <c r="D136" s="17">
        <v>200.0</v>
      </c>
      <c r="E136" s="15" t="s">
        <v>565</v>
      </c>
      <c r="F136" s="17" t="s">
        <v>1022</v>
      </c>
      <c r="G136" s="15" t="s">
        <v>157</v>
      </c>
      <c r="H136" s="16">
        <v>44950.0</v>
      </c>
      <c r="I136" s="17" t="s">
        <v>1023</v>
      </c>
      <c r="J136" s="15" t="s">
        <v>85</v>
      </c>
      <c r="K136" s="15" t="s">
        <v>85</v>
      </c>
      <c r="L136" s="17" t="s">
        <v>1024</v>
      </c>
      <c r="M136" s="15" t="s">
        <v>108</v>
      </c>
      <c r="N136" s="15" t="s">
        <v>88</v>
      </c>
      <c r="O136" s="15" t="s">
        <v>180</v>
      </c>
      <c r="P136" s="17">
        <v>8.1111504E7</v>
      </c>
      <c r="Q136" s="17" t="s">
        <v>1025</v>
      </c>
      <c r="R136" s="27">
        <v>8.625E7</v>
      </c>
      <c r="S136" s="27">
        <v>8.625E7</v>
      </c>
      <c r="T136" s="17">
        <v>12623.0</v>
      </c>
      <c r="U136" s="17" t="s">
        <v>957</v>
      </c>
      <c r="V136" s="15" t="s">
        <v>93</v>
      </c>
      <c r="W136" s="15" t="s">
        <v>94</v>
      </c>
      <c r="X136" s="14" t="s">
        <v>85</v>
      </c>
      <c r="Y136" s="17" t="s">
        <v>1026</v>
      </c>
      <c r="Z136" s="16">
        <v>44952.0</v>
      </c>
      <c r="AA136" s="15" t="s">
        <v>88</v>
      </c>
      <c r="AB136" s="19" t="s">
        <v>85</v>
      </c>
      <c r="AC136" s="15" t="s">
        <v>96</v>
      </c>
      <c r="AD136" s="17" t="s">
        <v>97</v>
      </c>
      <c r="AE136" s="17" t="s">
        <v>1027</v>
      </c>
      <c r="AF136" s="17">
        <v>8.0151371E7</v>
      </c>
      <c r="AG136" s="17" t="s">
        <v>165</v>
      </c>
      <c r="AH136" s="19" t="s">
        <v>85</v>
      </c>
      <c r="AI136" s="15" t="s">
        <v>1028</v>
      </c>
      <c r="AJ136" s="17" t="s">
        <v>114</v>
      </c>
      <c r="AK136" s="15" t="s">
        <v>115</v>
      </c>
      <c r="AL136" s="21" t="s">
        <v>85</v>
      </c>
      <c r="AM136" s="52">
        <v>29549.0</v>
      </c>
      <c r="AN136" s="22" t="str">
        <f>+YEAR(TODAY())-YEAR('Contratación 2023'!$AM130)</f>
        <v>#VALUE!</v>
      </c>
      <c r="AO136" s="17">
        <v>27323.0</v>
      </c>
      <c r="AP136" s="16">
        <v>44952.0</v>
      </c>
      <c r="AQ136" s="23">
        <v>8.625E7</v>
      </c>
      <c r="AR136" s="30">
        <v>0.0</v>
      </c>
      <c r="AS136" s="30">
        <v>0.0</v>
      </c>
      <c r="AT136" s="30">
        <v>0.0</v>
      </c>
      <c r="AU136" s="31">
        <f t="shared" ref="AU136:AU137" si="39">SUM(AQ136+AR136+AS136+AT136)</f>
        <v>86250000</v>
      </c>
      <c r="AV136" s="15" t="s">
        <v>101</v>
      </c>
      <c r="AW136" s="16">
        <v>44952.0</v>
      </c>
      <c r="AX136" s="15" t="s">
        <v>102</v>
      </c>
      <c r="AY136" s="16">
        <v>44952.0</v>
      </c>
      <c r="AZ136" s="15" t="s">
        <v>157</v>
      </c>
      <c r="BA136" s="16">
        <v>45291.0</v>
      </c>
      <c r="BB136" s="17">
        <f t="shared" si="37"/>
        <v>339</v>
      </c>
      <c r="BC136" s="17" t="s">
        <v>1029</v>
      </c>
      <c r="BD136" s="17">
        <v>1.949897E7</v>
      </c>
      <c r="BE136" s="24">
        <v>0.0</v>
      </c>
      <c r="BF136" s="16"/>
      <c r="BG136" s="25">
        <v>0.0</v>
      </c>
      <c r="BH136" s="16"/>
      <c r="BI136" s="25">
        <v>0.0</v>
      </c>
      <c r="BJ136" s="16"/>
      <c r="BK136" s="25"/>
      <c r="BL136" s="25"/>
      <c r="BM136" s="25">
        <v>0.0</v>
      </c>
      <c r="BN136" s="16"/>
      <c r="BO136" s="31">
        <f t="shared" si="38"/>
        <v>86250000</v>
      </c>
      <c r="BP136" s="17"/>
      <c r="BQ136" s="16"/>
      <c r="BR136" s="16"/>
      <c r="BS136" s="17"/>
      <c r="BT136" s="17"/>
      <c r="BU136" s="21"/>
      <c r="BV136" s="17"/>
      <c r="BW136" s="27"/>
      <c r="BX136" s="21"/>
      <c r="BY136" s="28">
        <f t="shared" ref="BY136:BY153" si="40">SUM(BB136+BP136+BS136+BV136)</f>
        <v>339</v>
      </c>
      <c r="BZ136" s="21"/>
      <c r="CA136" s="17"/>
    </row>
    <row r="137" ht="15.0" customHeight="1">
      <c r="A137" s="17" t="s">
        <v>78</v>
      </c>
      <c r="B137" s="17" t="s">
        <v>79</v>
      </c>
      <c r="C137" s="15" t="s">
        <v>80</v>
      </c>
      <c r="D137" s="17">
        <v>201.0</v>
      </c>
      <c r="E137" s="15" t="s">
        <v>81</v>
      </c>
      <c r="F137" s="17" t="s">
        <v>1030</v>
      </c>
      <c r="G137" s="15" t="s">
        <v>83</v>
      </c>
      <c r="H137" s="16">
        <v>44967.0</v>
      </c>
      <c r="I137" s="17" t="s">
        <v>1031</v>
      </c>
      <c r="J137" s="15" t="s">
        <v>85</v>
      </c>
      <c r="K137" s="15" t="s">
        <v>85</v>
      </c>
      <c r="L137" s="17" t="s">
        <v>1032</v>
      </c>
      <c r="M137" s="15" t="s">
        <v>108</v>
      </c>
      <c r="N137" s="15" t="s">
        <v>88</v>
      </c>
      <c r="O137" s="15" t="s">
        <v>180</v>
      </c>
      <c r="P137" s="17">
        <v>8.1111504E7</v>
      </c>
      <c r="Q137" s="17" t="s">
        <v>161</v>
      </c>
      <c r="R137" s="27">
        <v>9.0E7</v>
      </c>
      <c r="S137" s="27">
        <v>9.0E7</v>
      </c>
      <c r="T137" s="17">
        <v>12723.0</v>
      </c>
      <c r="U137" s="17" t="s">
        <v>957</v>
      </c>
      <c r="V137" s="15" t="s">
        <v>93</v>
      </c>
      <c r="W137" s="15" t="s">
        <v>94</v>
      </c>
      <c r="X137" s="14" t="s">
        <v>85</v>
      </c>
      <c r="Y137" s="17" t="s">
        <v>1033</v>
      </c>
      <c r="Z137" s="16">
        <v>44967.0</v>
      </c>
      <c r="AA137" s="15" t="s">
        <v>88</v>
      </c>
      <c r="AB137" s="19" t="s">
        <v>85</v>
      </c>
      <c r="AC137" s="15" t="s">
        <v>96</v>
      </c>
      <c r="AD137" s="17" t="s">
        <v>97</v>
      </c>
      <c r="AE137" s="20" t="s">
        <v>1034</v>
      </c>
      <c r="AF137" s="17">
        <v>5.1833082E7</v>
      </c>
      <c r="AG137" s="17" t="s">
        <v>165</v>
      </c>
      <c r="AH137" s="19" t="s">
        <v>85</v>
      </c>
      <c r="AI137" s="17" t="s">
        <v>1035</v>
      </c>
      <c r="AJ137" s="17" t="s">
        <v>114</v>
      </c>
      <c r="AK137" s="15" t="s">
        <v>115</v>
      </c>
      <c r="AL137" s="17" t="s">
        <v>85</v>
      </c>
      <c r="AM137" s="21">
        <v>24402.0</v>
      </c>
      <c r="AN137" s="22" t="str">
        <f>+YEAR(TODAY())-YEAR('Contratación 2023'!$AM131)</f>
        <v>#VALUE!</v>
      </c>
      <c r="AO137" s="17">
        <v>36323.0</v>
      </c>
      <c r="AP137" s="16">
        <v>44967.0</v>
      </c>
      <c r="AQ137" s="23">
        <v>9.0E7</v>
      </c>
      <c r="AR137" s="30">
        <v>0.0</v>
      </c>
      <c r="AS137" s="30">
        <v>0.0</v>
      </c>
      <c r="AT137" s="30">
        <v>0.0</v>
      </c>
      <c r="AU137" s="31">
        <f t="shared" si="39"/>
        <v>90000000</v>
      </c>
      <c r="AV137" s="15" t="s">
        <v>101</v>
      </c>
      <c r="AW137" s="16">
        <v>44967.0</v>
      </c>
      <c r="AX137" s="15" t="s">
        <v>102</v>
      </c>
      <c r="AY137" s="16">
        <v>44970.0</v>
      </c>
      <c r="AZ137" s="15" t="s">
        <v>83</v>
      </c>
      <c r="BA137" s="16">
        <v>45272.0</v>
      </c>
      <c r="BB137" s="17">
        <f t="shared" si="37"/>
        <v>302</v>
      </c>
      <c r="BC137" s="17" t="s">
        <v>417</v>
      </c>
      <c r="BD137" s="17">
        <v>1.949897E7</v>
      </c>
      <c r="BE137" s="24">
        <v>5400000.0</v>
      </c>
      <c r="BF137" s="32">
        <v>45240.0</v>
      </c>
      <c r="BG137" s="25">
        <v>0.0</v>
      </c>
      <c r="BH137" s="16"/>
      <c r="BI137" s="25">
        <v>0.0</v>
      </c>
      <c r="BJ137" s="16"/>
      <c r="BK137" s="25"/>
      <c r="BL137" s="25"/>
      <c r="BM137" s="25">
        <v>0.0</v>
      </c>
      <c r="BN137" s="16"/>
      <c r="BO137" s="31">
        <f t="shared" si="38"/>
        <v>95400000</v>
      </c>
      <c r="BP137" s="17"/>
      <c r="BQ137" s="16"/>
      <c r="BR137" s="16"/>
      <c r="BS137" s="17"/>
      <c r="BT137" s="17"/>
      <c r="BU137" s="21"/>
      <c r="BV137" s="17"/>
      <c r="BW137" s="27"/>
      <c r="BX137" s="21"/>
      <c r="BY137" s="28">
        <f t="shared" si="40"/>
        <v>302</v>
      </c>
      <c r="BZ137" s="21"/>
      <c r="CA137" s="17"/>
    </row>
    <row r="138" ht="15.0" customHeight="1">
      <c r="A138" s="14" t="s">
        <v>78</v>
      </c>
      <c r="B138" s="14" t="s">
        <v>79</v>
      </c>
      <c r="C138" s="15" t="s">
        <v>141</v>
      </c>
      <c r="D138" s="14">
        <v>202.0</v>
      </c>
      <c r="E138" s="15" t="s">
        <v>319</v>
      </c>
      <c r="F138" s="14" t="s">
        <v>1036</v>
      </c>
      <c r="G138" s="15" t="s">
        <v>103</v>
      </c>
      <c r="H138" s="16">
        <v>45008.0</v>
      </c>
      <c r="I138" s="14">
        <v>147076.0</v>
      </c>
      <c r="J138" s="15" t="s">
        <v>85</v>
      </c>
      <c r="K138" s="15" t="s">
        <v>85</v>
      </c>
      <c r="L138" s="17" t="s">
        <v>1037</v>
      </c>
      <c r="M138" s="15" t="s">
        <v>87</v>
      </c>
      <c r="N138" s="15" t="s">
        <v>244</v>
      </c>
      <c r="O138" s="15" t="s">
        <v>180</v>
      </c>
      <c r="P138" s="14">
        <v>432332.0</v>
      </c>
      <c r="Q138" s="18" t="s">
        <v>1038</v>
      </c>
      <c r="R138" s="18">
        <v>2.5E8</v>
      </c>
      <c r="S138" s="18">
        <v>6.861330274E7</v>
      </c>
      <c r="T138" s="14">
        <v>28923.0</v>
      </c>
      <c r="U138" s="14" t="s">
        <v>957</v>
      </c>
      <c r="V138" s="15" t="s">
        <v>387</v>
      </c>
      <c r="W138" s="15" t="s">
        <v>387</v>
      </c>
      <c r="X138" s="34">
        <v>1884.0</v>
      </c>
      <c r="Y138" s="34" t="s">
        <v>85</v>
      </c>
      <c r="Z138" s="94" t="s">
        <v>85</v>
      </c>
      <c r="AA138" s="15" t="s">
        <v>217</v>
      </c>
      <c r="AB138" s="19" t="s">
        <v>85</v>
      </c>
      <c r="AC138" s="15" t="s">
        <v>96</v>
      </c>
      <c r="AD138" s="17" t="s">
        <v>97</v>
      </c>
      <c r="AE138" s="34" t="s">
        <v>85</v>
      </c>
      <c r="AF138" s="34" t="s">
        <v>85</v>
      </c>
      <c r="AG138" s="15" t="s">
        <v>85</v>
      </c>
      <c r="AH138" s="19" t="s">
        <v>85</v>
      </c>
      <c r="AI138" s="17" t="s">
        <v>85</v>
      </c>
      <c r="AJ138" s="15" t="s">
        <v>85</v>
      </c>
      <c r="AK138" s="15" t="s">
        <v>85</v>
      </c>
      <c r="AL138" s="15" t="s">
        <v>85</v>
      </c>
      <c r="AM138" s="15" t="s">
        <v>85</v>
      </c>
      <c r="AN138" s="66" t="s">
        <v>85</v>
      </c>
      <c r="AO138" s="30" t="s">
        <v>85</v>
      </c>
      <c r="AP138" s="94" t="s">
        <v>85</v>
      </c>
      <c r="AQ138" s="29"/>
      <c r="AR138" s="14"/>
      <c r="AS138" s="18"/>
      <c r="AT138" s="14"/>
      <c r="AU138" s="29"/>
      <c r="AV138" s="34" t="s">
        <v>85</v>
      </c>
      <c r="AW138" s="94" t="s">
        <v>85</v>
      </c>
      <c r="AX138" s="19"/>
      <c r="AY138" s="34" t="s">
        <v>85</v>
      </c>
      <c r="AZ138" s="15"/>
      <c r="BA138" s="94" t="s">
        <v>85</v>
      </c>
      <c r="BB138" s="34" t="s">
        <v>85</v>
      </c>
      <c r="BC138" s="30" t="s">
        <v>85</v>
      </c>
      <c r="BD138" s="34" t="s">
        <v>85</v>
      </c>
      <c r="BE138" s="24">
        <v>0.0</v>
      </c>
      <c r="BF138" s="19"/>
      <c r="BG138" s="25">
        <v>0.0</v>
      </c>
      <c r="BH138" s="21"/>
      <c r="BI138" s="25">
        <v>0.0</v>
      </c>
      <c r="BJ138" s="19"/>
      <c r="BK138" s="25"/>
      <c r="BL138" s="25"/>
      <c r="BM138" s="25">
        <v>0.0</v>
      </c>
      <c r="BN138" s="19"/>
      <c r="BO138" s="26">
        <f t="shared" si="38"/>
        <v>0</v>
      </c>
      <c r="BP138" s="19"/>
      <c r="BQ138" s="19"/>
      <c r="BR138" s="19"/>
      <c r="BS138" s="19"/>
      <c r="BT138" s="14"/>
      <c r="BU138" s="19"/>
      <c r="BV138" s="19"/>
      <c r="BW138" s="18"/>
      <c r="BX138" s="19"/>
      <c r="BY138" s="28" t="str">
        <f t="shared" si="40"/>
        <v>#VALUE!</v>
      </c>
      <c r="BZ138" s="19"/>
      <c r="CA138" s="14"/>
    </row>
    <row r="139" ht="15.0" customHeight="1">
      <c r="A139" s="14" t="s">
        <v>78</v>
      </c>
      <c r="B139" s="14" t="s">
        <v>79</v>
      </c>
      <c r="C139" s="15" t="s">
        <v>141</v>
      </c>
      <c r="D139" s="17">
        <v>202.0</v>
      </c>
      <c r="E139" s="15" t="s">
        <v>319</v>
      </c>
      <c r="F139" s="17" t="s">
        <v>1039</v>
      </c>
      <c r="G139" s="15" t="s">
        <v>103</v>
      </c>
      <c r="H139" s="16">
        <v>45008.0</v>
      </c>
      <c r="I139" s="22">
        <v>147076.0</v>
      </c>
      <c r="J139" s="15" t="s">
        <v>85</v>
      </c>
      <c r="K139" s="15" t="s">
        <v>85</v>
      </c>
      <c r="L139" s="14" t="s">
        <v>955</v>
      </c>
      <c r="M139" s="15" t="s">
        <v>87</v>
      </c>
      <c r="N139" s="15" t="s">
        <v>244</v>
      </c>
      <c r="O139" s="15" t="s">
        <v>180</v>
      </c>
      <c r="P139" s="14">
        <v>4.32332E7</v>
      </c>
      <c r="Q139" s="27" t="s">
        <v>956</v>
      </c>
      <c r="R139" s="56">
        <v>6.861330274E7</v>
      </c>
      <c r="S139" s="56">
        <v>6.861330274E7</v>
      </c>
      <c r="T139" s="17">
        <v>28923.0</v>
      </c>
      <c r="U139" s="17" t="s">
        <v>957</v>
      </c>
      <c r="V139" s="15" t="s">
        <v>93</v>
      </c>
      <c r="W139" s="15" t="s">
        <v>94</v>
      </c>
      <c r="X139" s="14" t="s">
        <v>85</v>
      </c>
      <c r="Y139" s="14">
        <v>107934.0</v>
      </c>
      <c r="Z139" s="16">
        <v>45034.0</v>
      </c>
      <c r="AA139" s="15" t="s">
        <v>124</v>
      </c>
      <c r="AB139" s="19" t="s">
        <v>85</v>
      </c>
      <c r="AC139" s="15" t="s">
        <v>96</v>
      </c>
      <c r="AD139" s="14" t="s">
        <v>97</v>
      </c>
      <c r="AE139" s="17" t="s">
        <v>1040</v>
      </c>
      <c r="AF139" s="17">
        <v>9.00204272E8</v>
      </c>
      <c r="AG139" s="17">
        <v>8.0</v>
      </c>
      <c r="AH139" s="19" t="s">
        <v>85</v>
      </c>
      <c r="AI139" s="17" t="s">
        <v>85</v>
      </c>
      <c r="AJ139" s="17" t="s">
        <v>114</v>
      </c>
      <c r="AK139" s="15" t="s">
        <v>115</v>
      </c>
      <c r="AL139" s="14" t="s">
        <v>85</v>
      </c>
      <c r="AM139" s="21" t="s">
        <v>85</v>
      </c>
      <c r="AN139" s="54" t="s">
        <v>85</v>
      </c>
      <c r="AO139" s="21" t="s">
        <v>1041</v>
      </c>
      <c r="AP139" s="16">
        <v>45035.0</v>
      </c>
      <c r="AQ139" s="55">
        <v>3821479.37</v>
      </c>
      <c r="AR139" s="17"/>
      <c r="AS139" s="27"/>
      <c r="AT139" s="17"/>
      <c r="AU139" s="55">
        <f t="shared" ref="AU139:AU153" si="41">SUM(AQ139+AR139+AS139+AT139)</f>
        <v>3821479.37</v>
      </c>
      <c r="AV139" s="15" t="s">
        <v>101</v>
      </c>
      <c r="AW139" s="16"/>
      <c r="AX139" s="15" t="s">
        <v>102</v>
      </c>
      <c r="AY139" s="21">
        <v>45034.0</v>
      </c>
      <c r="AZ139" s="15" t="s">
        <v>241</v>
      </c>
      <c r="BA139" s="16">
        <v>45119.0</v>
      </c>
      <c r="BB139" s="17">
        <f t="shared" ref="BB139:BB149" si="42">(BA139-AY139)</f>
        <v>85</v>
      </c>
      <c r="BC139" s="27" t="s">
        <v>1042</v>
      </c>
      <c r="BD139" s="14">
        <v>5.5223374E7</v>
      </c>
      <c r="BE139" s="24">
        <v>0.0</v>
      </c>
      <c r="BF139" s="17"/>
      <c r="BG139" s="25">
        <v>0.0</v>
      </c>
      <c r="BH139" s="21"/>
      <c r="BI139" s="25">
        <v>0.0</v>
      </c>
      <c r="BJ139" s="21"/>
      <c r="BK139" s="25"/>
      <c r="BL139" s="25"/>
      <c r="BM139" s="25">
        <v>0.0</v>
      </c>
      <c r="BN139" s="17"/>
      <c r="BO139" s="26">
        <f t="shared" si="38"/>
        <v>3821479.37</v>
      </c>
      <c r="BP139" s="21"/>
      <c r="BQ139" s="17"/>
      <c r="BR139" s="17"/>
      <c r="BS139" s="21"/>
      <c r="BT139" s="17"/>
      <c r="BU139" s="27"/>
      <c r="BV139" s="21"/>
      <c r="BW139" s="17"/>
      <c r="BX139" s="21"/>
      <c r="BY139" s="28">
        <f t="shared" si="40"/>
        <v>85</v>
      </c>
      <c r="BZ139" s="17"/>
      <c r="CA139" s="17"/>
    </row>
    <row r="140" ht="15.0" customHeight="1">
      <c r="A140" s="14" t="s">
        <v>78</v>
      </c>
      <c r="B140" s="14" t="s">
        <v>79</v>
      </c>
      <c r="C140" s="15" t="s">
        <v>141</v>
      </c>
      <c r="D140" s="17">
        <v>202.0</v>
      </c>
      <c r="E140" s="15" t="s">
        <v>319</v>
      </c>
      <c r="F140" s="17" t="s">
        <v>1043</v>
      </c>
      <c r="G140" s="15" t="s">
        <v>103</v>
      </c>
      <c r="H140" s="16">
        <v>45008.0</v>
      </c>
      <c r="I140" s="22">
        <v>147086.0</v>
      </c>
      <c r="J140" s="15" t="s">
        <v>85</v>
      </c>
      <c r="K140" s="15" t="s">
        <v>85</v>
      </c>
      <c r="L140" s="14" t="s">
        <v>955</v>
      </c>
      <c r="M140" s="15" t="s">
        <v>87</v>
      </c>
      <c r="N140" s="15" t="s">
        <v>244</v>
      </c>
      <c r="O140" s="15" t="s">
        <v>180</v>
      </c>
      <c r="P140" s="14">
        <v>4.32332E7</v>
      </c>
      <c r="Q140" s="27" t="s">
        <v>956</v>
      </c>
      <c r="R140" s="56">
        <v>6.861330274E7</v>
      </c>
      <c r="S140" s="56">
        <v>6.861330274E7</v>
      </c>
      <c r="T140" s="17">
        <v>28923.0</v>
      </c>
      <c r="U140" s="17" t="s">
        <v>957</v>
      </c>
      <c r="V140" s="15" t="s">
        <v>93</v>
      </c>
      <c r="W140" s="15" t="s">
        <v>94</v>
      </c>
      <c r="X140" s="14" t="s">
        <v>85</v>
      </c>
      <c r="Y140" s="14">
        <v>108173.0</v>
      </c>
      <c r="Z140" s="16">
        <v>45037.0</v>
      </c>
      <c r="AA140" s="15" t="s">
        <v>124</v>
      </c>
      <c r="AB140" s="19" t="s">
        <v>85</v>
      </c>
      <c r="AC140" s="15" t="s">
        <v>96</v>
      </c>
      <c r="AD140" s="14" t="s">
        <v>97</v>
      </c>
      <c r="AE140" s="17" t="s">
        <v>1040</v>
      </c>
      <c r="AF140" s="17">
        <v>9.00204272E8</v>
      </c>
      <c r="AG140" s="17">
        <v>8.0</v>
      </c>
      <c r="AH140" s="19" t="s">
        <v>85</v>
      </c>
      <c r="AI140" s="17" t="s">
        <v>85</v>
      </c>
      <c r="AJ140" s="17" t="s">
        <v>114</v>
      </c>
      <c r="AK140" s="15" t="s">
        <v>115</v>
      </c>
      <c r="AL140" s="14" t="s">
        <v>85</v>
      </c>
      <c r="AM140" s="21" t="s">
        <v>85</v>
      </c>
      <c r="AN140" s="54" t="s">
        <v>85</v>
      </c>
      <c r="AO140" s="22">
        <v>75323.0</v>
      </c>
      <c r="AP140" s="16">
        <v>45037.0</v>
      </c>
      <c r="AQ140" s="55">
        <v>6027350.0</v>
      </c>
      <c r="AR140" s="17"/>
      <c r="AS140" s="27"/>
      <c r="AT140" s="17"/>
      <c r="AU140" s="55">
        <f t="shared" si="41"/>
        <v>6027350</v>
      </c>
      <c r="AV140" s="15" t="s">
        <v>101</v>
      </c>
      <c r="AW140" s="16"/>
      <c r="AX140" s="15" t="s">
        <v>102</v>
      </c>
      <c r="AY140" s="21">
        <v>45037.0</v>
      </c>
      <c r="AZ140" s="15" t="s">
        <v>241</v>
      </c>
      <c r="BA140" s="16">
        <v>45119.0</v>
      </c>
      <c r="BB140" s="17">
        <f t="shared" si="42"/>
        <v>82</v>
      </c>
      <c r="BC140" s="27" t="s">
        <v>1042</v>
      </c>
      <c r="BD140" s="14">
        <v>5.5223374E7</v>
      </c>
      <c r="BE140" s="24">
        <v>0.0</v>
      </c>
      <c r="BF140" s="17"/>
      <c r="BG140" s="25">
        <v>0.0</v>
      </c>
      <c r="BH140" s="17"/>
      <c r="BI140" s="25">
        <v>0.0</v>
      </c>
      <c r="BJ140" s="21"/>
      <c r="BK140" s="25"/>
      <c r="BL140" s="25"/>
      <c r="BM140" s="25">
        <v>0.0</v>
      </c>
      <c r="BN140" s="17"/>
      <c r="BO140" s="26">
        <f t="shared" si="38"/>
        <v>6027350</v>
      </c>
      <c r="BP140" s="21"/>
      <c r="BQ140" s="17"/>
      <c r="BR140" s="17"/>
      <c r="BS140" s="21"/>
      <c r="BT140" s="17"/>
      <c r="BU140" s="27"/>
      <c r="BV140" s="21"/>
      <c r="BW140" s="17"/>
      <c r="BX140" s="21"/>
      <c r="BY140" s="28">
        <f t="shared" si="40"/>
        <v>82</v>
      </c>
      <c r="BZ140" s="17"/>
      <c r="CA140" s="17"/>
    </row>
    <row r="141" ht="15.0" customHeight="1">
      <c r="A141" s="14" t="s">
        <v>78</v>
      </c>
      <c r="B141" s="14" t="s">
        <v>79</v>
      </c>
      <c r="C141" s="15" t="s">
        <v>141</v>
      </c>
      <c r="D141" s="17">
        <v>202.0</v>
      </c>
      <c r="E141" s="15" t="s">
        <v>319</v>
      </c>
      <c r="F141" s="17" t="s">
        <v>1044</v>
      </c>
      <c r="G141" s="15" t="s">
        <v>103</v>
      </c>
      <c r="H141" s="16">
        <v>45008.0</v>
      </c>
      <c r="I141" s="22">
        <v>147082.0</v>
      </c>
      <c r="J141" s="15" t="s">
        <v>85</v>
      </c>
      <c r="K141" s="15" t="s">
        <v>85</v>
      </c>
      <c r="L141" s="14" t="s">
        <v>955</v>
      </c>
      <c r="M141" s="15" t="s">
        <v>87</v>
      </c>
      <c r="N141" s="15" t="s">
        <v>244</v>
      </c>
      <c r="O141" s="15" t="s">
        <v>180</v>
      </c>
      <c r="P141" s="14">
        <v>4.32332E7</v>
      </c>
      <c r="Q141" s="27" t="s">
        <v>956</v>
      </c>
      <c r="R141" s="56">
        <v>6.861330274E7</v>
      </c>
      <c r="S141" s="56">
        <v>6.861330274E7</v>
      </c>
      <c r="T141" s="17">
        <v>28923.0</v>
      </c>
      <c r="U141" s="17" t="s">
        <v>957</v>
      </c>
      <c r="V141" s="15" t="s">
        <v>93</v>
      </c>
      <c r="W141" s="15" t="s">
        <v>94</v>
      </c>
      <c r="X141" s="14" t="s">
        <v>85</v>
      </c>
      <c r="Y141" s="14">
        <v>108355.0</v>
      </c>
      <c r="Z141" s="16">
        <v>45041.0</v>
      </c>
      <c r="AA141" s="15" t="s">
        <v>124</v>
      </c>
      <c r="AB141" s="19" t="s">
        <v>85</v>
      </c>
      <c r="AC141" s="15" t="s">
        <v>96</v>
      </c>
      <c r="AD141" s="14" t="s">
        <v>97</v>
      </c>
      <c r="AE141" s="17" t="s">
        <v>1040</v>
      </c>
      <c r="AF141" s="17">
        <v>9.00204272E8</v>
      </c>
      <c r="AG141" s="17">
        <v>8.0</v>
      </c>
      <c r="AH141" s="19" t="s">
        <v>85</v>
      </c>
      <c r="AI141" s="17" t="s">
        <v>85</v>
      </c>
      <c r="AJ141" s="17" t="s">
        <v>114</v>
      </c>
      <c r="AK141" s="15" t="s">
        <v>115</v>
      </c>
      <c r="AL141" s="14" t="s">
        <v>85</v>
      </c>
      <c r="AM141" s="21" t="s">
        <v>85</v>
      </c>
      <c r="AN141" s="54" t="s">
        <v>85</v>
      </c>
      <c r="AO141" s="22">
        <v>76823.0</v>
      </c>
      <c r="AP141" s="16">
        <v>45041.0</v>
      </c>
      <c r="AQ141" s="55">
        <v>2871742.03</v>
      </c>
      <c r="AR141" s="17"/>
      <c r="AS141" s="27"/>
      <c r="AT141" s="17"/>
      <c r="AU141" s="55">
        <f t="shared" si="41"/>
        <v>2871742.03</v>
      </c>
      <c r="AV141" s="15" t="s">
        <v>101</v>
      </c>
      <c r="AW141" s="16"/>
      <c r="AX141" s="15" t="s">
        <v>102</v>
      </c>
      <c r="AY141" s="21">
        <v>45041.0</v>
      </c>
      <c r="AZ141" s="15" t="s">
        <v>241</v>
      </c>
      <c r="BA141" s="16">
        <v>45119.0</v>
      </c>
      <c r="BB141" s="17">
        <f t="shared" si="42"/>
        <v>78</v>
      </c>
      <c r="BC141" s="27" t="s">
        <v>1045</v>
      </c>
      <c r="BD141" s="14">
        <v>4.6668764E7</v>
      </c>
      <c r="BE141" s="24">
        <v>0.0</v>
      </c>
      <c r="BF141" s="17"/>
      <c r="BG141" s="25">
        <v>0.0</v>
      </c>
      <c r="BH141" s="21"/>
      <c r="BI141" s="25">
        <v>0.0</v>
      </c>
      <c r="BJ141" s="21"/>
      <c r="BK141" s="25"/>
      <c r="BL141" s="25"/>
      <c r="BM141" s="25">
        <v>0.0</v>
      </c>
      <c r="BN141" s="17"/>
      <c r="BO141" s="26">
        <f t="shared" si="38"/>
        <v>2871742.03</v>
      </c>
      <c r="BP141" s="21"/>
      <c r="BQ141" s="17"/>
      <c r="BR141" s="17"/>
      <c r="BS141" s="21"/>
      <c r="BT141" s="17"/>
      <c r="BU141" s="27"/>
      <c r="BV141" s="21"/>
      <c r="BW141" s="17"/>
      <c r="BX141" s="21"/>
      <c r="BY141" s="28">
        <f t="shared" si="40"/>
        <v>78</v>
      </c>
      <c r="BZ141" s="17"/>
      <c r="CA141" s="17"/>
    </row>
    <row r="142" ht="15.0" customHeight="1">
      <c r="A142" s="57" t="s">
        <v>78</v>
      </c>
      <c r="B142" s="57" t="s">
        <v>79</v>
      </c>
      <c r="C142" s="15" t="s">
        <v>80</v>
      </c>
      <c r="D142" s="57">
        <v>203.0</v>
      </c>
      <c r="E142" s="15" t="s">
        <v>394</v>
      </c>
      <c r="F142" s="20" t="s">
        <v>1046</v>
      </c>
      <c r="G142" s="15" t="s">
        <v>241</v>
      </c>
      <c r="H142" s="16">
        <v>45037.0</v>
      </c>
      <c r="I142" s="57" t="s">
        <v>1047</v>
      </c>
      <c r="J142" s="15" t="s">
        <v>85</v>
      </c>
      <c r="K142" s="15" t="s">
        <v>85</v>
      </c>
      <c r="L142" s="20" t="s">
        <v>1048</v>
      </c>
      <c r="M142" s="15" t="s">
        <v>108</v>
      </c>
      <c r="N142" s="15" t="s">
        <v>865</v>
      </c>
      <c r="O142" s="15" t="s">
        <v>180</v>
      </c>
      <c r="P142" s="57">
        <v>7.8131602E7</v>
      </c>
      <c r="Q142" s="57" t="s">
        <v>1049</v>
      </c>
      <c r="R142" s="92">
        <v>1.5723764E9</v>
      </c>
      <c r="S142" s="92">
        <v>1.250609235E9</v>
      </c>
      <c r="T142" s="57">
        <v>29323.0</v>
      </c>
      <c r="U142" s="57" t="s">
        <v>1050</v>
      </c>
      <c r="V142" s="15" t="s">
        <v>93</v>
      </c>
      <c r="W142" s="15" t="s">
        <v>94</v>
      </c>
      <c r="X142" s="14" t="s">
        <v>85</v>
      </c>
      <c r="Y142" s="57" t="s">
        <v>1051</v>
      </c>
      <c r="Z142" s="16">
        <v>45043.0</v>
      </c>
      <c r="AA142" s="15" t="s">
        <v>865</v>
      </c>
      <c r="AB142" s="19" t="s">
        <v>85</v>
      </c>
      <c r="AC142" s="15" t="s">
        <v>96</v>
      </c>
      <c r="AD142" s="57" t="s">
        <v>519</v>
      </c>
      <c r="AE142" s="57" t="s">
        <v>1052</v>
      </c>
      <c r="AF142" s="35">
        <v>9.01244985E8</v>
      </c>
      <c r="AG142" s="35">
        <v>5.0</v>
      </c>
      <c r="AH142" s="19" t="s">
        <v>85</v>
      </c>
      <c r="AI142" s="17" t="s">
        <v>85</v>
      </c>
      <c r="AJ142" s="35" t="s">
        <v>114</v>
      </c>
      <c r="AK142" s="15" t="s">
        <v>115</v>
      </c>
      <c r="AL142" s="35" t="s">
        <v>85</v>
      </c>
      <c r="AM142" s="21" t="s">
        <v>85</v>
      </c>
      <c r="AN142" s="54" t="s">
        <v>85</v>
      </c>
      <c r="AO142" s="57">
        <v>78923.0</v>
      </c>
      <c r="AP142" s="16">
        <v>45044.0</v>
      </c>
      <c r="AQ142" s="55">
        <v>1.250609235E9</v>
      </c>
      <c r="AR142" s="30">
        <v>0.0</v>
      </c>
      <c r="AS142" s="30">
        <v>0.0</v>
      </c>
      <c r="AT142" s="30">
        <v>0.0</v>
      </c>
      <c r="AU142" s="31">
        <f t="shared" si="41"/>
        <v>1250609235</v>
      </c>
      <c r="AV142" s="15" t="s">
        <v>101</v>
      </c>
      <c r="AW142" s="16">
        <v>45050.0</v>
      </c>
      <c r="AX142" s="15" t="s">
        <v>102</v>
      </c>
      <c r="AY142" s="79">
        <v>45050.0</v>
      </c>
      <c r="AZ142" s="15" t="s">
        <v>241</v>
      </c>
      <c r="BA142" s="16">
        <v>45291.0</v>
      </c>
      <c r="BB142" s="17">
        <f t="shared" si="42"/>
        <v>241</v>
      </c>
      <c r="BC142" s="35" t="s">
        <v>1053</v>
      </c>
      <c r="BD142" s="35">
        <v>1.9462757E7</v>
      </c>
      <c r="BE142" s="24">
        <v>4.16773827E8</v>
      </c>
      <c r="BF142" s="32">
        <v>45198.0</v>
      </c>
      <c r="BG142" s="25">
        <v>0.0</v>
      </c>
      <c r="BH142" s="16"/>
      <c r="BI142" s="25">
        <v>0.0</v>
      </c>
      <c r="BJ142" s="16"/>
      <c r="BK142" s="25"/>
      <c r="BL142" s="25"/>
      <c r="BM142" s="25">
        <v>2.89289E8</v>
      </c>
      <c r="BN142" s="32">
        <v>45288.0</v>
      </c>
      <c r="BO142" s="26">
        <f t="shared" si="38"/>
        <v>1378094062</v>
      </c>
      <c r="BP142" s="57"/>
      <c r="BQ142" s="16"/>
      <c r="BR142" s="16"/>
      <c r="BS142" s="57"/>
      <c r="BT142" s="57"/>
      <c r="BU142" s="57"/>
      <c r="BV142" s="57"/>
      <c r="BW142" s="57"/>
      <c r="BX142" s="57"/>
      <c r="BY142" s="28">
        <f t="shared" si="40"/>
        <v>241</v>
      </c>
      <c r="BZ142" s="57"/>
      <c r="CA142" s="57"/>
    </row>
    <row r="143" ht="15.0" customHeight="1">
      <c r="A143" s="17" t="s">
        <v>78</v>
      </c>
      <c r="B143" s="17" t="s">
        <v>79</v>
      </c>
      <c r="C143" s="15" t="s">
        <v>80</v>
      </c>
      <c r="D143" s="17">
        <v>204.0</v>
      </c>
      <c r="E143" s="15" t="s">
        <v>565</v>
      </c>
      <c r="F143" s="17" t="s">
        <v>1054</v>
      </c>
      <c r="G143" s="15" t="s">
        <v>157</v>
      </c>
      <c r="H143" s="16">
        <v>44939.0</v>
      </c>
      <c r="I143" s="17" t="s">
        <v>1055</v>
      </c>
      <c r="J143" s="15" t="s">
        <v>85</v>
      </c>
      <c r="K143" s="15" t="s">
        <v>85</v>
      </c>
      <c r="L143" s="17" t="s">
        <v>1056</v>
      </c>
      <c r="M143" s="15" t="s">
        <v>108</v>
      </c>
      <c r="N143" s="15" t="s">
        <v>88</v>
      </c>
      <c r="O143" s="15" t="s">
        <v>180</v>
      </c>
      <c r="P143" s="17">
        <v>8.01615E7</v>
      </c>
      <c r="Q143" s="17" t="s">
        <v>1057</v>
      </c>
      <c r="R143" s="27">
        <v>9.2E7</v>
      </c>
      <c r="S143" s="27">
        <v>9.2E7</v>
      </c>
      <c r="T143" s="17">
        <v>12423.0</v>
      </c>
      <c r="U143" s="17" t="s">
        <v>957</v>
      </c>
      <c r="V143" s="15" t="s">
        <v>93</v>
      </c>
      <c r="W143" s="15" t="s">
        <v>94</v>
      </c>
      <c r="X143" s="14" t="s">
        <v>85</v>
      </c>
      <c r="Y143" s="17" t="s">
        <v>1058</v>
      </c>
      <c r="Z143" s="16">
        <v>44943.0</v>
      </c>
      <c r="AA143" s="15" t="s">
        <v>88</v>
      </c>
      <c r="AB143" s="19" t="s">
        <v>85</v>
      </c>
      <c r="AC143" s="15" t="s">
        <v>96</v>
      </c>
      <c r="AD143" s="17" t="s">
        <v>97</v>
      </c>
      <c r="AE143" s="17" t="s">
        <v>1059</v>
      </c>
      <c r="AF143" s="17">
        <v>1.022367781E9</v>
      </c>
      <c r="AG143" s="17" t="s">
        <v>165</v>
      </c>
      <c r="AH143" s="19" t="s">
        <v>85</v>
      </c>
      <c r="AI143" s="15" t="s">
        <v>1060</v>
      </c>
      <c r="AJ143" s="17" t="s">
        <v>114</v>
      </c>
      <c r="AK143" s="15" t="s">
        <v>115</v>
      </c>
      <c r="AL143" s="17" t="s">
        <v>85</v>
      </c>
      <c r="AM143" s="52">
        <v>33352.0</v>
      </c>
      <c r="AN143" s="22">
        <f>+YEAR(TODAY())-YEAR('Contratación 2023'!$AM137)</f>
        <v>58</v>
      </c>
      <c r="AO143" s="17">
        <v>15623.0</v>
      </c>
      <c r="AP143" s="16">
        <v>44942.0</v>
      </c>
      <c r="AQ143" s="23">
        <v>9.2E7</v>
      </c>
      <c r="AR143" s="30">
        <v>0.0</v>
      </c>
      <c r="AS143" s="30">
        <v>0.0</v>
      </c>
      <c r="AT143" s="30">
        <v>0.0</v>
      </c>
      <c r="AU143" s="31">
        <f t="shared" si="41"/>
        <v>92000000</v>
      </c>
      <c r="AV143" s="15" t="s">
        <v>101</v>
      </c>
      <c r="AW143" s="16">
        <v>44943.0</v>
      </c>
      <c r="AX143" s="15" t="s">
        <v>102</v>
      </c>
      <c r="AY143" s="16">
        <v>44944.0</v>
      </c>
      <c r="AZ143" s="15" t="s">
        <v>157</v>
      </c>
      <c r="BA143" s="16">
        <v>45291.0</v>
      </c>
      <c r="BB143" s="17">
        <f t="shared" si="42"/>
        <v>347</v>
      </c>
      <c r="BC143" s="17" t="s">
        <v>1061</v>
      </c>
      <c r="BD143" s="17">
        <v>5.2808564E7</v>
      </c>
      <c r="BE143" s="24">
        <v>0.0</v>
      </c>
      <c r="BF143" s="16"/>
      <c r="BG143" s="25">
        <v>0.0</v>
      </c>
      <c r="BH143" s="16"/>
      <c r="BI143" s="25">
        <v>0.0</v>
      </c>
      <c r="BJ143" s="16"/>
      <c r="BK143" s="25"/>
      <c r="BL143" s="25"/>
      <c r="BM143" s="25">
        <v>0.0</v>
      </c>
      <c r="BN143" s="16"/>
      <c r="BO143" s="31">
        <f t="shared" si="38"/>
        <v>92000000</v>
      </c>
      <c r="BP143" s="17"/>
      <c r="BQ143" s="16"/>
      <c r="BR143" s="16"/>
      <c r="BS143" s="17"/>
      <c r="BT143" s="17"/>
      <c r="BU143" s="21"/>
      <c r="BV143" s="17"/>
      <c r="BW143" s="27"/>
      <c r="BX143" s="21"/>
      <c r="BY143" s="28">
        <f t="shared" si="40"/>
        <v>347</v>
      </c>
      <c r="BZ143" s="21"/>
      <c r="CA143" s="17"/>
    </row>
    <row r="144" ht="15.0" customHeight="1">
      <c r="A144" s="17" t="s">
        <v>78</v>
      </c>
      <c r="B144" s="17" t="s">
        <v>79</v>
      </c>
      <c r="C144" s="15" t="s">
        <v>80</v>
      </c>
      <c r="D144" s="17">
        <v>205.0</v>
      </c>
      <c r="E144" s="15" t="s">
        <v>565</v>
      </c>
      <c r="F144" s="17" t="s">
        <v>1062</v>
      </c>
      <c r="G144" s="15" t="s">
        <v>157</v>
      </c>
      <c r="H144" s="16">
        <v>44939.0</v>
      </c>
      <c r="I144" s="17" t="s">
        <v>1063</v>
      </c>
      <c r="J144" s="15" t="s">
        <v>85</v>
      </c>
      <c r="K144" s="15" t="s">
        <v>85</v>
      </c>
      <c r="L144" s="17" t="s">
        <v>1064</v>
      </c>
      <c r="M144" s="15" t="s">
        <v>108</v>
      </c>
      <c r="N144" s="15" t="s">
        <v>88</v>
      </c>
      <c r="O144" s="15" t="s">
        <v>180</v>
      </c>
      <c r="P144" s="17">
        <v>8.01615E7</v>
      </c>
      <c r="Q144" s="17" t="s">
        <v>1057</v>
      </c>
      <c r="R144" s="27">
        <v>4.4E7</v>
      </c>
      <c r="S144" s="27">
        <v>4.4E7</v>
      </c>
      <c r="T144" s="17">
        <v>9723.0</v>
      </c>
      <c r="U144" s="17" t="s">
        <v>957</v>
      </c>
      <c r="V144" s="15" t="s">
        <v>93</v>
      </c>
      <c r="W144" s="15" t="s">
        <v>94</v>
      </c>
      <c r="X144" s="14" t="s">
        <v>85</v>
      </c>
      <c r="Y144" s="17" t="s">
        <v>1065</v>
      </c>
      <c r="Z144" s="16">
        <v>44943.0</v>
      </c>
      <c r="AA144" s="15" t="s">
        <v>88</v>
      </c>
      <c r="AB144" s="19" t="s">
        <v>85</v>
      </c>
      <c r="AC144" s="15" t="s">
        <v>96</v>
      </c>
      <c r="AD144" s="17" t="s">
        <v>97</v>
      </c>
      <c r="AE144" s="17" t="s">
        <v>1066</v>
      </c>
      <c r="AF144" s="17">
        <v>8.0880247E7</v>
      </c>
      <c r="AG144" s="17" t="s">
        <v>165</v>
      </c>
      <c r="AH144" s="19" t="s">
        <v>85</v>
      </c>
      <c r="AI144" s="15" t="s">
        <v>1067</v>
      </c>
      <c r="AJ144" s="17" t="s">
        <v>114</v>
      </c>
      <c r="AK144" s="15" t="s">
        <v>115</v>
      </c>
      <c r="AL144" s="17" t="s">
        <v>85</v>
      </c>
      <c r="AM144" s="52">
        <v>31047.0</v>
      </c>
      <c r="AN144" s="22" t="str">
        <f>+YEAR(TODAY())-YEAR('Contratación 2023'!$AM138)</f>
        <v>#VALUE!</v>
      </c>
      <c r="AO144" s="17">
        <v>15523.0</v>
      </c>
      <c r="AP144" s="16">
        <v>44942.0</v>
      </c>
      <c r="AQ144" s="23">
        <v>4.4E7</v>
      </c>
      <c r="AR144" s="30">
        <v>0.0</v>
      </c>
      <c r="AS144" s="30">
        <v>0.0</v>
      </c>
      <c r="AT144" s="30">
        <v>0.0</v>
      </c>
      <c r="AU144" s="31">
        <f t="shared" si="41"/>
        <v>44000000</v>
      </c>
      <c r="AV144" s="15" t="s">
        <v>101</v>
      </c>
      <c r="AW144" s="16">
        <v>44943.0</v>
      </c>
      <c r="AX144" s="15" t="s">
        <v>102</v>
      </c>
      <c r="AY144" s="16">
        <v>44945.0</v>
      </c>
      <c r="AZ144" s="15" t="s">
        <v>157</v>
      </c>
      <c r="BA144" s="16">
        <v>45291.0</v>
      </c>
      <c r="BB144" s="17">
        <f t="shared" si="42"/>
        <v>346</v>
      </c>
      <c r="BC144" s="17" t="s">
        <v>1061</v>
      </c>
      <c r="BD144" s="17">
        <v>5.2808564E7</v>
      </c>
      <c r="BE144" s="24">
        <v>1733333.0</v>
      </c>
      <c r="BF144" s="32">
        <v>45274.0</v>
      </c>
      <c r="BG144" s="25">
        <v>0.0</v>
      </c>
      <c r="BH144" s="16"/>
      <c r="BI144" s="25">
        <v>0.0</v>
      </c>
      <c r="BJ144" s="16"/>
      <c r="BK144" s="25"/>
      <c r="BL144" s="25"/>
      <c r="BM144" s="25">
        <v>0.0</v>
      </c>
      <c r="BN144" s="16"/>
      <c r="BO144" s="31">
        <f t="shared" si="38"/>
        <v>45733333</v>
      </c>
      <c r="BP144" s="17"/>
      <c r="BQ144" s="16"/>
      <c r="BR144" s="16"/>
      <c r="BS144" s="17"/>
      <c r="BT144" s="17"/>
      <c r="BU144" s="21"/>
      <c r="BV144" s="17"/>
      <c r="BW144" s="27"/>
      <c r="BX144" s="21"/>
      <c r="BY144" s="28">
        <f t="shared" si="40"/>
        <v>346</v>
      </c>
      <c r="BZ144" s="21"/>
      <c r="CA144" s="17"/>
    </row>
    <row r="145" ht="15.0" customHeight="1">
      <c r="A145" s="17" t="s">
        <v>78</v>
      </c>
      <c r="B145" s="17" t="s">
        <v>79</v>
      </c>
      <c r="C145" s="15" t="s">
        <v>80</v>
      </c>
      <c r="D145" s="17">
        <v>206.0</v>
      </c>
      <c r="E145" s="15" t="s">
        <v>81</v>
      </c>
      <c r="F145" s="17" t="s">
        <v>1068</v>
      </c>
      <c r="G145" s="15" t="s">
        <v>83</v>
      </c>
      <c r="H145" s="16">
        <v>44963.0</v>
      </c>
      <c r="I145" s="17" t="s">
        <v>1069</v>
      </c>
      <c r="J145" s="15" t="s">
        <v>85</v>
      </c>
      <c r="K145" s="15" t="s">
        <v>85</v>
      </c>
      <c r="L145" s="17" t="s">
        <v>1070</v>
      </c>
      <c r="M145" s="15" t="s">
        <v>108</v>
      </c>
      <c r="N145" s="15" t="s">
        <v>88</v>
      </c>
      <c r="O145" s="15" t="s">
        <v>180</v>
      </c>
      <c r="P145" s="17" t="s">
        <v>305</v>
      </c>
      <c r="Q145" s="17" t="s">
        <v>306</v>
      </c>
      <c r="R145" s="27">
        <v>6.6E7</v>
      </c>
      <c r="S145" s="27">
        <v>6.6E7</v>
      </c>
      <c r="T145" s="17">
        <v>19523.0</v>
      </c>
      <c r="U145" s="17" t="s">
        <v>1071</v>
      </c>
      <c r="V145" s="15" t="s">
        <v>93</v>
      </c>
      <c r="W145" s="15" t="s">
        <v>193</v>
      </c>
      <c r="X145" s="14" t="s">
        <v>85</v>
      </c>
      <c r="Y145" s="17" t="s">
        <v>1072</v>
      </c>
      <c r="Z145" s="16">
        <v>44965.0</v>
      </c>
      <c r="AA145" s="15" t="s">
        <v>88</v>
      </c>
      <c r="AB145" s="19" t="s">
        <v>85</v>
      </c>
      <c r="AC145" s="15" t="s">
        <v>96</v>
      </c>
      <c r="AD145" s="17" t="s">
        <v>97</v>
      </c>
      <c r="AE145" s="17" t="s">
        <v>1073</v>
      </c>
      <c r="AF145" s="17">
        <v>7214449.0</v>
      </c>
      <c r="AG145" s="17" t="s">
        <v>165</v>
      </c>
      <c r="AH145" s="19" t="s">
        <v>85</v>
      </c>
      <c r="AI145" s="17" t="s">
        <v>1074</v>
      </c>
      <c r="AJ145" s="17" t="s">
        <v>114</v>
      </c>
      <c r="AK145" s="15" t="s">
        <v>115</v>
      </c>
      <c r="AL145" s="17" t="s">
        <v>85</v>
      </c>
      <c r="AM145" s="21">
        <v>21224.0</v>
      </c>
      <c r="AN145" s="22" t="str">
        <f>+YEAR(TODAY())-YEAR('Contratación 2023'!$AM139)</f>
        <v>#VALUE!</v>
      </c>
      <c r="AO145" s="17">
        <v>35123.0</v>
      </c>
      <c r="AP145" s="16">
        <v>44964.0</v>
      </c>
      <c r="AQ145" s="23">
        <v>6.6E7</v>
      </c>
      <c r="AR145" s="30">
        <v>0.0</v>
      </c>
      <c r="AS145" s="30">
        <v>0.0</v>
      </c>
      <c r="AT145" s="30">
        <v>0.0</v>
      </c>
      <c r="AU145" s="31">
        <f t="shared" si="41"/>
        <v>66000000</v>
      </c>
      <c r="AV145" s="15" t="s">
        <v>101</v>
      </c>
      <c r="AW145" s="16">
        <v>44964.0</v>
      </c>
      <c r="AX145" s="15" t="s">
        <v>102</v>
      </c>
      <c r="AY145" s="16">
        <v>44966.0</v>
      </c>
      <c r="AZ145" s="15" t="s">
        <v>83</v>
      </c>
      <c r="BA145" s="16">
        <v>45291.0</v>
      </c>
      <c r="BB145" s="17">
        <f t="shared" si="42"/>
        <v>325</v>
      </c>
      <c r="BC145" s="65" t="s">
        <v>1075</v>
      </c>
      <c r="BD145" s="65">
        <v>5.2452907E7</v>
      </c>
      <c r="BE145" s="24">
        <v>0.0</v>
      </c>
      <c r="BF145" s="16"/>
      <c r="BG145" s="25">
        <v>0.0</v>
      </c>
      <c r="BH145" s="16"/>
      <c r="BI145" s="25">
        <v>0.0</v>
      </c>
      <c r="BJ145" s="16"/>
      <c r="BK145" s="25"/>
      <c r="BL145" s="25"/>
      <c r="BM145" s="25">
        <v>0.0</v>
      </c>
      <c r="BN145" s="16"/>
      <c r="BO145" s="31">
        <f t="shared" si="38"/>
        <v>66000000</v>
      </c>
      <c r="BP145" s="17"/>
      <c r="BQ145" s="16"/>
      <c r="BR145" s="16"/>
      <c r="BS145" s="17"/>
      <c r="BT145" s="17"/>
      <c r="BU145" s="21"/>
      <c r="BV145" s="17"/>
      <c r="BW145" s="27"/>
      <c r="BX145" s="21"/>
      <c r="BY145" s="28">
        <f t="shared" si="40"/>
        <v>325</v>
      </c>
      <c r="BZ145" s="52">
        <v>45105.0</v>
      </c>
      <c r="CA145" s="15" t="s">
        <v>197</v>
      </c>
    </row>
    <row r="146" ht="15.0" customHeight="1">
      <c r="A146" s="17" t="s">
        <v>78</v>
      </c>
      <c r="B146" s="17" t="s">
        <v>79</v>
      </c>
      <c r="C146" s="15" t="s">
        <v>80</v>
      </c>
      <c r="D146" s="17">
        <v>207.0</v>
      </c>
      <c r="E146" s="15" t="s">
        <v>565</v>
      </c>
      <c r="F146" s="17" t="s">
        <v>1076</v>
      </c>
      <c r="G146" s="15" t="s">
        <v>157</v>
      </c>
      <c r="H146" s="16">
        <v>44942.0</v>
      </c>
      <c r="I146" s="17" t="s">
        <v>1077</v>
      </c>
      <c r="J146" s="15" t="s">
        <v>85</v>
      </c>
      <c r="K146" s="15" t="s">
        <v>85</v>
      </c>
      <c r="L146" s="17" t="s">
        <v>1078</v>
      </c>
      <c r="M146" s="15" t="s">
        <v>108</v>
      </c>
      <c r="N146" s="15" t="s">
        <v>88</v>
      </c>
      <c r="O146" s="15" t="s">
        <v>180</v>
      </c>
      <c r="P146" s="17">
        <v>8.01615E7</v>
      </c>
      <c r="Q146" s="17" t="s">
        <v>1057</v>
      </c>
      <c r="R146" s="27">
        <v>6.9E7</v>
      </c>
      <c r="S146" s="27">
        <v>6.9E7</v>
      </c>
      <c r="T146" s="17">
        <v>10823.0</v>
      </c>
      <c r="U146" s="17" t="s">
        <v>1071</v>
      </c>
      <c r="V146" s="15" t="s">
        <v>93</v>
      </c>
      <c r="W146" s="15" t="s">
        <v>94</v>
      </c>
      <c r="X146" s="14" t="s">
        <v>85</v>
      </c>
      <c r="Y146" s="17" t="s">
        <v>1079</v>
      </c>
      <c r="Z146" s="16">
        <v>44942.0</v>
      </c>
      <c r="AA146" s="15" t="s">
        <v>88</v>
      </c>
      <c r="AB146" s="19" t="s">
        <v>85</v>
      </c>
      <c r="AC146" s="15" t="s">
        <v>96</v>
      </c>
      <c r="AD146" s="17" t="s">
        <v>97</v>
      </c>
      <c r="AE146" s="17" t="s">
        <v>1080</v>
      </c>
      <c r="AF146" s="17">
        <v>7.9463678E7</v>
      </c>
      <c r="AG146" s="17" t="s">
        <v>165</v>
      </c>
      <c r="AH146" s="19" t="s">
        <v>85</v>
      </c>
      <c r="AI146" s="15" t="s">
        <v>614</v>
      </c>
      <c r="AJ146" s="17" t="s">
        <v>114</v>
      </c>
      <c r="AK146" s="15" t="s">
        <v>115</v>
      </c>
      <c r="AL146" s="17" t="s">
        <v>85</v>
      </c>
      <c r="AM146" s="52">
        <v>25043.0</v>
      </c>
      <c r="AN146" s="22" t="str">
        <f>+YEAR(TODAY())-YEAR('Contratación 2023'!$AM140)</f>
        <v>#VALUE!</v>
      </c>
      <c r="AO146" s="17">
        <v>16723.0</v>
      </c>
      <c r="AP146" s="16">
        <v>44943.0</v>
      </c>
      <c r="AQ146" s="23">
        <v>6.9E7</v>
      </c>
      <c r="AR146" s="30">
        <v>0.0</v>
      </c>
      <c r="AS146" s="30">
        <v>0.0</v>
      </c>
      <c r="AT146" s="30">
        <v>0.0</v>
      </c>
      <c r="AU146" s="31">
        <f t="shared" si="41"/>
        <v>69000000</v>
      </c>
      <c r="AV146" s="15" t="s">
        <v>101</v>
      </c>
      <c r="AW146" s="16">
        <v>44944.0</v>
      </c>
      <c r="AX146" s="15" t="s">
        <v>102</v>
      </c>
      <c r="AY146" s="16">
        <v>44944.0</v>
      </c>
      <c r="AZ146" s="15" t="s">
        <v>157</v>
      </c>
      <c r="BA146" s="16">
        <v>45291.0</v>
      </c>
      <c r="BB146" s="17">
        <f t="shared" si="42"/>
        <v>347</v>
      </c>
      <c r="BC146" s="17" t="s">
        <v>953</v>
      </c>
      <c r="BD146" s="17">
        <v>5.2452907E7</v>
      </c>
      <c r="BE146" s="24">
        <v>0.0</v>
      </c>
      <c r="BF146" s="16"/>
      <c r="BG146" s="25">
        <v>0.0</v>
      </c>
      <c r="BH146" s="16"/>
      <c r="BI146" s="25">
        <v>0.0</v>
      </c>
      <c r="BJ146" s="16"/>
      <c r="BK146" s="25"/>
      <c r="BL146" s="25"/>
      <c r="BM146" s="25">
        <v>0.0</v>
      </c>
      <c r="BN146" s="16"/>
      <c r="BO146" s="31">
        <f t="shared" si="38"/>
        <v>69000000</v>
      </c>
      <c r="BP146" s="17"/>
      <c r="BQ146" s="16"/>
      <c r="BR146" s="16"/>
      <c r="BS146" s="17"/>
      <c r="BT146" s="17"/>
      <c r="BU146" s="21"/>
      <c r="BV146" s="17"/>
      <c r="BW146" s="27"/>
      <c r="BX146" s="21"/>
      <c r="BY146" s="28">
        <f t="shared" si="40"/>
        <v>347</v>
      </c>
      <c r="BZ146" s="21"/>
      <c r="CA146" s="17"/>
    </row>
    <row r="147" ht="15.0" customHeight="1">
      <c r="A147" s="17" t="s">
        <v>78</v>
      </c>
      <c r="B147" s="17" t="s">
        <v>79</v>
      </c>
      <c r="C147" s="15" t="s">
        <v>80</v>
      </c>
      <c r="D147" s="17">
        <v>208.0</v>
      </c>
      <c r="E147" s="15" t="s">
        <v>565</v>
      </c>
      <c r="F147" s="17" t="s">
        <v>1081</v>
      </c>
      <c r="G147" s="15" t="s">
        <v>103</v>
      </c>
      <c r="H147" s="16">
        <v>45008.0</v>
      </c>
      <c r="I147" s="21" t="s">
        <v>1082</v>
      </c>
      <c r="J147" s="15" t="s">
        <v>85</v>
      </c>
      <c r="K147" s="15" t="s">
        <v>85</v>
      </c>
      <c r="L147" s="17" t="s">
        <v>1083</v>
      </c>
      <c r="M147" s="15" t="s">
        <v>108</v>
      </c>
      <c r="N147" s="15" t="s">
        <v>88</v>
      </c>
      <c r="O147" s="15" t="s">
        <v>180</v>
      </c>
      <c r="P147" s="17" t="s">
        <v>1084</v>
      </c>
      <c r="Q147" s="27" t="s">
        <v>1085</v>
      </c>
      <c r="R147" s="27">
        <v>3.0E7</v>
      </c>
      <c r="S147" s="27">
        <v>3.0E7</v>
      </c>
      <c r="T147" s="17">
        <v>28723.0</v>
      </c>
      <c r="U147" s="17" t="s">
        <v>1086</v>
      </c>
      <c r="V147" s="15" t="s">
        <v>93</v>
      </c>
      <c r="W147" s="15" t="s">
        <v>94</v>
      </c>
      <c r="X147" s="14" t="s">
        <v>85</v>
      </c>
      <c r="Y147" s="21" t="s">
        <v>1087</v>
      </c>
      <c r="Z147" s="16">
        <v>45013.0</v>
      </c>
      <c r="AA147" s="15" t="s">
        <v>88</v>
      </c>
      <c r="AB147" s="19" t="s">
        <v>85</v>
      </c>
      <c r="AC147" s="15" t="s">
        <v>96</v>
      </c>
      <c r="AD147" s="17" t="s">
        <v>97</v>
      </c>
      <c r="AE147" s="17" t="s">
        <v>1088</v>
      </c>
      <c r="AF147" s="17">
        <v>5.2966252E7</v>
      </c>
      <c r="AG147" s="17" t="s">
        <v>165</v>
      </c>
      <c r="AH147" s="19" t="s">
        <v>85</v>
      </c>
      <c r="AI147" s="17" t="s">
        <v>1089</v>
      </c>
      <c r="AJ147" s="17" t="s">
        <v>114</v>
      </c>
      <c r="AK147" s="15" t="s">
        <v>115</v>
      </c>
      <c r="AL147" s="17" t="s">
        <v>85</v>
      </c>
      <c r="AM147" s="21">
        <v>30627.0</v>
      </c>
      <c r="AN147" s="22">
        <f>+YEAR(TODAY())-YEAR(AM147)</f>
        <v>41</v>
      </c>
      <c r="AO147" s="17">
        <v>63123.0</v>
      </c>
      <c r="AP147" s="16">
        <v>45014.0</v>
      </c>
      <c r="AQ147" s="23">
        <v>3.0E7</v>
      </c>
      <c r="AR147" s="30">
        <v>0.0</v>
      </c>
      <c r="AS147" s="30">
        <v>0.0</v>
      </c>
      <c r="AT147" s="30">
        <v>0.0</v>
      </c>
      <c r="AU147" s="31">
        <f t="shared" si="41"/>
        <v>30000000</v>
      </c>
      <c r="AV147" s="15" t="s">
        <v>101</v>
      </c>
      <c r="AW147" s="16">
        <v>45016.0</v>
      </c>
      <c r="AX147" s="15" t="s">
        <v>102</v>
      </c>
      <c r="AY147" s="16">
        <v>45017.0</v>
      </c>
      <c r="AZ147" s="15" t="s">
        <v>103</v>
      </c>
      <c r="BA147" s="16">
        <v>45291.0</v>
      </c>
      <c r="BB147" s="17">
        <f t="shared" si="42"/>
        <v>274</v>
      </c>
      <c r="BC147" s="25" t="s">
        <v>953</v>
      </c>
      <c r="BD147" s="15">
        <v>5.2452907E7</v>
      </c>
      <c r="BE147" s="24">
        <v>0.0</v>
      </c>
      <c r="BF147" s="32"/>
      <c r="BG147" s="25">
        <v>0.0</v>
      </c>
      <c r="BH147" s="16"/>
      <c r="BI147" s="25">
        <v>0.0</v>
      </c>
      <c r="BJ147" s="16"/>
      <c r="BK147" s="25"/>
      <c r="BL147" s="25"/>
      <c r="BM147" s="25">
        <v>0.0</v>
      </c>
      <c r="BN147" s="16"/>
      <c r="BO147" s="31">
        <f t="shared" si="38"/>
        <v>30000000</v>
      </c>
      <c r="BP147" s="21"/>
      <c r="BQ147" s="16"/>
      <c r="BR147" s="16"/>
      <c r="BS147" s="21"/>
      <c r="BT147" s="17"/>
      <c r="BU147" s="21"/>
      <c r="BV147" s="21"/>
      <c r="BW147" s="27"/>
      <c r="BX147" s="21"/>
      <c r="BY147" s="28">
        <f t="shared" si="40"/>
        <v>274</v>
      </c>
      <c r="BZ147" s="21"/>
      <c r="CA147" s="15" t="s">
        <v>1090</v>
      </c>
    </row>
    <row r="148" ht="15.0" customHeight="1">
      <c r="A148" s="17" t="s">
        <v>78</v>
      </c>
      <c r="B148" s="17" t="s">
        <v>79</v>
      </c>
      <c r="C148" s="15" t="s">
        <v>80</v>
      </c>
      <c r="D148" s="17">
        <v>209.0</v>
      </c>
      <c r="E148" s="15" t="s">
        <v>565</v>
      </c>
      <c r="F148" s="17" t="s">
        <v>1091</v>
      </c>
      <c r="G148" s="15" t="s">
        <v>157</v>
      </c>
      <c r="H148" s="16">
        <v>44939.0</v>
      </c>
      <c r="I148" s="17" t="s">
        <v>1092</v>
      </c>
      <c r="J148" s="15" t="s">
        <v>85</v>
      </c>
      <c r="K148" s="15" t="s">
        <v>85</v>
      </c>
      <c r="L148" s="17" t="s">
        <v>1093</v>
      </c>
      <c r="M148" s="15" t="s">
        <v>108</v>
      </c>
      <c r="N148" s="15" t="s">
        <v>88</v>
      </c>
      <c r="O148" s="15" t="s">
        <v>180</v>
      </c>
      <c r="P148" s="17">
        <v>8.01615E7</v>
      </c>
      <c r="Q148" s="17" t="s">
        <v>1057</v>
      </c>
      <c r="R148" s="27">
        <v>1.2075E8</v>
      </c>
      <c r="S148" s="27">
        <v>1.2075E8</v>
      </c>
      <c r="T148" s="17">
        <v>10723.0</v>
      </c>
      <c r="U148" s="17" t="s">
        <v>1094</v>
      </c>
      <c r="V148" s="15" t="s">
        <v>93</v>
      </c>
      <c r="W148" s="15" t="s">
        <v>94</v>
      </c>
      <c r="X148" s="14" t="s">
        <v>85</v>
      </c>
      <c r="Y148" s="17" t="s">
        <v>1095</v>
      </c>
      <c r="Z148" s="16">
        <v>44942.0</v>
      </c>
      <c r="AA148" s="15" t="s">
        <v>88</v>
      </c>
      <c r="AB148" s="19" t="s">
        <v>85</v>
      </c>
      <c r="AC148" s="15" t="s">
        <v>96</v>
      </c>
      <c r="AD148" s="17" t="s">
        <v>97</v>
      </c>
      <c r="AE148" s="17" t="s">
        <v>1096</v>
      </c>
      <c r="AF148" s="17">
        <v>5.2355684E7</v>
      </c>
      <c r="AG148" s="17" t="s">
        <v>165</v>
      </c>
      <c r="AH148" s="19" t="s">
        <v>85</v>
      </c>
      <c r="AI148" s="15" t="s">
        <v>309</v>
      </c>
      <c r="AJ148" s="17" t="s">
        <v>114</v>
      </c>
      <c r="AK148" s="15" t="s">
        <v>115</v>
      </c>
      <c r="AL148" s="17" t="s">
        <v>85</v>
      </c>
      <c r="AM148" s="52">
        <v>29414.0</v>
      </c>
      <c r="AN148" s="22" t="str">
        <f>+YEAR(TODAY())-YEAR('Contratación 2023'!$AM142)</f>
        <v>#VALUE!</v>
      </c>
      <c r="AO148" s="17">
        <v>15723.0</v>
      </c>
      <c r="AP148" s="16">
        <v>44942.0</v>
      </c>
      <c r="AQ148" s="23">
        <v>1.2075E8</v>
      </c>
      <c r="AR148" s="30">
        <v>0.0</v>
      </c>
      <c r="AS148" s="30">
        <v>0.0</v>
      </c>
      <c r="AT148" s="30">
        <v>0.0</v>
      </c>
      <c r="AU148" s="31">
        <f t="shared" si="41"/>
        <v>120750000</v>
      </c>
      <c r="AV148" s="15" t="s">
        <v>101</v>
      </c>
      <c r="AW148" s="16">
        <v>44943.0</v>
      </c>
      <c r="AX148" s="15" t="s">
        <v>102</v>
      </c>
      <c r="AY148" s="16">
        <v>44943.0</v>
      </c>
      <c r="AZ148" s="15" t="s">
        <v>157</v>
      </c>
      <c r="BA148" s="16">
        <v>45291.0</v>
      </c>
      <c r="BB148" s="17">
        <f t="shared" si="42"/>
        <v>348</v>
      </c>
      <c r="BC148" s="17" t="s">
        <v>1061</v>
      </c>
      <c r="BD148" s="17">
        <v>5.2808564E7</v>
      </c>
      <c r="BE148" s="24">
        <v>0.0</v>
      </c>
      <c r="BF148" s="16"/>
      <c r="BG148" s="25">
        <v>0.0</v>
      </c>
      <c r="BH148" s="16"/>
      <c r="BI148" s="25">
        <v>0.0</v>
      </c>
      <c r="BJ148" s="16"/>
      <c r="BK148" s="25"/>
      <c r="BL148" s="25"/>
      <c r="BM148" s="25">
        <v>0.0</v>
      </c>
      <c r="BN148" s="16"/>
      <c r="BO148" s="31">
        <f t="shared" si="38"/>
        <v>120750000</v>
      </c>
      <c r="BP148" s="17"/>
      <c r="BQ148" s="16"/>
      <c r="BR148" s="16"/>
      <c r="BS148" s="17"/>
      <c r="BT148" s="17"/>
      <c r="BU148" s="21"/>
      <c r="BV148" s="17"/>
      <c r="BW148" s="27"/>
      <c r="BX148" s="21"/>
      <c r="BY148" s="28">
        <f t="shared" si="40"/>
        <v>348</v>
      </c>
      <c r="BZ148" s="21"/>
      <c r="CA148" s="17"/>
    </row>
    <row r="149" ht="15.0" customHeight="1">
      <c r="A149" s="17" t="s">
        <v>78</v>
      </c>
      <c r="B149" s="17" t="s">
        <v>79</v>
      </c>
      <c r="C149" s="15" t="s">
        <v>80</v>
      </c>
      <c r="D149" s="17">
        <v>210.0</v>
      </c>
      <c r="E149" s="15" t="s">
        <v>81</v>
      </c>
      <c r="F149" s="17" t="s">
        <v>1097</v>
      </c>
      <c r="G149" s="15" t="s">
        <v>83</v>
      </c>
      <c r="H149" s="16">
        <v>44972.0</v>
      </c>
      <c r="I149" s="17" t="s">
        <v>1098</v>
      </c>
      <c r="J149" s="15" t="s">
        <v>85</v>
      </c>
      <c r="K149" s="15" t="s">
        <v>85</v>
      </c>
      <c r="L149" s="17" t="s">
        <v>1099</v>
      </c>
      <c r="M149" s="15" t="s">
        <v>108</v>
      </c>
      <c r="N149" s="15" t="s">
        <v>88</v>
      </c>
      <c r="O149" s="15" t="s">
        <v>180</v>
      </c>
      <c r="P149" s="17" t="s">
        <v>305</v>
      </c>
      <c r="Q149" s="17" t="s">
        <v>306</v>
      </c>
      <c r="R149" s="27">
        <v>6.3E7</v>
      </c>
      <c r="S149" s="27">
        <v>6.3E7</v>
      </c>
      <c r="T149" s="17">
        <v>21223.0</v>
      </c>
      <c r="U149" s="17" t="s">
        <v>1071</v>
      </c>
      <c r="V149" s="15" t="s">
        <v>93</v>
      </c>
      <c r="W149" s="15" t="s">
        <v>94</v>
      </c>
      <c r="X149" s="14" t="s">
        <v>85</v>
      </c>
      <c r="Y149" s="17" t="s">
        <v>1100</v>
      </c>
      <c r="Z149" s="16">
        <v>44977.0</v>
      </c>
      <c r="AA149" s="15" t="s">
        <v>88</v>
      </c>
      <c r="AB149" s="19" t="s">
        <v>85</v>
      </c>
      <c r="AC149" s="15" t="s">
        <v>96</v>
      </c>
      <c r="AD149" s="17" t="s">
        <v>97</v>
      </c>
      <c r="AE149" s="20" t="s">
        <v>1101</v>
      </c>
      <c r="AF149" s="17">
        <v>7.5066578E7</v>
      </c>
      <c r="AG149" s="17" t="s">
        <v>165</v>
      </c>
      <c r="AH149" s="19" t="s">
        <v>85</v>
      </c>
      <c r="AI149" s="17" t="s">
        <v>1102</v>
      </c>
      <c r="AJ149" s="17" t="s">
        <v>114</v>
      </c>
      <c r="AK149" s="15" t="s">
        <v>115</v>
      </c>
      <c r="AL149" s="17" t="s">
        <v>85</v>
      </c>
      <c r="AM149" s="21">
        <v>26367.0</v>
      </c>
      <c r="AN149" s="22">
        <f>+YEAR(TODAY())-YEAR('Contratación 2023'!$AM143)</f>
        <v>33</v>
      </c>
      <c r="AO149" s="17">
        <v>39023.0</v>
      </c>
      <c r="AP149" s="16"/>
      <c r="AQ149" s="23">
        <v>6.3E7</v>
      </c>
      <c r="AR149" s="30">
        <v>0.0</v>
      </c>
      <c r="AS149" s="30">
        <v>0.0</v>
      </c>
      <c r="AT149" s="30">
        <v>0.0</v>
      </c>
      <c r="AU149" s="31">
        <f t="shared" si="41"/>
        <v>63000000</v>
      </c>
      <c r="AV149" s="15" t="s">
        <v>101</v>
      </c>
      <c r="AW149" s="16">
        <v>44974.0</v>
      </c>
      <c r="AX149" s="15" t="s">
        <v>102</v>
      </c>
      <c r="AY149" s="16">
        <v>44977.0</v>
      </c>
      <c r="AZ149" s="15" t="s">
        <v>83</v>
      </c>
      <c r="BA149" s="16">
        <v>45291.0</v>
      </c>
      <c r="BB149" s="17">
        <f t="shared" si="42"/>
        <v>314</v>
      </c>
      <c r="BC149" s="65" t="s">
        <v>991</v>
      </c>
      <c r="BD149" s="65">
        <v>1.018473221E9</v>
      </c>
      <c r="BE149" s="24">
        <v>0.0</v>
      </c>
      <c r="BF149" s="16"/>
      <c r="BG149" s="25">
        <v>0.0</v>
      </c>
      <c r="BH149" s="16"/>
      <c r="BI149" s="25">
        <v>0.0</v>
      </c>
      <c r="BJ149" s="16"/>
      <c r="BK149" s="25"/>
      <c r="BL149" s="25"/>
      <c r="BM149" s="25">
        <v>0.0</v>
      </c>
      <c r="BN149" s="16"/>
      <c r="BO149" s="31">
        <f t="shared" si="38"/>
        <v>63000000</v>
      </c>
      <c r="BP149" s="17"/>
      <c r="BQ149" s="16"/>
      <c r="BR149" s="16"/>
      <c r="BS149" s="17"/>
      <c r="BT149" s="17"/>
      <c r="BU149" s="21"/>
      <c r="BV149" s="17"/>
      <c r="BW149" s="27"/>
      <c r="BX149" s="21"/>
      <c r="BY149" s="28">
        <f t="shared" si="40"/>
        <v>314</v>
      </c>
      <c r="BZ149" s="21"/>
      <c r="CA149" s="17"/>
    </row>
    <row r="150" ht="15.0" customHeight="1">
      <c r="A150" s="14" t="s">
        <v>78</v>
      </c>
      <c r="B150" s="14" t="s">
        <v>79</v>
      </c>
      <c r="C150" s="15" t="s">
        <v>141</v>
      </c>
      <c r="D150" s="17">
        <v>223.0</v>
      </c>
      <c r="E150" s="15" t="s">
        <v>319</v>
      </c>
      <c r="F150" s="17" t="s">
        <v>1103</v>
      </c>
      <c r="G150" s="15" t="s">
        <v>83</v>
      </c>
      <c r="H150" s="16">
        <v>44970.0</v>
      </c>
      <c r="I150" s="17">
        <v>176316.0</v>
      </c>
      <c r="J150" s="15" t="s">
        <v>85</v>
      </c>
      <c r="K150" s="15" t="s">
        <v>85</v>
      </c>
      <c r="L150" s="17" t="s">
        <v>1104</v>
      </c>
      <c r="M150" s="15" t="s">
        <v>87</v>
      </c>
      <c r="N150" s="15" t="s">
        <v>146</v>
      </c>
      <c r="O150" s="15" t="s">
        <v>147</v>
      </c>
      <c r="P150" s="17" t="s">
        <v>1105</v>
      </c>
      <c r="Q150" s="14" t="s">
        <v>1106</v>
      </c>
      <c r="R150" s="27">
        <v>4.4E7</v>
      </c>
      <c r="S150" s="27">
        <v>4.4E7</v>
      </c>
      <c r="T150" s="17">
        <v>22423.0</v>
      </c>
      <c r="U150" s="17" t="s">
        <v>1107</v>
      </c>
      <c r="V150" s="15" t="s">
        <v>93</v>
      </c>
      <c r="W150" s="15" t="s">
        <v>94</v>
      </c>
      <c r="X150" s="14" t="s">
        <v>85</v>
      </c>
      <c r="Y150" s="15">
        <v>105105.0</v>
      </c>
      <c r="Z150" s="16">
        <v>44979.0</v>
      </c>
      <c r="AA150" s="15" t="s">
        <v>124</v>
      </c>
      <c r="AB150" s="19" t="s">
        <v>85</v>
      </c>
      <c r="AC150" s="15" t="s">
        <v>96</v>
      </c>
      <c r="AD150" s="17" t="s">
        <v>97</v>
      </c>
      <c r="AE150" s="57" t="s">
        <v>720</v>
      </c>
      <c r="AF150" s="17">
        <v>9.00155107E8</v>
      </c>
      <c r="AG150" s="17" t="s">
        <v>165</v>
      </c>
      <c r="AH150" s="19" t="s">
        <v>85</v>
      </c>
      <c r="AI150" s="14" t="s">
        <v>85</v>
      </c>
      <c r="AJ150" s="17" t="s">
        <v>114</v>
      </c>
      <c r="AK150" s="15" t="s">
        <v>115</v>
      </c>
      <c r="AL150" s="14" t="s">
        <v>85</v>
      </c>
      <c r="AM150" s="21" t="s">
        <v>85</v>
      </c>
      <c r="AN150" s="21" t="s">
        <v>85</v>
      </c>
      <c r="AO150" s="17">
        <v>41423.0</v>
      </c>
      <c r="AP150" s="16">
        <v>44980.0</v>
      </c>
      <c r="AQ150" s="23">
        <v>4.38135E7</v>
      </c>
      <c r="AR150" s="17"/>
      <c r="AS150" s="17"/>
      <c r="AT150" s="17"/>
      <c r="AU150" s="23">
        <f t="shared" si="41"/>
        <v>43813500</v>
      </c>
      <c r="AV150" s="15" t="s">
        <v>129</v>
      </c>
      <c r="AW150" s="16" t="s">
        <v>85</v>
      </c>
      <c r="AX150" s="15" t="s">
        <v>130</v>
      </c>
      <c r="AY150" s="21">
        <v>44979.0</v>
      </c>
      <c r="AZ150" s="15" t="s">
        <v>83</v>
      </c>
      <c r="BA150" s="16">
        <v>45036.0</v>
      </c>
      <c r="BB150" s="17">
        <v>57.0</v>
      </c>
      <c r="BC150" s="15" t="s">
        <v>1108</v>
      </c>
      <c r="BD150" s="17">
        <v>5.2665963E7</v>
      </c>
      <c r="BE150" s="24">
        <v>0.0</v>
      </c>
      <c r="BF150" s="21"/>
      <c r="BG150" s="25">
        <v>0.0</v>
      </c>
      <c r="BH150" s="61"/>
      <c r="BI150" s="25">
        <v>0.0</v>
      </c>
      <c r="BJ150" s="21"/>
      <c r="BK150" s="25"/>
      <c r="BL150" s="25"/>
      <c r="BM150" s="25">
        <v>0.0</v>
      </c>
      <c r="BN150" s="21"/>
      <c r="BO150" s="26">
        <f t="shared" si="38"/>
        <v>43813500</v>
      </c>
      <c r="BP150" s="17"/>
      <c r="BQ150" s="21"/>
      <c r="BR150" s="21"/>
      <c r="BS150" s="17"/>
      <c r="BT150" s="17"/>
      <c r="BU150" s="21"/>
      <c r="BV150" s="17"/>
      <c r="BW150" s="27"/>
      <c r="BX150" s="21"/>
      <c r="BY150" s="28">
        <f t="shared" si="40"/>
        <v>57</v>
      </c>
      <c r="BZ150" s="21"/>
      <c r="CA150" s="17"/>
    </row>
    <row r="151" ht="15.0" customHeight="1">
      <c r="A151" s="17" t="s">
        <v>78</v>
      </c>
      <c r="B151" s="17" t="s">
        <v>79</v>
      </c>
      <c r="C151" s="15" t="s">
        <v>80</v>
      </c>
      <c r="D151" s="17">
        <v>226.0</v>
      </c>
      <c r="E151" s="15" t="s">
        <v>565</v>
      </c>
      <c r="F151" s="17" t="s">
        <v>1109</v>
      </c>
      <c r="G151" s="15" t="s">
        <v>157</v>
      </c>
      <c r="H151" s="16">
        <v>44946.0</v>
      </c>
      <c r="I151" s="17" t="s">
        <v>1110</v>
      </c>
      <c r="J151" s="15" t="s">
        <v>85</v>
      </c>
      <c r="K151" s="15" t="s">
        <v>85</v>
      </c>
      <c r="L151" s="15" t="s">
        <v>1111</v>
      </c>
      <c r="M151" s="15" t="s">
        <v>108</v>
      </c>
      <c r="N151" s="15" t="s">
        <v>88</v>
      </c>
      <c r="O151" s="15" t="s">
        <v>89</v>
      </c>
      <c r="P151" s="17">
        <v>8.0161504E7</v>
      </c>
      <c r="Q151" s="17" t="s">
        <v>1112</v>
      </c>
      <c r="R151" s="27">
        <v>5.75E7</v>
      </c>
      <c r="S151" s="27">
        <v>5.75E7</v>
      </c>
      <c r="T151" s="17">
        <v>14223.0</v>
      </c>
      <c r="U151" s="17" t="s">
        <v>162</v>
      </c>
      <c r="V151" s="15" t="s">
        <v>93</v>
      </c>
      <c r="W151" s="15" t="s">
        <v>94</v>
      </c>
      <c r="X151" s="14" t="s">
        <v>85</v>
      </c>
      <c r="Y151" s="17" t="s">
        <v>1113</v>
      </c>
      <c r="Z151" s="16">
        <v>44949.0</v>
      </c>
      <c r="AA151" s="15" t="s">
        <v>88</v>
      </c>
      <c r="AB151" s="19" t="s">
        <v>85</v>
      </c>
      <c r="AC151" s="15" t="s">
        <v>96</v>
      </c>
      <c r="AD151" s="17" t="s">
        <v>97</v>
      </c>
      <c r="AE151" s="17" t="s">
        <v>1114</v>
      </c>
      <c r="AF151" s="17">
        <v>1.020743029E9</v>
      </c>
      <c r="AG151" s="17" t="s">
        <v>165</v>
      </c>
      <c r="AH151" s="19" t="s">
        <v>85</v>
      </c>
      <c r="AI151" s="15" t="s">
        <v>1115</v>
      </c>
      <c r="AJ151" s="17" t="s">
        <v>114</v>
      </c>
      <c r="AK151" s="15" t="s">
        <v>115</v>
      </c>
      <c r="AL151" s="17" t="s">
        <v>85</v>
      </c>
      <c r="AM151" s="52">
        <v>32623.0</v>
      </c>
      <c r="AN151" s="22">
        <f>+YEAR(TODAY())-YEAR('Contratación 2023'!$AM145)</f>
        <v>66</v>
      </c>
      <c r="AO151" s="17">
        <v>21723.0</v>
      </c>
      <c r="AP151" s="16">
        <v>44946.0</v>
      </c>
      <c r="AQ151" s="23">
        <v>5.75E7</v>
      </c>
      <c r="AR151" s="30">
        <v>0.0</v>
      </c>
      <c r="AS151" s="30">
        <v>0.0</v>
      </c>
      <c r="AT151" s="30">
        <v>0.0</v>
      </c>
      <c r="AU151" s="31">
        <f t="shared" si="41"/>
        <v>57500000</v>
      </c>
      <c r="AV151" s="15" t="s">
        <v>101</v>
      </c>
      <c r="AW151" s="16">
        <v>44949.0</v>
      </c>
      <c r="AX151" s="15" t="s">
        <v>102</v>
      </c>
      <c r="AY151" s="16">
        <v>44950.0</v>
      </c>
      <c r="AZ151" s="15" t="s">
        <v>157</v>
      </c>
      <c r="BA151" s="16">
        <v>45291.0</v>
      </c>
      <c r="BB151" s="17">
        <f t="shared" ref="BB151:BB153" si="43">(BA151-AY151)</f>
        <v>341</v>
      </c>
      <c r="BC151" s="15" t="s">
        <v>1116</v>
      </c>
      <c r="BD151" s="15">
        <v>5.1712658E7</v>
      </c>
      <c r="BE151" s="24">
        <v>0.0</v>
      </c>
      <c r="BF151" s="16"/>
      <c r="BG151" s="25">
        <v>0.0</v>
      </c>
      <c r="BH151" s="16"/>
      <c r="BI151" s="25">
        <v>0.0</v>
      </c>
      <c r="BJ151" s="16"/>
      <c r="BK151" s="25"/>
      <c r="BL151" s="25"/>
      <c r="BM151" s="25">
        <v>0.0</v>
      </c>
      <c r="BN151" s="16"/>
      <c r="BO151" s="31">
        <f t="shared" si="38"/>
        <v>57500000</v>
      </c>
      <c r="BP151" s="17"/>
      <c r="BQ151" s="16"/>
      <c r="BR151" s="16"/>
      <c r="BS151" s="17"/>
      <c r="BT151" s="17"/>
      <c r="BU151" s="21"/>
      <c r="BV151" s="17"/>
      <c r="BW151" s="27"/>
      <c r="BX151" s="21"/>
      <c r="BY151" s="28">
        <f t="shared" si="40"/>
        <v>341</v>
      </c>
      <c r="BZ151" s="21"/>
      <c r="CA151" s="17"/>
    </row>
    <row r="152" ht="15.0" customHeight="1">
      <c r="A152" s="17" t="s">
        <v>78</v>
      </c>
      <c r="B152" s="17" t="s">
        <v>79</v>
      </c>
      <c r="C152" s="15" t="s">
        <v>80</v>
      </c>
      <c r="D152" s="17">
        <v>227.0</v>
      </c>
      <c r="E152" s="15" t="s">
        <v>565</v>
      </c>
      <c r="F152" s="17" t="s">
        <v>1117</v>
      </c>
      <c r="G152" s="15" t="s">
        <v>157</v>
      </c>
      <c r="H152" s="16">
        <v>44944.0</v>
      </c>
      <c r="I152" s="17" t="s">
        <v>1118</v>
      </c>
      <c r="J152" s="15" t="s">
        <v>85</v>
      </c>
      <c r="K152" s="15" t="s">
        <v>85</v>
      </c>
      <c r="L152" s="17" t="s">
        <v>1119</v>
      </c>
      <c r="M152" s="15" t="s">
        <v>108</v>
      </c>
      <c r="N152" s="15" t="s">
        <v>88</v>
      </c>
      <c r="O152" s="15" t="s">
        <v>89</v>
      </c>
      <c r="P152" s="17">
        <v>8.0161504E7</v>
      </c>
      <c r="Q152" s="17" t="s">
        <v>1112</v>
      </c>
      <c r="R152" s="27">
        <v>5.175E7</v>
      </c>
      <c r="S152" s="27">
        <v>5.175E7</v>
      </c>
      <c r="T152" s="17">
        <v>14423.0</v>
      </c>
      <c r="U152" s="17" t="s">
        <v>1120</v>
      </c>
      <c r="V152" s="15" t="s">
        <v>93</v>
      </c>
      <c r="W152" s="15" t="s">
        <v>94</v>
      </c>
      <c r="X152" s="14" t="s">
        <v>85</v>
      </c>
      <c r="Y152" s="17" t="s">
        <v>1121</v>
      </c>
      <c r="Z152" s="16">
        <v>44946.0</v>
      </c>
      <c r="AA152" s="15" t="s">
        <v>88</v>
      </c>
      <c r="AB152" s="19" t="s">
        <v>85</v>
      </c>
      <c r="AC152" s="15" t="s">
        <v>96</v>
      </c>
      <c r="AD152" s="17" t="s">
        <v>97</v>
      </c>
      <c r="AE152" s="17" t="s">
        <v>1122</v>
      </c>
      <c r="AF152" s="17">
        <v>1.140420436E9</v>
      </c>
      <c r="AG152" s="17" t="s">
        <v>165</v>
      </c>
      <c r="AH152" s="19" t="s">
        <v>85</v>
      </c>
      <c r="AI152" s="15" t="s">
        <v>309</v>
      </c>
      <c r="AJ152" s="17" t="s">
        <v>114</v>
      </c>
      <c r="AK152" s="15" t="s">
        <v>115</v>
      </c>
      <c r="AL152" s="17" t="s">
        <v>85</v>
      </c>
      <c r="AM152" s="52">
        <v>32944.0</v>
      </c>
      <c r="AN152" s="22">
        <f>+YEAR(TODAY())-YEAR('Contratación 2023'!$AM146)</f>
        <v>56</v>
      </c>
      <c r="AO152" s="17">
        <v>19823.0</v>
      </c>
      <c r="AP152" s="16">
        <v>44945.0</v>
      </c>
      <c r="AQ152" s="23">
        <v>5.175E7</v>
      </c>
      <c r="AR152" s="30">
        <v>0.0</v>
      </c>
      <c r="AS152" s="30">
        <v>0.0</v>
      </c>
      <c r="AT152" s="30">
        <v>0.0</v>
      </c>
      <c r="AU152" s="31">
        <f t="shared" si="41"/>
        <v>51750000</v>
      </c>
      <c r="AV152" s="15" t="s">
        <v>101</v>
      </c>
      <c r="AW152" s="16">
        <v>44944.0</v>
      </c>
      <c r="AX152" s="15" t="s">
        <v>102</v>
      </c>
      <c r="AY152" s="16">
        <v>44946.0</v>
      </c>
      <c r="AZ152" s="15" t="s">
        <v>157</v>
      </c>
      <c r="BA152" s="16">
        <v>45291.0</v>
      </c>
      <c r="BB152" s="17">
        <f t="shared" si="43"/>
        <v>345</v>
      </c>
      <c r="BC152" s="17" t="s">
        <v>1123</v>
      </c>
      <c r="BD152" s="17">
        <v>1.020712442E9</v>
      </c>
      <c r="BE152" s="24">
        <v>0.0</v>
      </c>
      <c r="BF152" s="16"/>
      <c r="BG152" s="25">
        <v>0.0</v>
      </c>
      <c r="BH152" s="16"/>
      <c r="BI152" s="25">
        <v>0.0</v>
      </c>
      <c r="BJ152" s="16"/>
      <c r="BK152" s="25"/>
      <c r="BL152" s="25"/>
      <c r="BM152" s="25">
        <v>0.0</v>
      </c>
      <c r="BN152" s="16"/>
      <c r="BO152" s="31">
        <f t="shared" si="38"/>
        <v>51750000</v>
      </c>
      <c r="BP152" s="17"/>
      <c r="BQ152" s="16"/>
      <c r="BR152" s="16"/>
      <c r="BS152" s="17"/>
      <c r="BT152" s="17"/>
      <c r="BU152" s="21"/>
      <c r="BV152" s="17"/>
      <c r="BW152" s="27"/>
      <c r="BX152" s="21"/>
      <c r="BY152" s="28">
        <f t="shared" si="40"/>
        <v>345</v>
      </c>
      <c r="BZ152" s="21"/>
      <c r="CA152" s="17"/>
    </row>
    <row r="153" ht="15.0" customHeight="1">
      <c r="A153" s="14" t="s">
        <v>78</v>
      </c>
      <c r="B153" s="14" t="s">
        <v>79</v>
      </c>
      <c r="C153" s="15" t="s">
        <v>80</v>
      </c>
      <c r="D153" s="14">
        <v>228.0</v>
      </c>
      <c r="E153" s="15" t="s">
        <v>81</v>
      </c>
      <c r="F153" s="14" t="s">
        <v>1124</v>
      </c>
      <c r="G153" s="15" t="s">
        <v>83</v>
      </c>
      <c r="H153" s="16">
        <v>44985.0</v>
      </c>
      <c r="I153" s="17" t="s">
        <v>1125</v>
      </c>
      <c r="J153" s="15" t="s">
        <v>85</v>
      </c>
      <c r="K153" s="15" t="s">
        <v>85</v>
      </c>
      <c r="L153" s="17" t="s">
        <v>1126</v>
      </c>
      <c r="M153" s="15" t="s">
        <v>108</v>
      </c>
      <c r="N153" s="15" t="s">
        <v>109</v>
      </c>
      <c r="O153" s="15" t="s">
        <v>412</v>
      </c>
      <c r="P153" s="17">
        <v>3.017151E7</v>
      </c>
      <c r="Q153" s="17" t="s">
        <v>1127</v>
      </c>
      <c r="R153" s="18">
        <v>1.814E9</v>
      </c>
      <c r="S153" s="18">
        <v>1.710773E9</v>
      </c>
      <c r="T153" s="17">
        <v>23023.0</v>
      </c>
      <c r="U153" s="17" t="s">
        <v>92</v>
      </c>
      <c r="V153" s="15" t="s">
        <v>93</v>
      </c>
      <c r="W153" s="15" t="s">
        <v>94</v>
      </c>
      <c r="X153" s="14" t="s">
        <v>85</v>
      </c>
      <c r="Y153" s="17" t="s">
        <v>1128</v>
      </c>
      <c r="Z153" s="16">
        <v>45008.0</v>
      </c>
      <c r="AA153" s="15" t="s">
        <v>124</v>
      </c>
      <c r="AB153" s="19" t="s">
        <v>85</v>
      </c>
      <c r="AC153" s="15" t="s">
        <v>96</v>
      </c>
      <c r="AD153" s="17" t="s">
        <v>97</v>
      </c>
      <c r="AE153" s="17" t="s">
        <v>1129</v>
      </c>
      <c r="AF153" s="17">
        <v>9.0007598E8</v>
      </c>
      <c r="AG153" s="17">
        <v>1.0</v>
      </c>
      <c r="AH153" s="19" t="s">
        <v>85</v>
      </c>
      <c r="AI153" s="14" t="s">
        <v>85</v>
      </c>
      <c r="AJ153" s="17" t="s">
        <v>99</v>
      </c>
      <c r="AK153" s="17" t="s">
        <v>581</v>
      </c>
      <c r="AL153" s="20" t="s">
        <v>100</v>
      </c>
      <c r="AM153" s="21" t="s">
        <v>85</v>
      </c>
      <c r="AN153" s="22" t="s">
        <v>85</v>
      </c>
      <c r="AO153" s="17">
        <v>60023.0</v>
      </c>
      <c r="AP153" s="16">
        <v>45008.0</v>
      </c>
      <c r="AQ153" s="23">
        <v>1.710772983E9</v>
      </c>
      <c r="AR153" s="30">
        <v>0.0</v>
      </c>
      <c r="AS153" s="30">
        <v>0.0</v>
      </c>
      <c r="AT153" s="30">
        <v>0.0</v>
      </c>
      <c r="AU153" s="31">
        <f t="shared" si="41"/>
        <v>1710772983</v>
      </c>
      <c r="AV153" s="15" t="s">
        <v>101</v>
      </c>
      <c r="AW153" s="16">
        <v>45019.0</v>
      </c>
      <c r="AX153" s="15" t="s">
        <v>102</v>
      </c>
      <c r="AY153" s="32">
        <v>45019.0</v>
      </c>
      <c r="AZ153" s="15" t="s">
        <v>103</v>
      </c>
      <c r="BA153" s="32">
        <v>45049.0</v>
      </c>
      <c r="BB153" s="17">
        <f t="shared" si="43"/>
        <v>30</v>
      </c>
      <c r="BC153" s="17" t="s">
        <v>417</v>
      </c>
      <c r="BD153" s="17">
        <v>1.949897E7</v>
      </c>
      <c r="BE153" s="24">
        <v>0.0</v>
      </c>
      <c r="BF153" s="16"/>
      <c r="BG153" s="25">
        <v>0.0</v>
      </c>
      <c r="BH153" s="16"/>
      <c r="BI153" s="25">
        <v>0.0</v>
      </c>
      <c r="BJ153" s="16"/>
      <c r="BK153" s="25"/>
      <c r="BL153" s="25"/>
      <c r="BM153" s="25">
        <v>0.0</v>
      </c>
      <c r="BN153" s="16"/>
      <c r="BO153" s="26">
        <f t="shared" si="38"/>
        <v>1710772983</v>
      </c>
      <c r="BP153" s="17"/>
      <c r="BQ153" s="16"/>
      <c r="BR153" s="16"/>
      <c r="BS153" s="17"/>
      <c r="BT153" s="17"/>
      <c r="BU153" s="21"/>
      <c r="BV153" s="17"/>
      <c r="BW153" s="27"/>
      <c r="BX153" s="21"/>
      <c r="BY153" s="28">
        <f t="shared" si="40"/>
        <v>30</v>
      </c>
      <c r="BZ153" s="21"/>
      <c r="CA153" s="17"/>
    </row>
    <row r="154" ht="15.0" customHeight="1">
      <c r="A154" s="14" t="s">
        <v>78</v>
      </c>
      <c r="B154" s="14" t="s">
        <v>79</v>
      </c>
      <c r="C154" s="15" t="s">
        <v>80</v>
      </c>
      <c r="D154" s="17">
        <v>229.0</v>
      </c>
      <c r="E154" s="15" t="s">
        <v>116</v>
      </c>
      <c r="F154" s="17" t="s">
        <v>1130</v>
      </c>
      <c r="G154" s="15" t="s">
        <v>241</v>
      </c>
      <c r="H154" s="32">
        <v>45043.0</v>
      </c>
      <c r="I154" s="17" t="s">
        <v>1131</v>
      </c>
      <c r="J154" s="33" t="s">
        <v>85</v>
      </c>
      <c r="K154" s="15" t="s">
        <v>85</v>
      </c>
      <c r="L154" s="14" t="s">
        <v>1132</v>
      </c>
      <c r="M154" s="15" t="s">
        <v>108</v>
      </c>
      <c r="N154" s="15" t="s">
        <v>109</v>
      </c>
      <c r="O154" s="15" t="s">
        <v>89</v>
      </c>
      <c r="P154" s="14">
        <v>7.2151704E7</v>
      </c>
      <c r="Q154" s="67" t="s">
        <v>1133</v>
      </c>
      <c r="R154" s="56">
        <v>2.5E7</v>
      </c>
      <c r="S154" s="56">
        <v>2.5E7</v>
      </c>
      <c r="T154" s="17">
        <v>28323.0</v>
      </c>
      <c r="U154" s="14" t="s">
        <v>92</v>
      </c>
      <c r="V154" s="15" t="s">
        <v>93</v>
      </c>
      <c r="W154" s="15" t="s">
        <v>876</v>
      </c>
      <c r="X154" s="17">
        <v>1604.0</v>
      </c>
      <c r="Y154" s="19" t="s">
        <v>85</v>
      </c>
      <c r="Z154" s="16" t="s">
        <v>85</v>
      </c>
      <c r="AA154" s="19" t="s">
        <v>85</v>
      </c>
      <c r="AB154" s="19" t="s">
        <v>85</v>
      </c>
      <c r="AC154" s="19" t="s">
        <v>85</v>
      </c>
      <c r="AD154" s="19" t="s">
        <v>85</v>
      </c>
      <c r="AE154" s="19" t="s">
        <v>85</v>
      </c>
      <c r="AF154" s="19" t="s">
        <v>85</v>
      </c>
      <c r="AG154" s="17" t="s">
        <v>165</v>
      </c>
      <c r="AH154" s="19" t="s">
        <v>85</v>
      </c>
      <c r="AI154" s="19" t="s">
        <v>85</v>
      </c>
      <c r="AJ154" s="19" t="s">
        <v>85</v>
      </c>
      <c r="AK154" s="15" t="s">
        <v>115</v>
      </c>
      <c r="AL154" s="19" t="s">
        <v>85</v>
      </c>
      <c r="AM154" s="19" t="s">
        <v>85</v>
      </c>
      <c r="AN154" s="19" t="s">
        <v>85</v>
      </c>
      <c r="AO154" s="19" t="s">
        <v>85</v>
      </c>
      <c r="AP154" s="16" t="s">
        <v>85</v>
      </c>
      <c r="AQ154" s="81" t="s">
        <v>85</v>
      </c>
      <c r="AR154" s="30">
        <v>0.0</v>
      </c>
      <c r="AS154" s="30">
        <v>0.0</v>
      </c>
      <c r="AT154" s="30">
        <v>0.0</v>
      </c>
      <c r="AU154" s="55" t="s">
        <v>85</v>
      </c>
      <c r="AV154" s="15" t="s">
        <v>129</v>
      </c>
      <c r="AW154" s="16" t="s">
        <v>85</v>
      </c>
      <c r="AX154" s="15" t="s">
        <v>130</v>
      </c>
      <c r="AY154" s="37" t="s">
        <v>85</v>
      </c>
      <c r="AZ154" s="19" t="s">
        <v>85</v>
      </c>
      <c r="BA154" s="37" t="s">
        <v>85</v>
      </c>
      <c r="BB154" s="16" t="s">
        <v>85</v>
      </c>
      <c r="BC154" s="19" t="s">
        <v>85</v>
      </c>
      <c r="BD154" s="19" t="s">
        <v>85</v>
      </c>
      <c r="BE154" s="24">
        <v>0.0</v>
      </c>
      <c r="BF154" s="16"/>
      <c r="BG154" s="25">
        <v>0.0</v>
      </c>
      <c r="BH154" s="16"/>
      <c r="BI154" s="25">
        <v>0.0</v>
      </c>
      <c r="BJ154" s="16"/>
      <c r="BK154" s="25"/>
      <c r="BL154" s="25"/>
      <c r="BM154" s="25">
        <v>0.0</v>
      </c>
      <c r="BN154" s="16"/>
      <c r="BO154" s="47" t="s">
        <v>85</v>
      </c>
      <c r="BP154" s="21"/>
      <c r="BQ154" s="16"/>
      <c r="BR154" s="16"/>
      <c r="BS154" s="21"/>
      <c r="BT154" s="17"/>
      <c r="BU154" s="27"/>
      <c r="BV154" s="21"/>
      <c r="BW154" s="17"/>
      <c r="BX154" s="21"/>
      <c r="BY154" s="105" t="s">
        <v>85</v>
      </c>
      <c r="BZ154" s="17"/>
      <c r="CA154" s="17"/>
    </row>
    <row r="155" ht="15.0" customHeight="1">
      <c r="A155" s="17" t="s">
        <v>78</v>
      </c>
      <c r="B155" s="17" t="s">
        <v>79</v>
      </c>
      <c r="C155" s="15" t="s">
        <v>80</v>
      </c>
      <c r="D155" s="17">
        <v>230.0</v>
      </c>
      <c r="E155" s="15" t="s">
        <v>116</v>
      </c>
      <c r="F155" s="17" t="s">
        <v>1134</v>
      </c>
      <c r="G155" s="15" t="s">
        <v>157</v>
      </c>
      <c r="H155" s="32">
        <v>44945.0</v>
      </c>
      <c r="I155" s="17" t="s">
        <v>1135</v>
      </c>
      <c r="J155" s="33" t="s">
        <v>85</v>
      </c>
      <c r="K155" s="15" t="s">
        <v>85</v>
      </c>
      <c r="L155" s="17" t="s">
        <v>1136</v>
      </c>
      <c r="M155" s="15" t="s">
        <v>108</v>
      </c>
      <c r="N155" s="15" t="s">
        <v>88</v>
      </c>
      <c r="O155" s="15" t="s">
        <v>89</v>
      </c>
      <c r="P155" s="17">
        <v>8.0161504E7</v>
      </c>
      <c r="Q155" s="17" t="s">
        <v>360</v>
      </c>
      <c r="R155" s="27">
        <v>8.55E7</v>
      </c>
      <c r="S155" s="27">
        <v>8.55E7</v>
      </c>
      <c r="T155" s="17">
        <v>14323.0</v>
      </c>
      <c r="U155" s="17" t="s">
        <v>162</v>
      </c>
      <c r="V155" s="15" t="s">
        <v>93</v>
      </c>
      <c r="W155" s="15" t="s">
        <v>94</v>
      </c>
      <c r="X155" s="14" t="s">
        <v>85</v>
      </c>
      <c r="Y155" s="17" t="s">
        <v>1137</v>
      </c>
      <c r="Z155" s="16">
        <v>44945.0</v>
      </c>
      <c r="AA155" s="15" t="s">
        <v>88</v>
      </c>
      <c r="AB155" s="19" t="s">
        <v>85</v>
      </c>
      <c r="AC155" s="15" t="s">
        <v>96</v>
      </c>
      <c r="AD155" s="17" t="s">
        <v>97</v>
      </c>
      <c r="AE155" s="15" t="s">
        <v>1138</v>
      </c>
      <c r="AF155" s="17">
        <v>4.2149816E7</v>
      </c>
      <c r="AG155" s="17" t="s">
        <v>165</v>
      </c>
      <c r="AH155" s="19" t="s">
        <v>85</v>
      </c>
      <c r="AI155" s="15" t="s">
        <v>309</v>
      </c>
      <c r="AJ155" s="17" t="s">
        <v>114</v>
      </c>
      <c r="AK155" s="15" t="s">
        <v>115</v>
      </c>
      <c r="AL155" s="17" t="s">
        <v>85</v>
      </c>
      <c r="AM155" s="52">
        <v>30236.0</v>
      </c>
      <c r="AN155" s="22">
        <f>+YEAR(TODAY())-YEAR('Contratación 2023'!$AM149)</f>
        <v>52</v>
      </c>
      <c r="AO155" s="17">
        <v>21523.0</v>
      </c>
      <c r="AP155" s="16">
        <v>44946.0</v>
      </c>
      <c r="AQ155" s="23">
        <v>8.55E7</v>
      </c>
      <c r="AR155" s="30">
        <v>0.0</v>
      </c>
      <c r="AS155" s="30">
        <v>0.0</v>
      </c>
      <c r="AT155" s="30">
        <v>0.0</v>
      </c>
      <c r="AU155" s="31">
        <f>SUM(AQ155+AR155+AS155+AT155)</f>
        <v>85500000</v>
      </c>
      <c r="AV155" s="15" t="s">
        <v>101</v>
      </c>
      <c r="AW155" s="16">
        <v>44945.0</v>
      </c>
      <c r="AX155" s="15" t="s">
        <v>102</v>
      </c>
      <c r="AY155" s="37">
        <v>44946.0</v>
      </c>
      <c r="AZ155" s="15" t="s">
        <v>157</v>
      </c>
      <c r="BA155" s="37">
        <v>45230.0</v>
      </c>
      <c r="BB155" s="17">
        <f t="shared" ref="BB155:BB156" si="44">(BA155-AY155)</f>
        <v>284</v>
      </c>
      <c r="BC155" s="17" t="s">
        <v>1139</v>
      </c>
      <c r="BD155" s="17">
        <v>5.1712658E7</v>
      </c>
      <c r="BE155" s="24">
        <v>2.2483326E7</v>
      </c>
      <c r="BF155" s="16">
        <v>45208.0</v>
      </c>
      <c r="BG155" s="25">
        <v>0.0</v>
      </c>
      <c r="BH155" s="16"/>
      <c r="BI155" s="25">
        <v>0.0</v>
      </c>
      <c r="BJ155" s="16"/>
      <c r="BK155" s="25"/>
      <c r="BL155" s="25"/>
      <c r="BM155" s="25">
        <v>0.0</v>
      </c>
      <c r="BN155" s="16"/>
      <c r="BO155" s="26">
        <f>SUM(AU155+BE155+BG155+BI155-BM155)</f>
        <v>107983326</v>
      </c>
      <c r="BP155" s="15">
        <v>71.0</v>
      </c>
      <c r="BQ155" s="16">
        <v>45290.0</v>
      </c>
      <c r="BR155" s="16">
        <v>45218.0</v>
      </c>
      <c r="BS155" s="17"/>
      <c r="BT155" s="17"/>
      <c r="BU155" s="21"/>
      <c r="BV155" s="17"/>
      <c r="BW155" s="27"/>
      <c r="BX155" s="21"/>
      <c r="BY155" s="28">
        <f t="shared" ref="BY155:BY156" si="45">SUM(BB155+BP155+BS155+BV155)</f>
        <v>355</v>
      </c>
      <c r="BZ155" s="21"/>
      <c r="CA155" s="15" t="s">
        <v>1140</v>
      </c>
    </row>
    <row r="156" ht="15.0" customHeight="1">
      <c r="A156" s="14" t="s">
        <v>78</v>
      </c>
      <c r="B156" s="14" t="s">
        <v>79</v>
      </c>
      <c r="C156" s="15" t="s">
        <v>80</v>
      </c>
      <c r="D156" s="17">
        <v>231.0</v>
      </c>
      <c r="E156" s="15" t="s">
        <v>116</v>
      </c>
      <c r="F156" s="17" t="s">
        <v>1141</v>
      </c>
      <c r="G156" s="15" t="s">
        <v>103</v>
      </c>
      <c r="H156" s="32">
        <v>45016.0</v>
      </c>
      <c r="I156" s="17" t="s">
        <v>1142</v>
      </c>
      <c r="J156" s="33" t="s">
        <v>85</v>
      </c>
      <c r="K156" s="15" t="s">
        <v>85</v>
      </c>
      <c r="L156" s="16" t="s">
        <v>1143</v>
      </c>
      <c r="M156" s="15" t="s">
        <v>945</v>
      </c>
      <c r="N156" s="15" t="s">
        <v>945</v>
      </c>
      <c r="O156" s="15" t="s">
        <v>89</v>
      </c>
      <c r="P156" s="57">
        <v>3.21518E7</v>
      </c>
      <c r="Q156" s="17" t="s">
        <v>1144</v>
      </c>
      <c r="R156" s="27">
        <v>2.735217031E9</v>
      </c>
      <c r="S156" s="27">
        <v>2.735217031E9</v>
      </c>
      <c r="T156" s="57">
        <v>28223.0</v>
      </c>
      <c r="U156" s="17" t="s">
        <v>92</v>
      </c>
      <c r="V156" s="15" t="s">
        <v>93</v>
      </c>
      <c r="W156" s="15" t="s">
        <v>94</v>
      </c>
      <c r="X156" s="14" t="s">
        <v>85</v>
      </c>
      <c r="Y156" s="17" t="s">
        <v>1145</v>
      </c>
      <c r="Z156" s="16">
        <v>45093.0</v>
      </c>
      <c r="AA156" s="15" t="s">
        <v>124</v>
      </c>
      <c r="AB156" s="19" t="s">
        <v>85</v>
      </c>
      <c r="AC156" s="15" t="s">
        <v>96</v>
      </c>
      <c r="AD156" s="85" t="s">
        <v>1146</v>
      </c>
      <c r="AE156" s="17" t="s">
        <v>1129</v>
      </c>
      <c r="AF156" s="17">
        <v>9.0007598E8</v>
      </c>
      <c r="AG156" s="17">
        <v>1.0</v>
      </c>
      <c r="AH156" s="19" t="s">
        <v>85</v>
      </c>
      <c r="AI156" s="14" t="s">
        <v>85</v>
      </c>
      <c r="AJ156" s="35" t="s">
        <v>99</v>
      </c>
      <c r="AK156" s="15" t="s">
        <v>581</v>
      </c>
      <c r="AL156" s="20" t="s">
        <v>100</v>
      </c>
      <c r="AM156" s="21" t="s">
        <v>85</v>
      </c>
      <c r="AN156" s="21" t="s">
        <v>85</v>
      </c>
      <c r="AO156" s="17">
        <v>112923.0</v>
      </c>
      <c r="AP156" s="16">
        <v>45098.0</v>
      </c>
      <c r="AQ156" s="55">
        <v>2.7193052E9</v>
      </c>
      <c r="AR156" s="17"/>
      <c r="AS156" s="17"/>
      <c r="AT156" s="17"/>
      <c r="AU156" s="55">
        <v>2.7193052E9</v>
      </c>
      <c r="AV156" s="15" t="s">
        <v>101</v>
      </c>
      <c r="AW156" s="32">
        <v>45100.0</v>
      </c>
      <c r="AX156" s="15" t="s">
        <v>102</v>
      </c>
      <c r="AY156" s="37">
        <v>45093.0</v>
      </c>
      <c r="AZ156" s="15" t="s">
        <v>199</v>
      </c>
      <c r="BA156" s="37">
        <v>45290.0</v>
      </c>
      <c r="BB156" s="17">
        <f t="shared" si="44"/>
        <v>197</v>
      </c>
      <c r="BC156" s="17" t="s">
        <v>1147</v>
      </c>
      <c r="BD156" s="17">
        <v>7.5035031E7</v>
      </c>
      <c r="BE156" s="24">
        <v>6.81E8</v>
      </c>
      <c r="BF156" s="32">
        <v>45196.0</v>
      </c>
      <c r="BG156" s="25">
        <v>0.0</v>
      </c>
      <c r="BH156" s="17"/>
      <c r="BI156" s="25">
        <v>0.0</v>
      </c>
      <c r="BJ156" s="21"/>
      <c r="BK156" s="25"/>
      <c r="BL156" s="25"/>
      <c r="BM156" s="25">
        <v>0.0</v>
      </c>
      <c r="BN156" s="17"/>
      <c r="BO156" s="39" t="s">
        <v>1148</v>
      </c>
      <c r="BP156" s="17"/>
      <c r="BQ156" s="17"/>
      <c r="BR156" s="17"/>
      <c r="BS156" s="17"/>
      <c r="BT156" s="17"/>
      <c r="BU156" s="17"/>
      <c r="BV156" s="17"/>
      <c r="BW156" s="17"/>
      <c r="BX156" s="17"/>
      <c r="BY156" s="28">
        <f t="shared" si="45"/>
        <v>197</v>
      </c>
      <c r="BZ156" s="17"/>
      <c r="CA156" s="17"/>
    </row>
    <row r="157" ht="15.0" customHeight="1">
      <c r="A157" s="14" t="s">
        <v>78</v>
      </c>
      <c r="B157" s="14" t="s">
        <v>79</v>
      </c>
      <c r="C157" s="15" t="s">
        <v>80</v>
      </c>
      <c r="D157" s="14">
        <v>232.0</v>
      </c>
      <c r="E157" s="15" t="s">
        <v>565</v>
      </c>
      <c r="F157" s="14" t="s">
        <v>1149</v>
      </c>
      <c r="G157" s="15" t="s">
        <v>157</v>
      </c>
      <c r="H157" s="16">
        <v>44952.0</v>
      </c>
      <c r="I157" s="14" t="s">
        <v>1150</v>
      </c>
      <c r="J157" s="15" t="s">
        <v>85</v>
      </c>
      <c r="K157" s="15" t="s">
        <v>85</v>
      </c>
      <c r="L157" s="14" t="s">
        <v>107</v>
      </c>
      <c r="M157" s="15" t="s">
        <v>108</v>
      </c>
      <c r="N157" s="15" t="s">
        <v>109</v>
      </c>
      <c r="O157" s="15" t="s">
        <v>89</v>
      </c>
      <c r="P157" s="14">
        <v>7.31521E7</v>
      </c>
      <c r="Q157" s="14" t="s">
        <v>1151</v>
      </c>
      <c r="R157" s="18">
        <v>1.6275E7</v>
      </c>
      <c r="S157" s="18">
        <v>1.6275E7</v>
      </c>
      <c r="T157" s="14">
        <v>13023.0</v>
      </c>
      <c r="U157" s="14" t="s">
        <v>92</v>
      </c>
      <c r="V157" s="15" t="s">
        <v>93</v>
      </c>
      <c r="W157" s="15" t="s">
        <v>876</v>
      </c>
      <c r="X157" s="57">
        <v>342.0</v>
      </c>
      <c r="Y157" s="19" t="s">
        <v>85</v>
      </c>
      <c r="Z157" s="19" t="s">
        <v>85</v>
      </c>
      <c r="AA157" s="19" t="s">
        <v>85</v>
      </c>
      <c r="AB157" s="19" t="s">
        <v>85</v>
      </c>
      <c r="AC157" s="19" t="s">
        <v>85</v>
      </c>
      <c r="AD157" s="19" t="s">
        <v>85</v>
      </c>
      <c r="AE157" s="19" t="s">
        <v>85</v>
      </c>
      <c r="AF157" s="19" t="s">
        <v>85</v>
      </c>
      <c r="AG157" s="17" t="s">
        <v>165</v>
      </c>
      <c r="AH157" s="19" t="s">
        <v>85</v>
      </c>
      <c r="AI157" s="19" t="s">
        <v>85</v>
      </c>
      <c r="AJ157" s="19" t="s">
        <v>85</v>
      </c>
      <c r="AK157" s="15" t="s">
        <v>115</v>
      </c>
      <c r="AL157" s="19" t="s">
        <v>85</v>
      </c>
      <c r="AM157" s="19" t="s">
        <v>85</v>
      </c>
      <c r="AN157" s="19" t="s">
        <v>85</v>
      </c>
      <c r="AO157" s="19" t="s">
        <v>85</v>
      </c>
      <c r="AP157" s="16" t="s">
        <v>85</v>
      </c>
      <c r="AQ157" s="81" t="s">
        <v>85</v>
      </c>
      <c r="AR157" s="30">
        <v>0.0</v>
      </c>
      <c r="AS157" s="30">
        <v>0.0</v>
      </c>
      <c r="AT157" s="30">
        <v>0.0</v>
      </c>
      <c r="AU157" s="55" t="s">
        <v>85</v>
      </c>
      <c r="AV157" s="15" t="s">
        <v>129</v>
      </c>
      <c r="AW157" s="16" t="s">
        <v>85</v>
      </c>
      <c r="AX157" s="15" t="s">
        <v>130</v>
      </c>
      <c r="AY157" s="19" t="s">
        <v>85</v>
      </c>
      <c r="AZ157" s="19" t="s">
        <v>85</v>
      </c>
      <c r="BA157" s="19" t="s">
        <v>85</v>
      </c>
      <c r="BB157" s="16" t="s">
        <v>85</v>
      </c>
      <c r="BC157" s="19" t="s">
        <v>85</v>
      </c>
      <c r="BD157" s="19" t="s">
        <v>85</v>
      </c>
      <c r="BE157" s="24">
        <v>0.0</v>
      </c>
      <c r="BF157" s="16"/>
      <c r="BG157" s="25">
        <v>0.0</v>
      </c>
      <c r="BH157" s="16"/>
      <c r="BI157" s="25">
        <v>0.0</v>
      </c>
      <c r="BJ157" s="16"/>
      <c r="BK157" s="25"/>
      <c r="BL157" s="25"/>
      <c r="BM157" s="25">
        <v>0.0</v>
      </c>
      <c r="BN157" s="16"/>
      <c r="BO157" s="47" t="s">
        <v>85</v>
      </c>
      <c r="BP157" s="14"/>
      <c r="BQ157" s="16"/>
      <c r="BR157" s="16"/>
      <c r="BS157" s="14"/>
      <c r="BT157" s="14"/>
      <c r="BU157" s="19"/>
      <c r="BV157" s="14"/>
      <c r="BW157" s="18"/>
      <c r="BX157" s="19"/>
      <c r="BY157" s="105" t="s">
        <v>85</v>
      </c>
      <c r="BZ157" s="19"/>
      <c r="CA157" s="14"/>
    </row>
    <row r="158" ht="15.0" customHeight="1">
      <c r="A158" s="14" t="s">
        <v>78</v>
      </c>
      <c r="B158" s="14" t="s">
        <v>79</v>
      </c>
      <c r="C158" s="15" t="s">
        <v>80</v>
      </c>
      <c r="D158" s="17">
        <v>234.0</v>
      </c>
      <c r="E158" s="15" t="s">
        <v>116</v>
      </c>
      <c r="F158" s="17" t="s">
        <v>1152</v>
      </c>
      <c r="G158" s="15" t="s">
        <v>241</v>
      </c>
      <c r="H158" s="32" t="s">
        <v>1153</v>
      </c>
      <c r="I158" s="17" t="s">
        <v>1154</v>
      </c>
      <c r="J158" s="33" t="s">
        <v>85</v>
      </c>
      <c r="K158" s="15" t="s">
        <v>85</v>
      </c>
      <c r="L158" s="14" t="s">
        <v>1155</v>
      </c>
      <c r="M158" s="15" t="s">
        <v>243</v>
      </c>
      <c r="N158" s="15" t="s">
        <v>516</v>
      </c>
      <c r="O158" s="15" t="s">
        <v>89</v>
      </c>
      <c r="P158" s="14">
        <v>8.11027E7</v>
      </c>
      <c r="Q158" s="67" t="s">
        <v>1156</v>
      </c>
      <c r="R158" s="56">
        <v>2.547493939E9</v>
      </c>
      <c r="S158" s="56">
        <v>2.547493939E9</v>
      </c>
      <c r="T158" s="17">
        <v>35823.0</v>
      </c>
      <c r="U158" s="17" t="s">
        <v>1157</v>
      </c>
      <c r="V158" s="15" t="s">
        <v>387</v>
      </c>
      <c r="W158" s="15" t="s">
        <v>876</v>
      </c>
      <c r="X158" s="15">
        <v>1916.0</v>
      </c>
      <c r="Y158" s="19" t="s">
        <v>85</v>
      </c>
      <c r="Z158" s="16" t="s">
        <v>85</v>
      </c>
      <c r="AA158" s="19" t="s">
        <v>85</v>
      </c>
      <c r="AB158" s="19" t="s">
        <v>85</v>
      </c>
      <c r="AC158" s="19" t="s">
        <v>85</v>
      </c>
      <c r="AD158" s="19" t="s">
        <v>85</v>
      </c>
      <c r="AE158" s="19" t="s">
        <v>85</v>
      </c>
      <c r="AF158" s="19" t="s">
        <v>85</v>
      </c>
      <c r="AG158" s="17" t="s">
        <v>165</v>
      </c>
      <c r="AH158" s="19" t="s">
        <v>85</v>
      </c>
      <c r="AI158" s="19" t="s">
        <v>85</v>
      </c>
      <c r="AJ158" s="19" t="s">
        <v>85</v>
      </c>
      <c r="AK158" s="19" t="s">
        <v>85</v>
      </c>
      <c r="AL158" s="19" t="s">
        <v>85</v>
      </c>
      <c r="AM158" s="19" t="s">
        <v>85</v>
      </c>
      <c r="AN158" s="19" t="s">
        <v>85</v>
      </c>
      <c r="AO158" s="19" t="s">
        <v>85</v>
      </c>
      <c r="AP158" s="16" t="s">
        <v>85</v>
      </c>
      <c r="AQ158" s="81" t="s">
        <v>85</v>
      </c>
      <c r="AR158" s="19" t="s">
        <v>85</v>
      </c>
      <c r="AS158" s="19" t="s">
        <v>85</v>
      </c>
      <c r="AT158" s="19" t="s">
        <v>85</v>
      </c>
      <c r="AU158" s="81" t="s">
        <v>85</v>
      </c>
      <c r="AV158" s="19" t="s">
        <v>85</v>
      </c>
      <c r="AW158" s="19" t="s">
        <v>85</v>
      </c>
      <c r="AX158" s="15" t="s">
        <v>130</v>
      </c>
      <c r="AY158" s="37" t="s">
        <v>85</v>
      </c>
      <c r="AZ158" s="19" t="s">
        <v>85</v>
      </c>
      <c r="BA158" s="37" t="s">
        <v>85</v>
      </c>
      <c r="BB158" s="19" t="s">
        <v>85</v>
      </c>
      <c r="BC158" s="19" t="s">
        <v>85</v>
      </c>
      <c r="BD158" s="19" t="s">
        <v>85</v>
      </c>
      <c r="BE158" s="24">
        <v>0.0</v>
      </c>
      <c r="BF158" s="19"/>
      <c r="BG158" s="25">
        <v>0.0</v>
      </c>
      <c r="BH158" s="17"/>
      <c r="BI158" s="25">
        <v>0.0</v>
      </c>
      <c r="BJ158" s="19"/>
      <c r="BK158" s="25"/>
      <c r="BL158" s="25"/>
      <c r="BM158" s="25">
        <v>0.0</v>
      </c>
      <c r="BN158" s="19"/>
      <c r="BO158" s="26" t="str">
        <f t="shared" ref="BO158:BO167" si="46">SUM(AU158+BE158+BG158+BI158-BM158)</f>
        <v>#VALUE!</v>
      </c>
      <c r="BP158" s="21"/>
      <c r="BQ158" s="17"/>
      <c r="BR158" s="17"/>
      <c r="BS158" s="21"/>
      <c r="BT158" s="17"/>
      <c r="BU158" s="27"/>
      <c r="BV158" s="21"/>
      <c r="BW158" s="17"/>
      <c r="BX158" s="21"/>
      <c r="BY158" s="28" t="str">
        <f t="shared" ref="BY158:BY174" si="47">SUM(BB158+BP158+BS158+BV158)</f>
        <v>#VALUE!</v>
      </c>
      <c r="BZ158" s="17"/>
      <c r="CA158" s="17"/>
    </row>
    <row r="159" ht="15.0" customHeight="1">
      <c r="A159" s="14" t="s">
        <v>78</v>
      </c>
      <c r="B159" s="14" t="s">
        <v>79</v>
      </c>
      <c r="C159" s="15" t="s">
        <v>80</v>
      </c>
      <c r="D159" s="14">
        <v>235.0</v>
      </c>
      <c r="E159" s="15" t="s">
        <v>81</v>
      </c>
      <c r="F159" s="14" t="s">
        <v>1158</v>
      </c>
      <c r="G159" s="15" t="s">
        <v>83</v>
      </c>
      <c r="H159" s="16">
        <v>44980.0</v>
      </c>
      <c r="I159" s="19" t="s">
        <v>1159</v>
      </c>
      <c r="J159" s="15" t="s">
        <v>85</v>
      </c>
      <c r="K159" s="15" t="s">
        <v>85</v>
      </c>
      <c r="L159" s="17" t="s">
        <v>1160</v>
      </c>
      <c r="M159" s="15" t="s">
        <v>108</v>
      </c>
      <c r="N159" s="15" t="s">
        <v>88</v>
      </c>
      <c r="O159" s="15" t="s">
        <v>1161</v>
      </c>
      <c r="P159" s="17" t="s">
        <v>1162</v>
      </c>
      <c r="Q159" s="17" t="s">
        <v>1163</v>
      </c>
      <c r="R159" s="18">
        <v>3.441E7</v>
      </c>
      <c r="S159" s="18">
        <v>3.441E7</v>
      </c>
      <c r="T159" s="14">
        <v>21123.0</v>
      </c>
      <c r="U159" s="17" t="s">
        <v>162</v>
      </c>
      <c r="V159" s="15" t="s">
        <v>93</v>
      </c>
      <c r="W159" s="15" t="s">
        <v>94</v>
      </c>
      <c r="X159" s="14" t="s">
        <v>85</v>
      </c>
      <c r="Y159" s="19" t="s">
        <v>1164</v>
      </c>
      <c r="Z159" s="16">
        <v>45002.0</v>
      </c>
      <c r="AA159" s="15" t="s">
        <v>88</v>
      </c>
      <c r="AB159" s="19" t="s">
        <v>85</v>
      </c>
      <c r="AC159" s="15" t="s">
        <v>96</v>
      </c>
      <c r="AD159" s="17" t="s">
        <v>97</v>
      </c>
      <c r="AE159" s="57" t="s">
        <v>1165</v>
      </c>
      <c r="AF159" s="17">
        <v>9.00422614E8</v>
      </c>
      <c r="AG159" s="14">
        <v>8.0</v>
      </c>
      <c r="AH159" s="19" t="s">
        <v>85</v>
      </c>
      <c r="AI159" s="14" t="s">
        <v>85</v>
      </c>
      <c r="AJ159" s="17" t="s">
        <v>114</v>
      </c>
      <c r="AK159" s="15" t="s">
        <v>115</v>
      </c>
      <c r="AL159" s="17" t="s">
        <v>402</v>
      </c>
      <c r="AM159" s="21" t="s">
        <v>85</v>
      </c>
      <c r="AN159" s="21" t="s">
        <v>85</v>
      </c>
      <c r="AO159" s="17">
        <v>59323.0</v>
      </c>
      <c r="AP159" s="16">
        <v>45007.0</v>
      </c>
      <c r="AQ159" s="29">
        <v>3.441E7</v>
      </c>
      <c r="AR159" s="30">
        <v>0.0</v>
      </c>
      <c r="AS159" s="30">
        <v>0.0</v>
      </c>
      <c r="AT159" s="30">
        <v>0.0</v>
      </c>
      <c r="AU159" s="31">
        <f t="shared" ref="AU159:AU162" si="48">SUM(AQ159+AR159+AS159+AT159)</f>
        <v>34410000</v>
      </c>
      <c r="AV159" s="15" t="s">
        <v>129</v>
      </c>
      <c r="AW159" s="16" t="s">
        <v>85</v>
      </c>
      <c r="AX159" s="15" t="s">
        <v>130</v>
      </c>
      <c r="AY159" s="16">
        <v>45007.0</v>
      </c>
      <c r="AZ159" s="15" t="s">
        <v>103</v>
      </c>
      <c r="BA159" s="16">
        <v>45291.0</v>
      </c>
      <c r="BB159" s="17">
        <f t="shared" ref="BB159:BB169" si="49">(BA159-AY159)</f>
        <v>284</v>
      </c>
      <c r="BC159" s="18" t="s">
        <v>1166</v>
      </c>
      <c r="BD159" s="17">
        <v>8.8237021E7</v>
      </c>
      <c r="BE159" s="24">
        <v>1.6E7</v>
      </c>
      <c r="BF159" s="32">
        <v>45282.0</v>
      </c>
      <c r="BG159" s="25">
        <v>0.0</v>
      </c>
      <c r="BH159" s="16"/>
      <c r="BI159" s="25">
        <v>0.0</v>
      </c>
      <c r="BJ159" s="16"/>
      <c r="BK159" s="25"/>
      <c r="BL159" s="25"/>
      <c r="BM159" s="25">
        <v>0.0</v>
      </c>
      <c r="BN159" s="16"/>
      <c r="BO159" s="26">
        <f t="shared" si="46"/>
        <v>50410000</v>
      </c>
      <c r="BP159" s="34">
        <f>(BQ159-BA159)</f>
        <v>121</v>
      </c>
      <c r="BQ159" s="32">
        <v>45412.0</v>
      </c>
      <c r="BR159" s="32">
        <v>45282.0</v>
      </c>
      <c r="BS159" s="19"/>
      <c r="BT159" s="14"/>
      <c r="BU159" s="19"/>
      <c r="BV159" s="19"/>
      <c r="BW159" s="18"/>
      <c r="BX159" s="19"/>
      <c r="BY159" s="28">
        <f t="shared" si="47"/>
        <v>405</v>
      </c>
      <c r="BZ159" s="19"/>
      <c r="CA159" s="14"/>
    </row>
    <row r="160" ht="15.0" customHeight="1">
      <c r="A160" s="17" t="s">
        <v>78</v>
      </c>
      <c r="B160" s="17" t="s">
        <v>79</v>
      </c>
      <c r="C160" s="15" t="s">
        <v>80</v>
      </c>
      <c r="D160" s="17">
        <v>237.0</v>
      </c>
      <c r="E160" s="15" t="s">
        <v>565</v>
      </c>
      <c r="F160" s="17" t="s">
        <v>1167</v>
      </c>
      <c r="G160" s="15" t="s">
        <v>157</v>
      </c>
      <c r="H160" s="16">
        <v>44953.0</v>
      </c>
      <c r="I160" s="17" t="s">
        <v>1168</v>
      </c>
      <c r="J160" s="15" t="s">
        <v>85</v>
      </c>
      <c r="K160" s="15" t="s">
        <v>85</v>
      </c>
      <c r="L160" s="17" t="s">
        <v>1169</v>
      </c>
      <c r="M160" s="15" t="s">
        <v>108</v>
      </c>
      <c r="N160" s="15" t="s">
        <v>88</v>
      </c>
      <c r="O160" s="15" t="s">
        <v>1161</v>
      </c>
      <c r="P160" s="17">
        <v>8.01116E7</v>
      </c>
      <c r="Q160" s="17" t="s">
        <v>1170</v>
      </c>
      <c r="R160" s="27">
        <v>7.7E7</v>
      </c>
      <c r="S160" s="27">
        <v>7.7E7</v>
      </c>
      <c r="T160" s="17">
        <v>18923.0</v>
      </c>
      <c r="U160" s="17" t="s">
        <v>162</v>
      </c>
      <c r="V160" s="15" t="s">
        <v>93</v>
      </c>
      <c r="W160" s="15" t="s">
        <v>94</v>
      </c>
      <c r="X160" s="14" t="s">
        <v>85</v>
      </c>
      <c r="Y160" s="17" t="s">
        <v>1171</v>
      </c>
      <c r="Z160" s="16">
        <v>44956.0</v>
      </c>
      <c r="AA160" s="15" t="s">
        <v>88</v>
      </c>
      <c r="AB160" s="19" t="s">
        <v>85</v>
      </c>
      <c r="AC160" s="15" t="s">
        <v>96</v>
      </c>
      <c r="AD160" s="17" t="s">
        <v>97</v>
      </c>
      <c r="AE160" s="17" t="s">
        <v>1172</v>
      </c>
      <c r="AF160" s="17">
        <v>1.121918009E9</v>
      </c>
      <c r="AG160" s="17" t="s">
        <v>165</v>
      </c>
      <c r="AH160" s="19" t="s">
        <v>85</v>
      </c>
      <c r="AI160" s="15" t="s">
        <v>309</v>
      </c>
      <c r="AJ160" s="17" t="s">
        <v>114</v>
      </c>
      <c r="AK160" s="15" t="s">
        <v>115</v>
      </c>
      <c r="AL160" s="17" t="s">
        <v>85</v>
      </c>
      <c r="AM160" s="52">
        <v>34661.0</v>
      </c>
      <c r="AN160" s="22">
        <f>+YEAR(TODAY())-YEAR('Contratación 2023'!$AM155)</f>
        <v>42</v>
      </c>
      <c r="AO160" s="17">
        <v>30023.0</v>
      </c>
      <c r="AP160" s="16">
        <v>44956.0</v>
      </c>
      <c r="AQ160" s="23">
        <v>7.7E7</v>
      </c>
      <c r="AR160" s="30">
        <v>0.0</v>
      </c>
      <c r="AS160" s="30">
        <v>0.0</v>
      </c>
      <c r="AT160" s="30">
        <v>0.0</v>
      </c>
      <c r="AU160" s="31">
        <f t="shared" si="48"/>
        <v>77000000</v>
      </c>
      <c r="AV160" s="15" t="s">
        <v>101</v>
      </c>
      <c r="AW160" s="16">
        <v>44956.0</v>
      </c>
      <c r="AX160" s="15" t="s">
        <v>102</v>
      </c>
      <c r="AY160" s="16">
        <v>44958.0</v>
      </c>
      <c r="AZ160" s="15" t="s">
        <v>157</v>
      </c>
      <c r="BA160" s="16">
        <v>45291.0</v>
      </c>
      <c r="BB160" s="17">
        <f t="shared" si="49"/>
        <v>333</v>
      </c>
      <c r="BC160" s="17" t="s">
        <v>1173</v>
      </c>
      <c r="BD160" s="17">
        <v>1.010181437E9</v>
      </c>
      <c r="BE160" s="24">
        <v>0.0</v>
      </c>
      <c r="BF160" s="16"/>
      <c r="BG160" s="25">
        <v>0.0</v>
      </c>
      <c r="BH160" s="16"/>
      <c r="BI160" s="25">
        <v>0.0</v>
      </c>
      <c r="BJ160" s="16"/>
      <c r="BK160" s="25"/>
      <c r="BL160" s="25"/>
      <c r="BM160" s="25">
        <v>0.0</v>
      </c>
      <c r="BN160" s="16"/>
      <c r="BO160" s="31">
        <f t="shared" si="46"/>
        <v>77000000</v>
      </c>
      <c r="BP160" s="17"/>
      <c r="BQ160" s="16"/>
      <c r="BR160" s="16"/>
      <c r="BS160" s="17"/>
      <c r="BT160" s="17"/>
      <c r="BU160" s="21"/>
      <c r="BV160" s="17"/>
      <c r="BW160" s="27"/>
      <c r="BX160" s="21"/>
      <c r="BY160" s="28">
        <f t="shared" si="47"/>
        <v>333</v>
      </c>
      <c r="BZ160" s="21"/>
      <c r="CA160" s="17"/>
    </row>
    <row r="161" ht="15.0" customHeight="1">
      <c r="A161" s="17" t="s">
        <v>78</v>
      </c>
      <c r="B161" s="17" t="s">
        <v>79</v>
      </c>
      <c r="C161" s="15" t="s">
        <v>80</v>
      </c>
      <c r="D161" s="17">
        <v>238.0</v>
      </c>
      <c r="E161" s="15" t="s">
        <v>81</v>
      </c>
      <c r="F161" s="17" t="s">
        <v>1174</v>
      </c>
      <c r="G161" s="15" t="s">
        <v>83</v>
      </c>
      <c r="H161" s="16">
        <v>44973.0</v>
      </c>
      <c r="I161" s="17" t="s">
        <v>1175</v>
      </c>
      <c r="J161" s="15" t="s">
        <v>85</v>
      </c>
      <c r="K161" s="15" t="s">
        <v>85</v>
      </c>
      <c r="L161" s="17" t="s">
        <v>1169</v>
      </c>
      <c r="M161" s="15" t="s">
        <v>108</v>
      </c>
      <c r="N161" s="15" t="s">
        <v>88</v>
      </c>
      <c r="O161" s="15" t="s">
        <v>1161</v>
      </c>
      <c r="P161" s="17" t="s">
        <v>1176</v>
      </c>
      <c r="Q161" s="17" t="s">
        <v>1163</v>
      </c>
      <c r="R161" s="27">
        <v>9.0E7</v>
      </c>
      <c r="S161" s="27">
        <v>9.0E7</v>
      </c>
      <c r="T161" s="17">
        <v>19823.0</v>
      </c>
      <c r="U161" s="17" t="s">
        <v>92</v>
      </c>
      <c r="V161" s="15" t="s">
        <v>93</v>
      </c>
      <c r="W161" s="15" t="s">
        <v>94</v>
      </c>
      <c r="X161" s="14" t="s">
        <v>85</v>
      </c>
      <c r="Y161" s="17" t="s">
        <v>1177</v>
      </c>
      <c r="Z161" s="16">
        <v>44977.0</v>
      </c>
      <c r="AA161" s="15" t="s">
        <v>88</v>
      </c>
      <c r="AB161" s="19" t="s">
        <v>85</v>
      </c>
      <c r="AC161" s="15" t="s">
        <v>96</v>
      </c>
      <c r="AD161" s="17" t="s">
        <v>97</v>
      </c>
      <c r="AE161" s="20" t="s">
        <v>1178</v>
      </c>
      <c r="AF161" s="17">
        <v>5.1967613E7</v>
      </c>
      <c r="AG161" s="17" t="s">
        <v>165</v>
      </c>
      <c r="AH161" s="19" t="s">
        <v>85</v>
      </c>
      <c r="AI161" s="17" t="s">
        <v>1035</v>
      </c>
      <c r="AJ161" s="17" t="s">
        <v>114</v>
      </c>
      <c r="AK161" s="15" t="s">
        <v>115</v>
      </c>
      <c r="AL161" s="17" t="s">
        <v>85</v>
      </c>
      <c r="AM161" s="21">
        <v>25348.0</v>
      </c>
      <c r="AN161" s="22" t="str">
        <f>+YEAR(TODAY())-YEAR('Contratación 2023'!$AM156)</f>
        <v>#VALUE!</v>
      </c>
      <c r="AO161" s="17">
        <v>40123.0</v>
      </c>
      <c r="AP161" s="16">
        <v>44977.0</v>
      </c>
      <c r="AQ161" s="23">
        <v>9.0E7</v>
      </c>
      <c r="AR161" s="30">
        <v>0.0</v>
      </c>
      <c r="AS161" s="30">
        <v>0.0</v>
      </c>
      <c r="AT161" s="30">
        <v>0.0</v>
      </c>
      <c r="AU161" s="31">
        <f t="shared" si="48"/>
        <v>90000000</v>
      </c>
      <c r="AV161" s="15" t="s">
        <v>101</v>
      </c>
      <c r="AW161" s="16">
        <v>44977.0</v>
      </c>
      <c r="AX161" s="15" t="s">
        <v>102</v>
      </c>
      <c r="AY161" s="16">
        <v>44977.0</v>
      </c>
      <c r="AZ161" s="15" t="s">
        <v>83</v>
      </c>
      <c r="BA161" s="16">
        <v>45280.0</v>
      </c>
      <c r="BB161" s="17">
        <f t="shared" si="49"/>
        <v>303</v>
      </c>
      <c r="BC161" s="17" t="s">
        <v>1173</v>
      </c>
      <c r="BD161" s="17">
        <v>1.010181437E9</v>
      </c>
      <c r="BE161" s="24">
        <v>0.0</v>
      </c>
      <c r="BF161" s="16"/>
      <c r="BG161" s="25">
        <v>0.0</v>
      </c>
      <c r="BH161" s="16"/>
      <c r="BI161" s="25">
        <v>0.0</v>
      </c>
      <c r="BJ161" s="16"/>
      <c r="BK161" s="25"/>
      <c r="BL161" s="25"/>
      <c r="BM161" s="25">
        <v>0.0</v>
      </c>
      <c r="BN161" s="16"/>
      <c r="BO161" s="31">
        <f t="shared" si="46"/>
        <v>90000000</v>
      </c>
      <c r="BP161" s="17"/>
      <c r="BQ161" s="16"/>
      <c r="BR161" s="16"/>
      <c r="BS161" s="17"/>
      <c r="BT161" s="17"/>
      <c r="BU161" s="21"/>
      <c r="BV161" s="17"/>
      <c r="BW161" s="27"/>
      <c r="BX161" s="21"/>
      <c r="BY161" s="28">
        <f t="shared" si="47"/>
        <v>303</v>
      </c>
      <c r="BZ161" s="21"/>
      <c r="CA161" s="17"/>
    </row>
    <row r="162" ht="15.0" customHeight="1">
      <c r="A162" s="17" t="s">
        <v>78</v>
      </c>
      <c r="B162" s="17" t="s">
        <v>79</v>
      </c>
      <c r="C162" s="15" t="s">
        <v>80</v>
      </c>
      <c r="D162" s="17">
        <v>239.0</v>
      </c>
      <c r="E162" s="15" t="s">
        <v>116</v>
      </c>
      <c r="F162" s="17" t="s">
        <v>1179</v>
      </c>
      <c r="G162" s="15" t="s">
        <v>157</v>
      </c>
      <c r="H162" s="32">
        <v>44957.0</v>
      </c>
      <c r="I162" s="17" t="s">
        <v>1180</v>
      </c>
      <c r="J162" s="33" t="s">
        <v>85</v>
      </c>
      <c r="K162" s="15" t="s">
        <v>85</v>
      </c>
      <c r="L162" s="17" t="s">
        <v>1181</v>
      </c>
      <c r="M162" s="15" t="s">
        <v>108</v>
      </c>
      <c r="N162" s="15" t="s">
        <v>88</v>
      </c>
      <c r="O162" s="15" t="s">
        <v>351</v>
      </c>
      <c r="P162" s="17">
        <v>8.01116E7</v>
      </c>
      <c r="Q162" s="17" t="s">
        <v>360</v>
      </c>
      <c r="R162" s="27">
        <v>9.0E7</v>
      </c>
      <c r="S162" s="27">
        <v>9.0E7</v>
      </c>
      <c r="T162" s="17">
        <v>15223.0</v>
      </c>
      <c r="U162" s="17" t="s">
        <v>162</v>
      </c>
      <c r="V162" s="15" t="s">
        <v>93</v>
      </c>
      <c r="W162" s="15" t="s">
        <v>94</v>
      </c>
      <c r="X162" s="14" t="s">
        <v>85</v>
      </c>
      <c r="Y162" s="17" t="s">
        <v>1182</v>
      </c>
      <c r="Z162" s="16">
        <v>44958.0</v>
      </c>
      <c r="AA162" s="15" t="s">
        <v>88</v>
      </c>
      <c r="AB162" s="19" t="s">
        <v>85</v>
      </c>
      <c r="AC162" s="15" t="s">
        <v>96</v>
      </c>
      <c r="AD162" s="17" t="s">
        <v>97</v>
      </c>
      <c r="AE162" s="17" t="s">
        <v>1183</v>
      </c>
      <c r="AF162" s="17">
        <v>9.1534928E7</v>
      </c>
      <c r="AG162" s="17" t="s">
        <v>165</v>
      </c>
      <c r="AH162" s="19" t="s">
        <v>85</v>
      </c>
      <c r="AI162" s="15" t="s">
        <v>1184</v>
      </c>
      <c r="AJ162" s="17" t="s">
        <v>114</v>
      </c>
      <c r="AK162" s="15" t="s">
        <v>115</v>
      </c>
      <c r="AL162" s="17" t="s">
        <v>85</v>
      </c>
      <c r="AM162" s="52">
        <v>31017.0</v>
      </c>
      <c r="AN162" s="22" t="str">
        <f>+YEAR(TODAY())-YEAR('Contratación 2023'!$AM157)</f>
        <v>#VALUE!</v>
      </c>
      <c r="AO162" s="17">
        <v>31623.0</v>
      </c>
      <c r="AP162" s="16">
        <v>44958.0</v>
      </c>
      <c r="AQ162" s="23">
        <v>9.0E7</v>
      </c>
      <c r="AR162" s="30">
        <v>0.0</v>
      </c>
      <c r="AS162" s="30">
        <v>0.0</v>
      </c>
      <c r="AT162" s="30">
        <v>0.0</v>
      </c>
      <c r="AU162" s="31">
        <f t="shared" si="48"/>
        <v>90000000</v>
      </c>
      <c r="AV162" s="15" t="s">
        <v>101</v>
      </c>
      <c r="AW162" s="16">
        <v>44958.0</v>
      </c>
      <c r="AX162" s="15" t="s">
        <v>102</v>
      </c>
      <c r="AY162" s="37">
        <v>44958.0</v>
      </c>
      <c r="AZ162" s="15" t="s">
        <v>83</v>
      </c>
      <c r="BA162" s="37">
        <v>45260.0</v>
      </c>
      <c r="BB162" s="17">
        <f t="shared" si="49"/>
        <v>302</v>
      </c>
      <c r="BC162" s="17" t="s">
        <v>1173</v>
      </c>
      <c r="BD162" s="17">
        <v>1.010181437E9</v>
      </c>
      <c r="BE162" s="24">
        <v>9000000.0</v>
      </c>
      <c r="BF162" s="16"/>
      <c r="BG162" s="25">
        <v>0.0</v>
      </c>
      <c r="BH162" s="16"/>
      <c r="BI162" s="25">
        <v>0.0</v>
      </c>
      <c r="BJ162" s="16"/>
      <c r="BK162" s="25"/>
      <c r="BL162" s="25"/>
      <c r="BM162" s="25">
        <v>0.0</v>
      </c>
      <c r="BN162" s="16"/>
      <c r="BO162" s="31">
        <f t="shared" si="46"/>
        <v>99000000</v>
      </c>
      <c r="BP162" s="17"/>
      <c r="BQ162" s="16"/>
      <c r="BR162" s="16"/>
      <c r="BS162" s="17"/>
      <c r="BT162" s="17"/>
      <c r="BU162" s="21"/>
      <c r="BV162" s="17"/>
      <c r="BW162" s="27"/>
      <c r="BX162" s="21"/>
      <c r="BY162" s="28">
        <f t="shared" si="47"/>
        <v>302</v>
      </c>
      <c r="BZ162" s="21"/>
      <c r="CA162" s="17"/>
    </row>
    <row r="163" ht="15.0" customHeight="1">
      <c r="A163" s="14" t="s">
        <v>78</v>
      </c>
      <c r="B163" s="14" t="s">
        <v>79</v>
      </c>
      <c r="C163" s="15" t="s">
        <v>80</v>
      </c>
      <c r="D163" s="17">
        <v>240.0</v>
      </c>
      <c r="E163" s="15" t="s">
        <v>116</v>
      </c>
      <c r="F163" s="17" t="s">
        <v>1185</v>
      </c>
      <c r="G163" s="15" t="s">
        <v>241</v>
      </c>
      <c r="H163" s="32">
        <v>45044.0</v>
      </c>
      <c r="I163" s="17" t="s">
        <v>1186</v>
      </c>
      <c r="J163" s="33" t="s">
        <v>85</v>
      </c>
      <c r="K163" s="15" t="s">
        <v>85</v>
      </c>
      <c r="L163" s="14" t="s">
        <v>1187</v>
      </c>
      <c r="M163" s="15" t="s">
        <v>243</v>
      </c>
      <c r="N163" s="15" t="s">
        <v>385</v>
      </c>
      <c r="O163" s="15" t="s">
        <v>147</v>
      </c>
      <c r="P163" s="14">
        <v>8.6101808E7</v>
      </c>
      <c r="Q163" s="17" t="s">
        <v>1188</v>
      </c>
      <c r="R163" s="25">
        <v>1.0E8</v>
      </c>
      <c r="S163" s="25">
        <v>1.0E8</v>
      </c>
      <c r="T163" s="17">
        <v>29423.0</v>
      </c>
      <c r="U163" s="15" t="s">
        <v>1189</v>
      </c>
      <c r="V163" s="15" t="s">
        <v>93</v>
      </c>
      <c r="W163" s="15" t="s">
        <v>94</v>
      </c>
      <c r="X163" s="14" t="s">
        <v>85</v>
      </c>
      <c r="Y163" s="15" t="s">
        <v>1190</v>
      </c>
      <c r="Z163" s="16">
        <v>45131.0</v>
      </c>
      <c r="AA163" s="15" t="s">
        <v>202</v>
      </c>
      <c r="AB163" s="19" t="s">
        <v>85</v>
      </c>
      <c r="AC163" s="15" t="s">
        <v>96</v>
      </c>
      <c r="AD163" s="15" t="s">
        <v>97</v>
      </c>
      <c r="AE163" s="40" t="s">
        <v>1191</v>
      </c>
      <c r="AF163" s="15">
        <v>9.01259581E8</v>
      </c>
      <c r="AG163" s="15">
        <v>9.0</v>
      </c>
      <c r="AH163" s="19" t="s">
        <v>85</v>
      </c>
      <c r="AI163" s="27" t="s">
        <v>85</v>
      </c>
      <c r="AJ163" s="15" t="s">
        <v>99</v>
      </c>
      <c r="AK163" s="15" t="s">
        <v>1192</v>
      </c>
      <c r="AL163" s="15" t="s">
        <v>100</v>
      </c>
      <c r="AM163" s="15" t="s">
        <v>85</v>
      </c>
      <c r="AN163" s="14" t="s">
        <v>85</v>
      </c>
      <c r="AO163" s="15">
        <v>137023.0</v>
      </c>
      <c r="AP163" s="16">
        <v>45141.0</v>
      </c>
      <c r="AQ163" s="36">
        <v>9.4E7</v>
      </c>
      <c r="AR163" s="15"/>
      <c r="AS163" s="17"/>
      <c r="AT163" s="15"/>
      <c r="AU163" s="109">
        <v>9.4E7</v>
      </c>
      <c r="AV163" s="15" t="s">
        <v>99</v>
      </c>
      <c r="AW163" s="32">
        <v>45140.0</v>
      </c>
      <c r="AX163" s="15" t="s">
        <v>102</v>
      </c>
      <c r="AY163" s="37">
        <v>45146.0</v>
      </c>
      <c r="AZ163" s="15" t="s">
        <v>133</v>
      </c>
      <c r="BA163" s="37">
        <v>45291.0</v>
      </c>
      <c r="BB163" s="17">
        <f t="shared" si="49"/>
        <v>145</v>
      </c>
      <c r="BC163" s="17" t="s">
        <v>705</v>
      </c>
      <c r="BD163" s="17">
        <v>5.1832657E7</v>
      </c>
      <c r="BE163" s="24">
        <v>0.0</v>
      </c>
      <c r="BF163" s="34"/>
      <c r="BG163" s="25">
        <v>0.0</v>
      </c>
      <c r="BH163" s="17"/>
      <c r="BI163" s="25">
        <v>0.0</v>
      </c>
      <c r="BJ163" s="27"/>
      <c r="BK163" s="25"/>
      <c r="BL163" s="25"/>
      <c r="BM163" s="25">
        <v>0.0</v>
      </c>
      <c r="BN163" s="30"/>
      <c r="BO163" s="72">
        <f t="shared" si="46"/>
        <v>94000000</v>
      </c>
      <c r="BP163" s="32"/>
      <c r="BQ163" s="15"/>
      <c r="BR163" s="32"/>
      <c r="BS163" s="110"/>
      <c r="BT163" s="17"/>
      <c r="BU163" s="17"/>
      <c r="BV163" s="17"/>
      <c r="BW163" s="17"/>
      <c r="BX163" s="17"/>
      <c r="BY163" s="17">
        <f t="shared" si="47"/>
        <v>145</v>
      </c>
      <c r="BZ163" s="21"/>
      <c r="CA163" s="17"/>
    </row>
    <row r="164" ht="15.0" customHeight="1">
      <c r="A164" s="14" t="s">
        <v>78</v>
      </c>
      <c r="B164" s="14" t="s">
        <v>79</v>
      </c>
      <c r="C164" s="15" t="s">
        <v>80</v>
      </c>
      <c r="D164" s="14">
        <v>248.0</v>
      </c>
      <c r="E164" s="15" t="s">
        <v>81</v>
      </c>
      <c r="F164" s="17" t="s">
        <v>1193</v>
      </c>
      <c r="G164" s="15" t="s">
        <v>241</v>
      </c>
      <c r="H164" s="16">
        <v>45030.0</v>
      </c>
      <c r="I164" s="19" t="s">
        <v>1194</v>
      </c>
      <c r="J164" s="15" t="s">
        <v>85</v>
      </c>
      <c r="K164" s="15" t="s">
        <v>85</v>
      </c>
      <c r="L164" s="17" t="s">
        <v>1195</v>
      </c>
      <c r="M164" s="15" t="s">
        <v>108</v>
      </c>
      <c r="N164" s="15" t="s">
        <v>865</v>
      </c>
      <c r="O164" s="15" t="s">
        <v>147</v>
      </c>
      <c r="P164" s="14" t="s">
        <v>1196</v>
      </c>
      <c r="Q164" s="18" t="s">
        <v>1197</v>
      </c>
      <c r="R164" s="18">
        <v>6.0E8</v>
      </c>
      <c r="S164" s="18">
        <v>4.3141E8</v>
      </c>
      <c r="T164" s="14">
        <v>29523.0</v>
      </c>
      <c r="U164" s="14" t="s">
        <v>1189</v>
      </c>
      <c r="V164" s="15" t="s">
        <v>93</v>
      </c>
      <c r="W164" s="15" t="s">
        <v>94</v>
      </c>
      <c r="X164" s="14" t="s">
        <v>85</v>
      </c>
      <c r="Y164" s="19" t="s">
        <v>1198</v>
      </c>
      <c r="Z164" s="16">
        <v>45050.0</v>
      </c>
      <c r="AA164" s="15" t="s">
        <v>202</v>
      </c>
      <c r="AB164" s="19" t="s">
        <v>85</v>
      </c>
      <c r="AC164" s="15" t="s">
        <v>96</v>
      </c>
      <c r="AD164" s="17" t="s">
        <v>97</v>
      </c>
      <c r="AE164" s="14" t="s">
        <v>1199</v>
      </c>
      <c r="AF164" s="14">
        <v>8.0022534E8</v>
      </c>
      <c r="AG164" s="14">
        <v>8.0</v>
      </c>
      <c r="AH164" s="19" t="s">
        <v>85</v>
      </c>
      <c r="AI164" s="14" t="s">
        <v>85</v>
      </c>
      <c r="AJ164" s="17" t="s">
        <v>114</v>
      </c>
      <c r="AK164" s="15" t="s">
        <v>115</v>
      </c>
      <c r="AL164" s="17" t="s">
        <v>85</v>
      </c>
      <c r="AM164" s="21" t="s">
        <v>85</v>
      </c>
      <c r="AN164" s="54" t="s">
        <v>85</v>
      </c>
      <c r="AO164" s="17">
        <v>83423.0</v>
      </c>
      <c r="AP164" s="16">
        <v>45051.0</v>
      </c>
      <c r="AQ164" s="55">
        <v>4.3141E8</v>
      </c>
      <c r="AR164" s="30">
        <v>0.0</v>
      </c>
      <c r="AS164" s="30">
        <v>0.0</v>
      </c>
      <c r="AT164" s="30">
        <v>0.0</v>
      </c>
      <c r="AU164" s="31">
        <f t="shared" ref="AU164:AU166" si="50">SUM(AQ164+AR164+AS164+AT164)</f>
        <v>431410000</v>
      </c>
      <c r="AV164" s="15" t="s">
        <v>129</v>
      </c>
      <c r="AW164" s="16" t="s">
        <v>85</v>
      </c>
      <c r="AX164" s="15" t="s">
        <v>130</v>
      </c>
      <c r="AY164" s="16">
        <v>45051.0</v>
      </c>
      <c r="AZ164" s="15" t="s">
        <v>118</v>
      </c>
      <c r="BA164" s="16">
        <v>45291.0</v>
      </c>
      <c r="BB164" s="17">
        <f t="shared" si="49"/>
        <v>240</v>
      </c>
      <c r="BC164" s="25" t="s">
        <v>1200</v>
      </c>
      <c r="BD164" s="15">
        <v>2.1094954E7</v>
      </c>
      <c r="BE164" s="24">
        <v>2.1403E8</v>
      </c>
      <c r="BF164" s="16"/>
      <c r="BG164" s="25">
        <v>0.0</v>
      </c>
      <c r="BH164" s="16"/>
      <c r="BI164" s="25">
        <v>0.0</v>
      </c>
      <c r="BJ164" s="16"/>
      <c r="BK164" s="25"/>
      <c r="BL164" s="25"/>
      <c r="BM164" s="25">
        <v>0.0</v>
      </c>
      <c r="BN164" s="16"/>
      <c r="BO164" s="26">
        <f t="shared" si="46"/>
        <v>645440000</v>
      </c>
      <c r="BP164" s="19"/>
      <c r="BQ164" s="16">
        <v>45291.0</v>
      </c>
      <c r="BR164" s="16"/>
      <c r="BS164" s="19"/>
      <c r="BT164" s="14"/>
      <c r="BU164" s="19"/>
      <c r="BV164" s="19"/>
      <c r="BW164" s="18"/>
      <c r="BX164" s="19"/>
      <c r="BY164" s="28">
        <f t="shared" si="47"/>
        <v>240</v>
      </c>
      <c r="BZ164" s="19"/>
      <c r="CA164" s="14"/>
    </row>
    <row r="165" ht="15.0" customHeight="1">
      <c r="A165" s="17" t="s">
        <v>78</v>
      </c>
      <c r="B165" s="17" t="s">
        <v>79</v>
      </c>
      <c r="C165" s="15" t="s">
        <v>80</v>
      </c>
      <c r="D165" s="17">
        <v>251.0</v>
      </c>
      <c r="E165" s="15" t="s">
        <v>319</v>
      </c>
      <c r="F165" s="17" t="s">
        <v>1201</v>
      </c>
      <c r="G165" s="15" t="s">
        <v>157</v>
      </c>
      <c r="H165" s="16">
        <v>44950.0</v>
      </c>
      <c r="I165" s="17" t="s">
        <v>1202</v>
      </c>
      <c r="J165" s="15" t="s">
        <v>85</v>
      </c>
      <c r="K165" s="15" t="s">
        <v>85</v>
      </c>
      <c r="L165" s="17" t="s">
        <v>1203</v>
      </c>
      <c r="M165" s="15" t="s">
        <v>108</v>
      </c>
      <c r="N165" s="15" t="s">
        <v>88</v>
      </c>
      <c r="O165" s="15" t="s">
        <v>147</v>
      </c>
      <c r="P165" s="17" t="s">
        <v>1204</v>
      </c>
      <c r="Q165" s="17" t="s">
        <v>1205</v>
      </c>
      <c r="R165" s="27">
        <v>5.25E7</v>
      </c>
      <c r="S165" s="27">
        <v>5.25E7</v>
      </c>
      <c r="T165" s="17">
        <v>14123.0</v>
      </c>
      <c r="U165" s="17" t="s">
        <v>162</v>
      </c>
      <c r="V165" s="15" t="s">
        <v>93</v>
      </c>
      <c r="W165" s="15" t="s">
        <v>94</v>
      </c>
      <c r="X165" s="14" t="s">
        <v>85</v>
      </c>
      <c r="Y165" s="17" t="s">
        <v>1206</v>
      </c>
      <c r="Z165" s="16">
        <v>44952.0</v>
      </c>
      <c r="AA165" s="15" t="s">
        <v>88</v>
      </c>
      <c r="AB165" s="19" t="s">
        <v>85</v>
      </c>
      <c r="AC165" s="15" t="s">
        <v>96</v>
      </c>
      <c r="AD165" s="17" t="s">
        <v>97</v>
      </c>
      <c r="AE165" s="17" t="s">
        <v>1207</v>
      </c>
      <c r="AF165" s="17">
        <v>1.01420792E9</v>
      </c>
      <c r="AG165" s="17" t="s">
        <v>165</v>
      </c>
      <c r="AH165" s="19" t="s">
        <v>85</v>
      </c>
      <c r="AI165" s="34" t="s">
        <v>309</v>
      </c>
      <c r="AJ165" s="17" t="s">
        <v>114</v>
      </c>
      <c r="AK165" s="15" t="s">
        <v>115</v>
      </c>
      <c r="AL165" s="17" t="s">
        <v>85</v>
      </c>
      <c r="AM165" s="52">
        <v>32898.0</v>
      </c>
      <c r="AN165" s="22">
        <f>+YEAR(TODAY())-YEAR('Contratación 2023'!$AM160)</f>
        <v>30</v>
      </c>
      <c r="AO165" s="17">
        <v>27623.0</v>
      </c>
      <c r="AP165" s="16">
        <v>44952.0</v>
      </c>
      <c r="AQ165" s="23">
        <v>5.25E7</v>
      </c>
      <c r="AR165" s="30">
        <v>0.0</v>
      </c>
      <c r="AS165" s="30">
        <v>0.0</v>
      </c>
      <c r="AT165" s="30">
        <v>0.0</v>
      </c>
      <c r="AU165" s="31">
        <f t="shared" si="50"/>
        <v>52500000</v>
      </c>
      <c r="AV165" s="15" t="s">
        <v>101</v>
      </c>
      <c r="AW165" s="16">
        <v>44951.0</v>
      </c>
      <c r="AX165" s="15" t="s">
        <v>102</v>
      </c>
      <c r="AY165" s="16">
        <v>44952.0</v>
      </c>
      <c r="AZ165" s="15" t="s">
        <v>157</v>
      </c>
      <c r="BA165" s="16">
        <v>45164.0</v>
      </c>
      <c r="BB165" s="17">
        <f t="shared" si="49"/>
        <v>212</v>
      </c>
      <c r="BC165" s="17" t="s">
        <v>705</v>
      </c>
      <c r="BD165" s="17">
        <v>5.1832657E7</v>
      </c>
      <c r="BE165" s="24">
        <v>0.0</v>
      </c>
      <c r="BF165" s="16">
        <v>45162.0</v>
      </c>
      <c r="BG165" s="25">
        <v>0.0</v>
      </c>
      <c r="BH165" s="16"/>
      <c r="BI165" s="25">
        <v>0.0</v>
      </c>
      <c r="BJ165" s="16"/>
      <c r="BK165" s="25"/>
      <c r="BL165" s="25"/>
      <c r="BM165" s="25">
        <v>0.0</v>
      </c>
      <c r="BN165" s="16"/>
      <c r="BO165" s="26">
        <f t="shared" si="46"/>
        <v>52500000</v>
      </c>
      <c r="BP165" s="15">
        <v>105.0</v>
      </c>
      <c r="BQ165" s="16">
        <v>45271.0</v>
      </c>
      <c r="BR165" s="16">
        <v>45162.0</v>
      </c>
      <c r="BS165" s="17"/>
      <c r="BT165" s="17"/>
      <c r="BU165" s="21"/>
      <c r="BV165" s="17"/>
      <c r="BW165" s="27"/>
      <c r="BX165" s="21"/>
      <c r="BY165" s="28">
        <f t="shared" si="47"/>
        <v>317</v>
      </c>
      <c r="BZ165" s="21"/>
      <c r="CA165" s="17"/>
    </row>
    <row r="166" ht="15.0" customHeight="1">
      <c r="A166" s="17" t="s">
        <v>78</v>
      </c>
      <c r="B166" s="17" t="s">
        <v>79</v>
      </c>
      <c r="C166" s="15" t="s">
        <v>80</v>
      </c>
      <c r="D166" s="17">
        <v>22.0</v>
      </c>
      <c r="E166" s="15" t="s">
        <v>142</v>
      </c>
      <c r="F166" s="17" t="s">
        <v>1208</v>
      </c>
      <c r="G166" s="15" t="s">
        <v>157</v>
      </c>
      <c r="H166" s="32">
        <v>44943.0</v>
      </c>
      <c r="I166" s="17" t="s">
        <v>1209</v>
      </c>
      <c r="J166" s="15" t="s">
        <v>85</v>
      </c>
      <c r="K166" s="15" t="s">
        <v>85</v>
      </c>
      <c r="L166" s="17" t="s">
        <v>1210</v>
      </c>
      <c r="M166" s="15" t="s">
        <v>108</v>
      </c>
      <c r="N166" s="15" t="s">
        <v>88</v>
      </c>
      <c r="O166" s="15" t="s">
        <v>304</v>
      </c>
      <c r="P166" s="17" t="s">
        <v>1211</v>
      </c>
      <c r="Q166" s="17" t="s">
        <v>1212</v>
      </c>
      <c r="R166" s="27">
        <v>5.5E7</v>
      </c>
      <c r="S166" s="27">
        <v>5.5E7</v>
      </c>
      <c r="T166" s="17">
        <v>10023.0</v>
      </c>
      <c r="U166" s="17" t="s">
        <v>162</v>
      </c>
      <c r="V166" s="15" t="s">
        <v>93</v>
      </c>
      <c r="W166" s="15" t="s">
        <v>193</v>
      </c>
      <c r="X166" s="14" t="s">
        <v>85</v>
      </c>
      <c r="Y166" s="17" t="s">
        <v>1213</v>
      </c>
      <c r="Z166" s="16">
        <v>44944.0</v>
      </c>
      <c r="AA166" s="15" t="s">
        <v>88</v>
      </c>
      <c r="AB166" s="19" t="s">
        <v>85</v>
      </c>
      <c r="AC166" s="15" t="s">
        <v>96</v>
      </c>
      <c r="AD166" s="17" t="s">
        <v>97</v>
      </c>
      <c r="AE166" s="17" t="s">
        <v>1214</v>
      </c>
      <c r="AF166" s="17">
        <v>2.4018748E7</v>
      </c>
      <c r="AG166" s="17" t="s">
        <v>165</v>
      </c>
      <c r="AH166" s="19" t="s">
        <v>85</v>
      </c>
      <c r="AI166" s="15" t="s">
        <v>309</v>
      </c>
      <c r="AJ166" s="15" t="s">
        <v>114</v>
      </c>
      <c r="AK166" s="15" t="s">
        <v>174</v>
      </c>
      <c r="AL166" s="17" t="s">
        <v>85</v>
      </c>
      <c r="AM166" s="21">
        <v>29011.0</v>
      </c>
      <c r="AN166" s="22" t="str">
        <f>+YEAR(TODAY())-YEAR('Contratación 2023'!$AM20)</f>
        <v>#VALUE!</v>
      </c>
      <c r="AO166" s="17">
        <v>20623.0</v>
      </c>
      <c r="AP166" s="16">
        <v>44945.0</v>
      </c>
      <c r="AQ166" s="89">
        <v>2.4833333E7</v>
      </c>
      <c r="AR166" s="30">
        <v>0.0</v>
      </c>
      <c r="AS166" s="30">
        <v>0.0</v>
      </c>
      <c r="AT166" s="30">
        <v>0.0</v>
      </c>
      <c r="AU166" s="31">
        <f t="shared" si="50"/>
        <v>24833333</v>
      </c>
      <c r="AV166" s="15" t="s">
        <v>101</v>
      </c>
      <c r="AW166" s="16">
        <v>44945.0</v>
      </c>
      <c r="AX166" s="15" t="s">
        <v>102</v>
      </c>
      <c r="AY166" s="37">
        <v>44949.0</v>
      </c>
      <c r="AZ166" s="15" t="s">
        <v>157</v>
      </c>
      <c r="BA166" s="37">
        <v>45098.0</v>
      </c>
      <c r="BB166" s="17">
        <f t="shared" si="49"/>
        <v>149</v>
      </c>
      <c r="BC166" s="17" t="s">
        <v>310</v>
      </c>
      <c r="BD166" s="17">
        <v>7.927988E7</v>
      </c>
      <c r="BE166" s="24">
        <v>0.0</v>
      </c>
      <c r="BF166" s="16"/>
      <c r="BG166" s="25">
        <v>0.0</v>
      </c>
      <c r="BH166" s="16"/>
      <c r="BI166" s="25">
        <v>0.0</v>
      </c>
      <c r="BJ166" s="16"/>
      <c r="BK166" s="25"/>
      <c r="BL166" s="25"/>
      <c r="BM166" s="25">
        <v>0.0</v>
      </c>
      <c r="BN166" s="16"/>
      <c r="BO166" s="31">
        <f t="shared" si="46"/>
        <v>24833333</v>
      </c>
      <c r="BP166" s="17"/>
      <c r="BQ166" s="16"/>
      <c r="BR166" s="16"/>
      <c r="BS166" s="17"/>
      <c r="BT166" s="17"/>
      <c r="BU166" s="21"/>
      <c r="BV166" s="17"/>
      <c r="BW166" s="27"/>
      <c r="BX166" s="21"/>
      <c r="BY166" s="17">
        <f t="shared" si="47"/>
        <v>149</v>
      </c>
      <c r="BZ166" s="52">
        <v>45208.0</v>
      </c>
      <c r="CA166" s="15" t="s">
        <v>197</v>
      </c>
    </row>
    <row r="167" ht="15.0" customHeight="1">
      <c r="A167" s="14" t="s">
        <v>78</v>
      </c>
      <c r="B167" s="14" t="s">
        <v>79</v>
      </c>
      <c r="C167" s="15" t="s">
        <v>80</v>
      </c>
      <c r="D167" s="14">
        <v>255.0</v>
      </c>
      <c r="E167" s="15" t="s">
        <v>565</v>
      </c>
      <c r="F167" s="14" t="s">
        <v>1215</v>
      </c>
      <c r="G167" s="15" t="s">
        <v>103</v>
      </c>
      <c r="H167" s="16">
        <v>45016.0</v>
      </c>
      <c r="I167" s="19" t="s">
        <v>1216</v>
      </c>
      <c r="J167" s="15" t="s">
        <v>85</v>
      </c>
      <c r="K167" s="15" t="s">
        <v>85</v>
      </c>
      <c r="L167" s="14" t="s">
        <v>1217</v>
      </c>
      <c r="M167" s="15" t="s">
        <v>243</v>
      </c>
      <c r="N167" s="15" t="s">
        <v>516</v>
      </c>
      <c r="O167" s="15" t="s">
        <v>147</v>
      </c>
      <c r="P167" s="14">
        <v>8.4121804E7</v>
      </c>
      <c r="Q167" s="18" t="s">
        <v>1218</v>
      </c>
      <c r="R167" s="18">
        <v>1.2E8</v>
      </c>
      <c r="S167" s="18">
        <v>1.2E8</v>
      </c>
      <c r="T167" s="14">
        <v>24923.0</v>
      </c>
      <c r="U167" s="14" t="s">
        <v>1219</v>
      </c>
      <c r="V167" s="15" t="s">
        <v>93</v>
      </c>
      <c r="W167" s="15" t="s">
        <v>94</v>
      </c>
      <c r="X167" s="14" t="s">
        <v>85</v>
      </c>
      <c r="Y167" s="19" t="s">
        <v>1220</v>
      </c>
      <c r="Z167" s="16">
        <v>45082.0</v>
      </c>
      <c r="AA167" s="15" t="s">
        <v>206</v>
      </c>
      <c r="AB167" s="19" t="s">
        <v>85</v>
      </c>
      <c r="AC167" s="15" t="s">
        <v>96</v>
      </c>
      <c r="AD167" s="14" t="s">
        <v>97</v>
      </c>
      <c r="AE167" s="14" t="s">
        <v>1221</v>
      </c>
      <c r="AF167" s="14">
        <v>9.00719304E8</v>
      </c>
      <c r="AG167" s="14">
        <v>6.0</v>
      </c>
      <c r="AH167" s="19" t="s">
        <v>85</v>
      </c>
      <c r="AI167" s="14" t="s">
        <v>85</v>
      </c>
      <c r="AJ167" s="17" t="s">
        <v>114</v>
      </c>
      <c r="AK167" s="15" t="s">
        <v>115</v>
      </c>
      <c r="AL167" s="17" t="s">
        <v>85</v>
      </c>
      <c r="AM167" s="14" t="s">
        <v>85</v>
      </c>
      <c r="AN167" s="54" t="s">
        <v>85</v>
      </c>
      <c r="AO167" s="14">
        <v>104223.0</v>
      </c>
      <c r="AP167" s="16">
        <v>45083.0</v>
      </c>
      <c r="AQ167" s="29">
        <v>1.2E8</v>
      </c>
      <c r="AR167" s="87"/>
      <c r="AS167" s="29"/>
      <c r="AT167" s="87"/>
      <c r="AU167" s="29">
        <v>1.2E8</v>
      </c>
      <c r="AV167" s="15" t="s">
        <v>101</v>
      </c>
      <c r="AW167" s="16">
        <v>45097.0</v>
      </c>
      <c r="AX167" s="15" t="s">
        <v>102</v>
      </c>
      <c r="AY167" s="19">
        <v>45103.0</v>
      </c>
      <c r="AZ167" s="15" t="s">
        <v>199</v>
      </c>
      <c r="BA167" s="16">
        <v>45291.0</v>
      </c>
      <c r="BB167" s="17">
        <f t="shared" si="49"/>
        <v>188</v>
      </c>
      <c r="BC167" s="18" t="s">
        <v>1222</v>
      </c>
      <c r="BD167" s="14">
        <v>7.9292555E7</v>
      </c>
      <c r="BE167" s="24">
        <v>0.0</v>
      </c>
      <c r="BF167" s="81"/>
      <c r="BG167" s="25">
        <v>0.0</v>
      </c>
      <c r="BH167" s="21"/>
      <c r="BI167" s="25">
        <v>0.0</v>
      </c>
      <c r="BJ167" s="81"/>
      <c r="BK167" s="25"/>
      <c r="BL167" s="25"/>
      <c r="BM167" s="25">
        <v>0.0</v>
      </c>
      <c r="BN167" s="81"/>
      <c r="BO167" s="26">
        <f t="shared" si="46"/>
        <v>120000000</v>
      </c>
      <c r="BP167" s="81"/>
      <c r="BQ167" s="81"/>
      <c r="BR167" s="81"/>
      <c r="BS167" s="81"/>
      <c r="BT167" s="87"/>
      <c r="BU167" s="81"/>
      <c r="BV167" s="81"/>
      <c r="BW167" s="29"/>
      <c r="BX167" s="81"/>
      <c r="BY167" s="28">
        <f t="shared" si="47"/>
        <v>188</v>
      </c>
      <c r="BZ167" s="81"/>
      <c r="CA167" s="14"/>
    </row>
    <row r="168" ht="15.0" customHeight="1">
      <c r="A168" s="14" t="s">
        <v>78</v>
      </c>
      <c r="B168" s="14" t="s">
        <v>79</v>
      </c>
      <c r="C168" s="15" t="s">
        <v>80</v>
      </c>
      <c r="D168" s="17">
        <v>256.0</v>
      </c>
      <c r="E168" s="15" t="s">
        <v>116</v>
      </c>
      <c r="F168" s="17" t="s">
        <v>1223</v>
      </c>
      <c r="G168" s="15" t="s">
        <v>241</v>
      </c>
      <c r="H168" s="32">
        <v>45044.0</v>
      </c>
      <c r="I168" s="17" t="s">
        <v>1224</v>
      </c>
      <c r="J168" s="33" t="s">
        <v>85</v>
      </c>
      <c r="K168" s="15" t="s">
        <v>85</v>
      </c>
      <c r="L168" s="14" t="s">
        <v>1225</v>
      </c>
      <c r="M168" s="15" t="s">
        <v>243</v>
      </c>
      <c r="N168" s="17" t="s">
        <v>934</v>
      </c>
      <c r="O168" s="15" t="s">
        <v>147</v>
      </c>
      <c r="P168" s="14">
        <v>5.3101502E7</v>
      </c>
      <c r="Q168" s="67" t="s">
        <v>1226</v>
      </c>
      <c r="R168" s="56">
        <v>8.5E8</v>
      </c>
      <c r="S168" s="56">
        <v>8.5E8</v>
      </c>
      <c r="T168" s="17">
        <v>35023.0</v>
      </c>
      <c r="U168" s="14" t="s">
        <v>1107</v>
      </c>
      <c r="V168" s="15" t="s">
        <v>93</v>
      </c>
      <c r="W168" s="15" t="s">
        <v>94</v>
      </c>
      <c r="X168" s="14" t="s">
        <v>85</v>
      </c>
      <c r="Y168" s="21" t="s">
        <v>1227</v>
      </c>
      <c r="Z168" s="16">
        <v>45079.0</v>
      </c>
      <c r="AA168" s="15" t="s">
        <v>1228</v>
      </c>
      <c r="AB168" s="19" t="s">
        <v>85</v>
      </c>
      <c r="AC168" s="15" t="s">
        <v>96</v>
      </c>
      <c r="AD168" s="57" t="s">
        <v>519</v>
      </c>
      <c r="AE168" s="17" t="s">
        <v>1229</v>
      </c>
      <c r="AF168" s="17">
        <v>8.30103828E8</v>
      </c>
      <c r="AG168" s="17">
        <v>5.0</v>
      </c>
      <c r="AH168" s="19" t="s">
        <v>85</v>
      </c>
      <c r="AI168" s="14" t="s">
        <v>85</v>
      </c>
      <c r="AJ168" s="15" t="s">
        <v>114</v>
      </c>
      <c r="AK168" s="15" t="s">
        <v>115</v>
      </c>
      <c r="AL168" s="15" t="s">
        <v>962</v>
      </c>
      <c r="AM168" s="14" t="s">
        <v>85</v>
      </c>
      <c r="AN168" s="54" t="s">
        <v>85</v>
      </c>
      <c r="AO168" s="25" t="s">
        <v>1230</v>
      </c>
      <c r="AP168" s="16" t="s">
        <v>1231</v>
      </c>
      <c r="AQ168" s="55">
        <v>8.49551311E8</v>
      </c>
      <c r="AR168" s="17"/>
      <c r="AS168" s="27"/>
      <c r="AT168" s="17"/>
      <c r="AU168" s="55">
        <v>8.49551311E8</v>
      </c>
      <c r="AV168" s="15" t="s">
        <v>101</v>
      </c>
      <c r="AW168" s="16">
        <v>45079.0</v>
      </c>
      <c r="AX168" s="15" t="s">
        <v>102</v>
      </c>
      <c r="AY168" s="37">
        <v>45119.0</v>
      </c>
      <c r="AZ168" s="15" t="s">
        <v>199</v>
      </c>
      <c r="BA168" s="37">
        <v>45230.0</v>
      </c>
      <c r="BB168" s="17">
        <f t="shared" si="49"/>
        <v>111</v>
      </c>
      <c r="BC168" s="17" t="s">
        <v>1232</v>
      </c>
      <c r="BD168" s="17">
        <v>3.6382734E7</v>
      </c>
      <c r="BE168" s="24">
        <v>0.0</v>
      </c>
      <c r="BF168" s="17"/>
      <c r="BG168" s="25">
        <v>0.0</v>
      </c>
      <c r="BH168" s="19"/>
      <c r="BI168" s="25">
        <v>0.0</v>
      </c>
      <c r="BJ168" s="21"/>
      <c r="BK168" s="25"/>
      <c r="BL168" s="25"/>
      <c r="BM168" s="25">
        <v>0.0</v>
      </c>
      <c r="BN168" s="17"/>
      <c r="BO168" s="31"/>
      <c r="BP168" s="15">
        <v>22.0</v>
      </c>
      <c r="BQ168" s="84">
        <v>45252.0</v>
      </c>
      <c r="BR168" s="84">
        <v>45225.0</v>
      </c>
      <c r="BS168" s="21"/>
      <c r="BT168" s="17"/>
      <c r="BU168" s="27"/>
      <c r="BV168" s="21"/>
      <c r="BW168" s="17"/>
      <c r="BX168" s="21"/>
      <c r="BY168" s="28">
        <f t="shared" si="47"/>
        <v>133</v>
      </c>
      <c r="BZ168" s="17"/>
      <c r="CA168" s="17"/>
    </row>
    <row r="169" ht="15.0" customHeight="1">
      <c r="A169" s="14" t="s">
        <v>78</v>
      </c>
      <c r="B169" s="14" t="s">
        <v>79</v>
      </c>
      <c r="C169" s="15" t="s">
        <v>80</v>
      </c>
      <c r="D169" s="14">
        <v>258.0</v>
      </c>
      <c r="E169" s="15" t="s">
        <v>81</v>
      </c>
      <c r="F169" s="14" t="s">
        <v>1233</v>
      </c>
      <c r="G169" s="15" t="s">
        <v>103</v>
      </c>
      <c r="H169" s="16">
        <v>45014.0</v>
      </c>
      <c r="I169" s="19" t="s">
        <v>1234</v>
      </c>
      <c r="J169" s="15" t="s">
        <v>85</v>
      </c>
      <c r="K169" s="15" t="s">
        <v>85</v>
      </c>
      <c r="L169" s="17" t="s">
        <v>1235</v>
      </c>
      <c r="M169" s="15" t="s">
        <v>243</v>
      </c>
      <c r="N169" s="15" t="s">
        <v>516</v>
      </c>
      <c r="O169" s="15" t="s">
        <v>147</v>
      </c>
      <c r="P169" s="18" t="s">
        <v>1236</v>
      </c>
      <c r="Q169" s="18" t="s">
        <v>1237</v>
      </c>
      <c r="R169" s="18">
        <v>1.1E8</v>
      </c>
      <c r="S169" s="18">
        <v>1.1E8</v>
      </c>
      <c r="T169" s="14">
        <v>29923.0</v>
      </c>
      <c r="U169" s="14" t="s">
        <v>1238</v>
      </c>
      <c r="V169" s="15" t="s">
        <v>93</v>
      </c>
      <c r="W169" s="15" t="s">
        <v>94</v>
      </c>
      <c r="X169" s="14" t="s">
        <v>85</v>
      </c>
      <c r="Y169" s="19" t="s">
        <v>1239</v>
      </c>
      <c r="Z169" s="16">
        <v>45106.0</v>
      </c>
      <c r="AA169" s="15" t="s">
        <v>124</v>
      </c>
      <c r="AB169" s="19" t="s">
        <v>85</v>
      </c>
      <c r="AC169" s="15" t="s">
        <v>96</v>
      </c>
      <c r="AD169" s="17" t="s">
        <v>97</v>
      </c>
      <c r="AE169" s="14" t="s">
        <v>1240</v>
      </c>
      <c r="AF169" s="14">
        <v>9.01406312E8</v>
      </c>
      <c r="AG169" s="14">
        <v>5.0</v>
      </c>
      <c r="AH169" s="19" t="s">
        <v>85</v>
      </c>
      <c r="AI169" s="14" t="s">
        <v>85</v>
      </c>
      <c r="AJ169" s="17" t="s">
        <v>99</v>
      </c>
      <c r="AK169" s="17" t="s">
        <v>128</v>
      </c>
      <c r="AL169" s="20" t="s">
        <v>100</v>
      </c>
      <c r="AM169" s="21" t="s">
        <v>85</v>
      </c>
      <c r="AN169" s="21" t="s">
        <v>85</v>
      </c>
      <c r="AO169" s="17">
        <v>119323.0</v>
      </c>
      <c r="AP169" s="16">
        <v>45107.0</v>
      </c>
      <c r="AQ169" s="55">
        <v>1.1E8</v>
      </c>
      <c r="AR169" s="14"/>
      <c r="AS169" s="18"/>
      <c r="AT169" s="14"/>
      <c r="AU169" s="55">
        <v>1.1E8</v>
      </c>
      <c r="AV169" s="15" t="s">
        <v>101</v>
      </c>
      <c r="AW169" s="32">
        <v>45155.0</v>
      </c>
      <c r="AX169" s="15" t="s">
        <v>102</v>
      </c>
      <c r="AY169" s="32">
        <v>45155.0</v>
      </c>
      <c r="AZ169" s="15" t="s">
        <v>199</v>
      </c>
      <c r="BA169" s="32">
        <v>45247.0</v>
      </c>
      <c r="BB169" s="17">
        <f t="shared" si="49"/>
        <v>92</v>
      </c>
      <c r="BC169" s="30" t="s">
        <v>1241</v>
      </c>
      <c r="BD169" s="15">
        <v>5.2813239E7</v>
      </c>
      <c r="BE169" s="24">
        <v>0.0</v>
      </c>
      <c r="BF169" s="19"/>
      <c r="BG169" s="25">
        <v>0.0</v>
      </c>
      <c r="BH169" s="19"/>
      <c r="BI169" s="25">
        <v>0.0</v>
      </c>
      <c r="BJ169" s="19"/>
      <c r="BK169" s="25"/>
      <c r="BL169" s="25"/>
      <c r="BM169" s="25">
        <v>0.0</v>
      </c>
      <c r="BN169" s="19"/>
      <c r="BO169" s="26">
        <f>SUM(AU169+BE169+BG169+BI169-BM169)</f>
        <v>110000000</v>
      </c>
      <c r="BP169" s="34">
        <v>18.0</v>
      </c>
      <c r="BQ169" s="91">
        <v>45265.0</v>
      </c>
      <c r="BR169" s="91">
        <v>45247.0</v>
      </c>
      <c r="BS169" s="19"/>
      <c r="BT169" s="14"/>
      <c r="BU169" s="19"/>
      <c r="BV169" s="19"/>
      <c r="BW169" s="18"/>
      <c r="BX169" s="19"/>
      <c r="BY169" s="28">
        <f t="shared" si="47"/>
        <v>110</v>
      </c>
      <c r="BZ169" s="19"/>
      <c r="CA169" s="14"/>
    </row>
    <row r="170" ht="15.0" customHeight="1">
      <c r="A170" s="14" t="s">
        <v>78</v>
      </c>
      <c r="B170" s="14" t="s">
        <v>79</v>
      </c>
      <c r="C170" s="15" t="s">
        <v>80</v>
      </c>
      <c r="D170" s="14">
        <v>259.0</v>
      </c>
      <c r="E170" s="15" t="s">
        <v>319</v>
      </c>
      <c r="F170" s="17" t="s">
        <v>1242</v>
      </c>
      <c r="G170" s="15" t="s">
        <v>103</v>
      </c>
      <c r="H170" s="16">
        <v>45016.0</v>
      </c>
      <c r="I170" s="19" t="s">
        <v>1243</v>
      </c>
      <c r="J170" s="15" t="s">
        <v>85</v>
      </c>
      <c r="K170" s="15" t="s">
        <v>85</v>
      </c>
      <c r="L170" s="17" t="s">
        <v>1244</v>
      </c>
      <c r="M170" s="15" t="s">
        <v>87</v>
      </c>
      <c r="N170" s="15" t="s">
        <v>1005</v>
      </c>
      <c r="O170" s="15" t="s">
        <v>147</v>
      </c>
      <c r="P170" s="14" t="s">
        <v>1245</v>
      </c>
      <c r="Q170" s="34" t="s">
        <v>1246</v>
      </c>
      <c r="R170" s="18">
        <v>2.0E7</v>
      </c>
      <c r="S170" s="18">
        <v>2.0E7</v>
      </c>
      <c r="T170" s="14">
        <v>24723.0</v>
      </c>
      <c r="U170" s="14" t="s">
        <v>968</v>
      </c>
      <c r="V170" s="15" t="s">
        <v>387</v>
      </c>
      <c r="W170" s="15" t="s">
        <v>387</v>
      </c>
      <c r="X170" s="34" t="s">
        <v>1247</v>
      </c>
      <c r="Y170" s="34" t="s">
        <v>85</v>
      </c>
      <c r="Z170" s="19" t="s">
        <v>85</v>
      </c>
      <c r="AA170" s="19" t="s">
        <v>85</v>
      </c>
      <c r="AB170" s="19" t="s">
        <v>85</v>
      </c>
      <c r="AC170" s="19" t="s">
        <v>85</v>
      </c>
      <c r="AD170" s="19" t="s">
        <v>85</v>
      </c>
      <c r="AE170" s="19" t="s">
        <v>85</v>
      </c>
      <c r="AF170" s="19" t="s">
        <v>85</v>
      </c>
      <c r="AG170" s="19" t="s">
        <v>85</v>
      </c>
      <c r="AH170" s="17" t="s">
        <v>165</v>
      </c>
      <c r="AI170" s="19" t="s">
        <v>85</v>
      </c>
      <c r="AJ170" s="19" t="s">
        <v>85</v>
      </c>
      <c r="AK170" s="15" t="s">
        <v>115</v>
      </c>
      <c r="AL170" s="19" t="s">
        <v>85</v>
      </c>
      <c r="AM170" s="19" t="s">
        <v>85</v>
      </c>
      <c r="AN170" s="19" t="s">
        <v>85</v>
      </c>
      <c r="AO170" s="19" t="s">
        <v>85</v>
      </c>
      <c r="AP170" s="19" t="s">
        <v>85</v>
      </c>
      <c r="AQ170" s="81" t="s">
        <v>85</v>
      </c>
      <c r="AR170" s="19" t="s">
        <v>85</v>
      </c>
      <c r="AS170" s="19" t="s">
        <v>85</v>
      </c>
      <c r="AT170" s="19" t="s">
        <v>85</v>
      </c>
      <c r="AU170" s="81" t="s">
        <v>85</v>
      </c>
      <c r="AV170" s="19" t="s">
        <v>85</v>
      </c>
      <c r="AW170" s="19" t="s">
        <v>85</v>
      </c>
      <c r="AX170" s="15" t="s">
        <v>130</v>
      </c>
      <c r="AY170" s="19" t="s">
        <v>85</v>
      </c>
      <c r="AZ170" s="19" t="s">
        <v>85</v>
      </c>
      <c r="BA170" s="19" t="s">
        <v>85</v>
      </c>
      <c r="BB170" s="19" t="s">
        <v>85</v>
      </c>
      <c r="BC170" s="19" t="s">
        <v>85</v>
      </c>
      <c r="BD170" s="19" t="s">
        <v>85</v>
      </c>
      <c r="BE170" s="56" t="s">
        <v>85</v>
      </c>
      <c r="BF170" s="25">
        <v>0.0</v>
      </c>
      <c r="BG170" s="19"/>
      <c r="BH170" s="25">
        <v>0.0</v>
      </c>
      <c r="BI170" s="17"/>
      <c r="BJ170" s="25">
        <v>0.0</v>
      </c>
      <c r="BK170" s="19"/>
      <c r="BL170" s="19"/>
      <c r="BM170" s="19"/>
      <c r="BN170" s="25">
        <v>0.0</v>
      </c>
      <c r="BO170" s="56"/>
      <c r="BP170" s="29" t="str">
        <f>SUM(AV170+BF170+BH170+BJ170-BN170)</f>
        <v>#VALUE!</v>
      </c>
      <c r="BQ170" s="19"/>
      <c r="BR170" s="19"/>
      <c r="BS170" s="19"/>
      <c r="BT170" s="14"/>
      <c r="BU170" s="19"/>
      <c r="BV170" s="19"/>
      <c r="BW170" s="18"/>
      <c r="BX170" s="19"/>
      <c r="BY170" s="28" t="str">
        <f t="shared" si="47"/>
        <v>#VALUE!</v>
      </c>
      <c r="BZ170" s="19"/>
      <c r="CA170" s="14"/>
    </row>
    <row r="171" ht="15.0" customHeight="1">
      <c r="A171" s="17" t="s">
        <v>78</v>
      </c>
      <c r="B171" s="17" t="s">
        <v>79</v>
      </c>
      <c r="C171" s="15" t="s">
        <v>80</v>
      </c>
      <c r="D171" s="17">
        <v>23.0</v>
      </c>
      <c r="E171" s="15" t="s">
        <v>142</v>
      </c>
      <c r="F171" s="17" t="s">
        <v>1248</v>
      </c>
      <c r="G171" s="15" t="s">
        <v>157</v>
      </c>
      <c r="H171" s="32">
        <v>44944.0</v>
      </c>
      <c r="I171" s="17" t="s">
        <v>1249</v>
      </c>
      <c r="J171" s="15" t="s">
        <v>85</v>
      </c>
      <c r="K171" s="15" t="s">
        <v>85</v>
      </c>
      <c r="L171" s="17" t="s">
        <v>814</v>
      </c>
      <c r="M171" s="15" t="s">
        <v>108</v>
      </c>
      <c r="N171" s="15" t="s">
        <v>88</v>
      </c>
      <c r="O171" s="15" t="s">
        <v>160</v>
      </c>
      <c r="P171" s="17" t="s">
        <v>305</v>
      </c>
      <c r="Q171" s="17" t="s">
        <v>1250</v>
      </c>
      <c r="R171" s="27">
        <v>4.6E7</v>
      </c>
      <c r="S171" s="27">
        <v>4.6E7</v>
      </c>
      <c r="T171" s="17">
        <v>9823.0</v>
      </c>
      <c r="U171" s="17" t="s">
        <v>162</v>
      </c>
      <c r="V171" s="15" t="s">
        <v>93</v>
      </c>
      <c r="W171" s="15" t="s">
        <v>94</v>
      </c>
      <c r="X171" s="14" t="s">
        <v>85</v>
      </c>
      <c r="Y171" s="17" t="s">
        <v>1251</v>
      </c>
      <c r="Z171" s="16">
        <v>44945.0</v>
      </c>
      <c r="AA171" s="15" t="s">
        <v>88</v>
      </c>
      <c r="AB171" s="19" t="s">
        <v>85</v>
      </c>
      <c r="AC171" s="15" t="s">
        <v>96</v>
      </c>
      <c r="AD171" s="17" t="s">
        <v>97</v>
      </c>
      <c r="AE171" s="17" t="s">
        <v>1252</v>
      </c>
      <c r="AF171" s="17">
        <v>1.065827686E9</v>
      </c>
      <c r="AG171" s="17" t="s">
        <v>165</v>
      </c>
      <c r="AH171" s="19" t="s">
        <v>85</v>
      </c>
      <c r="AI171" s="15" t="s">
        <v>309</v>
      </c>
      <c r="AJ171" s="15" t="s">
        <v>114</v>
      </c>
      <c r="AK171" s="15" t="s">
        <v>174</v>
      </c>
      <c r="AL171" s="17" t="s">
        <v>85</v>
      </c>
      <c r="AM171" s="21">
        <v>35315.0</v>
      </c>
      <c r="AN171" s="22" t="str">
        <f>+YEAR(TODAY())-YEAR('Contratación 2023'!$AM92)</f>
        <v>#VALUE!</v>
      </c>
      <c r="AO171" s="17">
        <v>20223.0</v>
      </c>
      <c r="AP171" s="16">
        <v>44945.0</v>
      </c>
      <c r="AQ171" s="23">
        <v>4.6E7</v>
      </c>
      <c r="AR171" s="30">
        <v>0.0</v>
      </c>
      <c r="AS171" s="30">
        <v>0.0</v>
      </c>
      <c r="AT171" s="30">
        <v>0.0</v>
      </c>
      <c r="AU171" s="31">
        <f t="shared" ref="AU171:AU174" si="51">SUM(AQ171+AR171+AS171+AT171)</f>
        <v>46000000</v>
      </c>
      <c r="AV171" s="15" t="s">
        <v>101</v>
      </c>
      <c r="AW171" s="16">
        <v>44945.0</v>
      </c>
      <c r="AX171" s="15" t="s">
        <v>102</v>
      </c>
      <c r="AY171" s="37">
        <v>44945.0</v>
      </c>
      <c r="AZ171" s="15" t="s">
        <v>157</v>
      </c>
      <c r="BA171" s="37">
        <v>45291.0</v>
      </c>
      <c r="BB171" s="17">
        <f t="shared" ref="BB171:BB174" si="52">(BA171-AY171)</f>
        <v>346</v>
      </c>
      <c r="BC171" s="17" t="s">
        <v>310</v>
      </c>
      <c r="BD171" s="17">
        <v>7.927988E7</v>
      </c>
      <c r="BE171" s="24">
        <v>0.0</v>
      </c>
      <c r="BF171" s="16"/>
      <c r="BG171" s="25">
        <v>0.0</v>
      </c>
      <c r="BH171" s="16"/>
      <c r="BI171" s="25">
        <v>0.0</v>
      </c>
      <c r="BJ171" s="16"/>
      <c r="BK171" s="25"/>
      <c r="BL171" s="25"/>
      <c r="BM171" s="25">
        <v>0.0</v>
      </c>
      <c r="BN171" s="16"/>
      <c r="BO171" s="31">
        <f t="shared" ref="BO171:BO174" si="53">SUM(AU171+BE171+BG171+BI171-BM171)</f>
        <v>46000000</v>
      </c>
      <c r="BP171" s="17"/>
      <c r="BQ171" s="16"/>
      <c r="BR171" s="16"/>
      <c r="BS171" s="17"/>
      <c r="BT171" s="17"/>
      <c r="BU171" s="21"/>
      <c r="BV171" s="17"/>
      <c r="BW171" s="27"/>
      <c r="BX171" s="21"/>
      <c r="BY171" s="17">
        <f t="shared" si="47"/>
        <v>346</v>
      </c>
      <c r="BZ171" s="21"/>
      <c r="CA171" s="17"/>
    </row>
    <row r="172" ht="15.0" customHeight="1">
      <c r="A172" s="17" t="s">
        <v>78</v>
      </c>
      <c r="B172" s="17" t="s">
        <v>79</v>
      </c>
      <c r="C172" s="15" t="s">
        <v>80</v>
      </c>
      <c r="D172" s="17">
        <v>25.0</v>
      </c>
      <c r="E172" s="15" t="s">
        <v>142</v>
      </c>
      <c r="F172" s="17" t="s">
        <v>1253</v>
      </c>
      <c r="G172" s="15" t="s">
        <v>157</v>
      </c>
      <c r="H172" s="32">
        <v>44956.0</v>
      </c>
      <c r="I172" s="17" t="s">
        <v>1254</v>
      </c>
      <c r="J172" s="15" t="s">
        <v>85</v>
      </c>
      <c r="K172" s="15" t="s">
        <v>85</v>
      </c>
      <c r="L172" s="17" t="s">
        <v>1255</v>
      </c>
      <c r="M172" s="15" t="s">
        <v>108</v>
      </c>
      <c r="N172" s="15" t="s">
        <v>179</v>
      </c>
      <c r="O172" s="15" t="s">
        <v>304</v>
      </c>
      <c r="P172" s="17" t="s">
        <v>1256</v>
      </c>
      <c r="Q172" s="17" t="s">
        <v>1257</v>
      </c>
      <c r="R172" s="27">
        <v>6000000.0</v>
      </c>
      <c r="S172" s="27">
        <v>6000000.0</v>
      </c>
      <c r="T172" s="17">
        <v>15623.0</v>
      </c>
      <c r="U172" s="17" t="s">
        <v>162</v>
      </c>
      <c r="V172" s="15" t="s">
        <v>93</v>
      </c>
      <c r="W172" s="15" t="s">
        <v>94</v>
      </c>
      <c r="X172" s="14" t="s">
        <v>85</v>
      </c>
      <c r="Y172" s="17" t="s">
        <v>1258</v>
      </c>
      <c r="Z172" s="16">
        <v>44981.0</v>
      </c>
      <c r="AA172" s="15" t="s">
        <v>179</v>
      </c>
      <c r="AB172" s="19" t="s">
        <v>85</v>
      </c>
      <c r="AC172" s="15" t="s">
        <v>96</v>
      </c>
      <c r="AD172" s="17" t="s">
        <v>97</v>
      </c>
      <c r="AE172" s="17" t="s">
        <v>1259</v>
      </c>
      <c r="AF172" s="15">
        <v>8.30001113E8</v>
      </c>
      <c r="AG172" s="17">
        <v>1.0</v>
      </c>
      <c r="AH172" s="19" t="s">
        <v>85</v>
      </c>
      <c r="AI172" s="17" t="s">
        <v>85</v>
      </c>
      <c r="AJ172" s="15" t="s">
        <v>114</v>
      </c>
      <c r="AK172" s="15" t="s">
        <v>85</v>
      </c>
      <c r="AL172" s="15" t="s">
        <v>1260</v>
      </c>
      <c r="AM172" s="21" t="s">
        <v>85</v>
      </c>
      <c r="AN172" s="22" t="s">
        <v>85</v>
      </c>
      <c r="AO172" s="17">
        <v>42623.0</v>
      </c>
      <c r="AP172" s="16">
        <v>44981.0</v>
      </c>
      <c r="AQ172" s="23">
        <v>6000000.0</v>
      </c>
      <c r="AR172" s="30">
        <v>0.0</v>
      </c>
      <c r="AS172" s="30">
        <v>0.0</v>
      </c>
      <c r="AT172" s="30">
        <v>0.0</v>
      </c>
      <c r="AU172" s="31">
        <f t="shared" si="51"/>
        <v>6000000</v>
      </c>
      <c r="AV172" s="15" t="s">
        <v>129</v>
      </c>
      <c r="AW172" s="16" t="s">
        <v>85</v>
      </c>
      <c r="AX172" s="15" t="s">
        <v>130</v>
      </c>
      <c r="AY172" s="37">
        <v>44981.0</v>
      </c>
      <c r="AZ172" s="15" t="s">
        <v>83</v>
      </c>
      <c r="BA172" s="37">
        <v>45291.0</v>
      </c>
      <c r="BB172" s="17">
        <f t="shared" si="52"/>
        <v>310</v>
      </c>
      <c r="BC172" s="17" t="s">
        <v>310</v>
      </c>
      <c r="BD172" s="17">
        <v>7.927988E7</v>
      </c>
      <c r="BE172" s="24">
        <v>0.0</v>
      </c>
      <c r="BF172" s="16"/>
      <c r="BG172" s="111">
        <v>0.0</v>
      </c>
      <c r="BH172" s="16"/>
      <c r="BI172" s="25">
        <v>0.0</v>
      </c>
      <c r="BJ172" s="16"/>
      <c r="BK172" s="25"/>
      <c r="BL172" s="25"/>
      <c r="BM172" s="25">
        <v>0.0</v>
      </c>
      <c r="BN172" s="16"/>
      <c r="BO172" s="26">
        <f t="shared" si="53"/>
        <v>6000000</v>
      </c>
      <c r="BP172" s="17"/>
      <c r="BQ172" s="16"/>
      <c r="BR172" s="16"/>
      <c r="BS172" s="17"/>
      <c r="BT172" s="17"/>
      <c r="BU172" s="21"/>
      <c r="BV172" s="17"/>
      <c r="BW172" s="27"/>
      <c r="BX172" s="21"/>
      <c r="BY172" s="17">
        <f t="shared" si="47"/>
        <v>310</v>
      </c>
      <c r="BZ172" s="21"/>
      <c r="CA172" s="17"/>
    </row>
    <row r="173" ht="15.0" customHeight="1">
      <c r="A173" s="17" t="s">
        <v>78</v>
      </c>
      <c r="B173" s="17" t="s">
        <v>79</v>
      </c>
      <c r="C173" s="15" t="s">
        <v>80</v>
      </c>
      <c r="D173" s="17">
        <v>154.0</v>
      </c>
      <c r="E173" s="15" t="s">
        <v>142</v>
      </c>
      <c r="F173" s="17" t="s">
        <v>1261</v>
      </c>
      <c r="G173" s="15" t="s">
        <v>83</v>
      </c>
      <c r="H173" s="32">
        <v>44981.0</v>
      </c>
      <c r="I173" s="17" t="s">
        <v>1262</v>
      </c>
      <c r="J173" s="15" t="s">
        <v>85</v>
      </c>
      <c r="K173" s="15" t="s">
        <v>85</v>
      </c>
      <c r="L173" s="17" t="s">
        <v>1263</v>
      </c>
      <c r="M173" s="15" t="s">
        <v>108</v>
      </c>
      <c r="N173" s="15" t="s">
        <v>88</v>
      </c>
      <c r="O173" s="15" t="s">
        <v>180</v>
      </c>
      <c r="P173" s="17">
        <v>8.0131502E7</v>
      </c>
      <c r="Q173" s="17" t="s">
        <v>1264</v>
      </c>
      <c r="R173" s="27">
        <v>8.8E7</v>
      </c>
      <c r="S173" s="27">
        <v>8.8E7</v>
      </c>
      <c r="T173" s="17">
        <v>25423.0</v>
      </c>
      <c r="U173" s="17" t="s">
        <v>182</v>
      </c>
      <c r="V173" s="15" t="s">
        <v>93</v>
      </c>
      <c r="W173" s="15" t="s">
        <v>94</v>
      </c>
      <c r="X173" s="14" t="s">
        <v>85</v>
      </c>
      <c r="Y173" s="17" t="s">
        <v>1265</v>
      </c>
      <c r="Z173" s="16">
        <v>44987.0</v>
      </c>
      <c r="AA173" s="15" t="s">
        <v>202</v>
      </c>
      <c r="AB173" s="19" t="s">
        <v>85</v>
      </c>
      <c r="AC173" s="15" t="s">
        <v>96</v>
      </c>
      <c r="AD173" s="17" t="s">
        <v>97</v>
      </c>
      <c r="AE173" s="57" t="s">
        <v>1266</v>
      </c>
      <c r="AF173" s="17">
        <v>8.90505046E8</v>
      </c>
      <c r="AG173" s="34">
        <v>6.0</v>
      </c>
      <c r="AH173" s="19" t="s">
        <v>85</v>
      </c>
      <c r="AI173" s="17" t="s">
        <v>85</v>
      </c>
      <c r="AJ173" s="15" t="s">
        <v>114</v>
      </c>
      <c r="AK173" s="15" t="s">
        <v>85</v>
      </c>
      <c r="AL173" s="15" t="s">
        <v>85</v>
      </c>
      <c r="AM173" s="21" t="s">
        <v>85</v>
      </c>
      <c r="AN173" s="54" t="s">
        <v>85</v>
      </c>
      <c r="AO173" s="17" t="s">
        <v>1267</v>
      </c>
      <c r="AP173" s="16">
        <v>44986.0</v>
      </c>
      <c r="AQ173" s="23">
        <v>8.8E7</v>
      </c>
      <c r="AR173" s="30">
        <v>0.0</v>
      </c>
      <c r="AS173" s="30">
        <v>0.0</v>
      </c>
      <c r="AT173" s="30">
        <v>0.0</v>
      </c>
      <c r="AU173" s="31">
        <f t="shared" si="51"/>
        <v>88000000</v>
      </c>
      <c r="AV173" s="15" t="s">
        <v>129</v>
      </c>
      <c r="AW173" s="16" t="s">
        <v>85</v>
      </c>
      <c r="AX173" s="15" t="s">
        <v>130</v>
      </c>
      <c r="AY173" s="37">
        <v>44985.0</v>
      </c>
      <c r="AZ173" s="15" t="s">
        <v>103</v>
      </c>
      <c r="BA173" s="37">
        <v>45291.0</v>
      </c>
      <c r="BB173" s="17">
        <f t="shared" si="52"/>
        <v>306</v>
      </c>
      <c r="BC173" s="18" t="s">
        <v>972</v>
      </c>
      <c r="BD173" s="17">
        <v>8.826455E7</v>
      </c>
      <c r="BE173" s="24">
        <v>0.0</v>
      </c>
      <c r="BF173" s="16"/>
      <c r="BG173" s="25">
        <v>0.0</v>
      </c>
      <c r="BH173" s="16"/>
      <c r="BI173" s="25">
        <v>0.0</v>
      </c>
      <c r="BJ173" s="16"/>
      <c r="BK173" s="25"/>
      <c r="BL173" s="25"/>
      <c r="BM173" s="25">
        <v>0.0</v>
      </c>
      <c r="BN173" s="16"/>
      <c r="BO173" s="26">
        <f t="shared" si="53"/>
        <v>88000000</v>
      </c>
      <c r="BP173" s="17"/>
      <c r="BQ173" s="16"/>
      <c r="BR173" s="16"/>
      <c r="BS173" s="17"/>
      <c r="BT173" s="17"/>
      <c r="BU173" s="21"/>
      <c r="BV173" s="17"/>
      <c r="BW173" s="27"/>
      <c r="BX173" s="21"/>
      <c r="BY173" s="28">
        <f t="shared" si="47"/>
        <v>306</v>
      </c>
      <c r="BZ173" s="21"/>
      <c r="CA173" s="17"/>
    </row>
    <row r="174" ht="15.0" customHeight="1">
      <c r="A174" s="17" t="s">
        <v>78</v>
      </c>
      <c r="B174" s="17" t="s">
        <v>79</v>
      </c>
      <c r="C174" s="15" t="s">
        <v>80</v>
      </c>
      <c r="D174" s="17">
        <v>254.0</v>
      </c>
      <c r="E174" s="15" t="s">
        <v>142</v>
      </c>
      <c r="F174" s="17" t="s">
        <v>1268</v>
      </c>
      <c r="G174" s="15" t="s">
        <v>83</v>
      </c>
      <c r="H174" s="32">
        <v>44970.0</v>
      </c>
      <c r="I174" s="17" t="s">
        <v>1269</v>
      </c>
      <c r="J174" s="15" t="s">
        <v>85</v>
      </c>
      <c r="K174" s="15" t="s">
        <v>85</v>
      </c>
      <c r="L174" s="17" t="s">
        <v>1270</v>
      </c>
      <c r="M174" s="15" t="s">
        <v>108</v>
      </c>
      <c r="N174" s="15" t="s">
        <v>88</v>
      </c>
      <c r="O174" s="15" t="s">
        <v>147</v>
      </c>
      <c r="P174" s="17" t="s">
        <v>1271</v>
      </c>
      <c r="Q174" s="17" t="s">
        <v>1272</v>
      </c>
      <c r="R174" s="27">
        <v>7.5E7</v>
      </c>
      <c r="S174" s="27">
        <v>7.5E7</v>
      </c>
      <c r="T174" s="17">
        <v>21623.0</v>
      </c>
      <c r="U174" s="17" t="s">
        <v>162</v>
      </c>
      <c r="V174" s="15" t="s">
        <v>93</v>
      </c>
      <c r="W174" s="15" t="s">
        <v>94</v>
      </c>
      <c r="X174" s="14" t="s">
        <v>85</v>
      </c>
      <c r="Y174" s="17" t="s">
        <v>1273</v>
      </c>
      <c r="Z174" s="16">
        <v>44987.0</v>
      </c>
      <c r="AA174" s="15" t="s">
        <v>217</v>
      </c>
      <c r="AB174" s="19" t="s">
        <v>85</v>
      </c>
      <c r="AC174" s="15" t="s">
        <v>96</v>
      </c>
      <c r="AD174" s="17" t="s">
        <v>97</v>
      </c>
      <c r="AE174" s="57" t="s">
        <v>1274</v>
      </c>
      <c r="AF174" s="17" t="s">
        <v>1275</v>
      </c>
      <c r="AG174" s="34" t="s">
        <v>165</v>
      </c>
      <c r="AH174" s="19" t="s">
        <v>85</v>
      </c>
      <c r="AI174" s="17" t="s">
        <v>85</v>
      </c>
      <c r="AJ174" s="15" t="s">
        <v>114</v>
      </c>
      <c r="AK174" s="15" t="s">
        <v>85</v>
      </c>
      <c r="AL174" s="15" t="s">
        <v>85</v>
      </c>
      <c r="AM174" s="14" t="s">
        <v>85</v>
      </c>
      <c r="AN174" s="21" t="s">
        <v>85</v>
      </c>
      <c r="AO174" s="17">
        <v>44523.0</v>
      </c>
      <c r="AP174" s="16">
        <v>44987.0</v>
      </c>
      <c r="AQ174" s="23">
        <v>7.5E7</v>
      </c>
      <c r="AR174" s="30">
        <v>0.0</v>
      </c>
      <c r="AS174" s="30">
        <v>0.0</v>
      </c>
      <c r="AT174" s="30">
        <v>0.0</v>
      </c>
      <c r="AU174" s="31">
        <f t="shared" si="51"/>
        <v>75000000</v>
      </c>
      <c r="AV174" s="15" t="s">
        <v>129</v>
      </c>
      <c r="AW174" s="16" t="s">
        <v>85</v>
      </c>
      <c r="AX174" s="15" t="s">
        <v>130</v>
      </c>
      <c r="AY174" s="37">
        <v>44987.0</v>
      </c>
      <c r="AZ174" s="15" t="s">
        <v>83</v>
      </c>
      <c r="BA174" s="37">
        <v>45291.0</v>
      </c>
      <c r="BB174" s="17">
        <f t="shared" si="52"/>
        <v>304</v>
      </c>
      <c r="BC174" s="15" t="s">
        <v>1276</v>
      </c>
      <c r="BD174" s="15">
        <v>2.1094954E7</v>
      </c>
      <c r="BE174" s="24">
        <v>2.5E7</v>
      </c>
      <c r="BF174" s="16">
        <v>45222.0</v>
      </c>
      <c r="BG174" s="25">
        <v>0.0</v>
      </c>
      <c r="BH174" s="16"/>
      <c r="BI174" s="25">
        <v>0.0</v>
      </c>
      <c r="BJ174" s="16"/>
      <c r="BK174" s="25"/>
      <c r="BL174" s="25"/>
      <c r="BM174" s="25">
        <v>0.0</v>
      </c>
      <c r="BN174" s="16"/>
      <c r="BO174" s="26">
        <f t="shared" si="53"/>
        <v>100000000</v>
      </c>
      <c r="BP174" s="17"/>
      <c r="BQ174" s="16"/>
      <c r="BR174" s="16"/>
      <c r="BS174" s="17"/>
      <c r="BT174" s="17"/>
      <c r="BU174" s="21"/>
      <c r="BV174" s="17"/>
      <c r="BW174" s="27"/>
      <c r="BX174" s="21"/>
      <c r="BY174" s="28">
        <f t="shared" si="47"/>
        <v>304</v>
      </c>
      <c r="BZ174" s="21"/>
      <c r="CA174" s="17"/>
    </row>
    <row r="175" ht="15.0" customHeight="1">
      <c r="A175" s="17" t="s">
        <v>78</v>
      </c>
      <c r="B175" s="17" t="s">
        <v>79</v>
      </c>
      <c r="C175" s="15" t="s">
        <v>80</v>
      </c>
      <c r="D175" s="17">
        <v>148.0</v>
      </c>
      <c r="E175" s="15" t="s">
        <v>142</v>
      </c>
      <c r="F175" s="17" t="s">
        <v>1277</v>
      </c>
      <c r="G175" s="15" t="s">
        <v>118</v>
      </c>
      <c r="H175" s="32">
        <v>45076.0</v>
      </c>
      <c r="I175" s="21" t="s">
        <v>1278</v>
      </c>
      <c r="J175" s="33" t="s">
        <v>85</v>
      </c>
      <c r="K175" s="15" t="s">
        <v>85</v>
      </c>
      <c r="L175" s="14" t="s">
        <v>1279</v>
      </c>
      <c r="M175" s="15" t="s">
        <v>108</v>
      </c>
      <c r="N175" s="15" t="s">
        <v>179</v>
      </c>
      <c r="O175" s="15" t="s">
        <v>180</v>
      </c>
      <c r="P175" s="14">
        <v>8.0131502E7</v>
      </c>
      <c r="Q175" s="14" t="s">
        <v>1280</v>
      </c>
      <c r="R175" s="27">
        <v>1.16375E7</v>
      </c>
      <c r="S175" s="27">
        <v>1.16375E7</v>
      </c>
      <c r="T175" s="17">
        <v>39223.0</v>
      </c>
      <c r="U175" s="14" t="s">
        <v>182</v>
      </c>
      <c r="V175" s="41" t="s">
        <v>387</v>
      </c>
      <c r="W175" s="50" t="s">
        <v>876</v>
      </c>
      <c r="X175" s="41">
        <v>1830.0</v>
      </c>
      <c r="Y175" s="19" t="s">
        <v>85</v>
      </c>
      <c r="Z175" s="16" t="s">
        <v>85</v>
      </c>
      <c r="AA175" s="19" t="s">
        <v>85</v>
      </c>
      <c r="AB175" s="19" t="s">
        <v>85</v>
      </c>
      <c r="AC175" s="19" t="s">
        <v>85</v>
      </c>
      <c r="AD175" s="19" t="s">
        <v>85</v>
      </c>
      <c r="AE175" s="19" t="s">
        <v>85</v>
      </c>
      <c r="AF175" s="19" t="s">
        <v>85</v>
      </c>
      <c r="AG175" s="17" t="s">
        <v>165</v>
      </c>
      <c r="AH175" s="19" t="s">
        <v>85</v>
      </c>
      <c r="AI175" s="19" t="s">
        <v>85</v>
      </c>
      <c r="AJ175" s="15" t="s">
        <v>114</v>
      </c>
      <c r="AK175" s="15" t="s">
        <v>85</v>
      </c>
      <c r="AL175" s="19" t="s">
        <v>85</v>
      </c>
      <c r="AM175" s="19" t="s">
        <v>85</v>
      </c>
      <c r="AN175" s="19" t="s">
        <v>85</v>
      </c>
      <c r="AO175" s="19" t="s">
        <v>85</v>
      </c>
      <c r="AP175" s="16" t="s">
        <v>85</v>
      </c>
      <c r="AQ175" s="112" t="s">
        <v>85</v>
      </c>
      <c r="AR175" s="30">
        <v>0.0</v>
      </c>
      <c r="AS175" s="30">
        <v>0.0</v>
      </c>
      <c r="AT175" s="30">
        <v>0.0</v>
      </c>
      <c r="AU175" s="55" t="s">
        <v>85</v>
      </c>
      <c r="AV175" s="15" t="s">
        <v>129</v>
      </c>
      <c r="AW175" s="16" t="s">
        <v>85</v>
      </c>
      <c r="AX175" s="15" t="s">
        <v>130</v>
      </c>
      <c r="AY175" s="37" t="s">
        <v>85</v>
      </c>
      <c r="AZ175" s="19" t="s">
        <v>85</v>
      </c>
      <c r="BA175" s="37" t="s">
        <v>85</v>
      </c>
      <c r="BB175" s="16" t="s">
        <v>85</v>
      </c>
      <c r="BC175" s="19" t="s">
        <v>85</v>
      </c>
      <c r="BD175" s="19" t="s">
        <v>85</v>
      </c>
      <c r="BE175" s="24">
        <v>0.0</v>
      </c>
      <c r="BF175" s="16"/>
      <c r="BG175" s="25">
        <v>0.0</v>
      </c>
      <c r="BH175" s="16"/>
      <c r="BI175" s="25">
        <v>0.0</v>
      </c>
      <c r="BJ175" s="16"/>
      <c r="BK175" s="25"/>
      <c r="BL175" s="25"/>
      <c r="BM175" s="25">
        <v>0.0</v>
      </c>
      <c r="BN175" s="16"/>
      <c r="BO175" s="47" t="s">
        <v>85</v>
      </c>
      <c r="BP175" s="19" t="s">
        <v>85</v>
      </c>
      <c r="BQ175" s="16" t="s">
        <v>85</v>
      </c>
      <c r="BR175" s="16" t="s">
        <v>85</v>
      </c>
      <c r="BS175" s="19" t="s">
        <v>85</v>
      </c>
      <c r="BT175" s="19" t="s">
        <v>85</v>
      </c>
      <c r="BU175" s="19" t="s">
        <v>85</v>
      </c>
      <c r="BV175" s="19" t="s">
        <v>85</v>
      </c>
      <c r="BW175" s="19" t="s">
        <v>85</v>
      </c>
      <c r="BX175" s="19" t="s">
        <v>85</v>
      </c>
      <c r="BY175" s="105" t="s">
        <v>1281</v>
      </c>
      <c r="BZ175" s="19" t="s">
        <v>85</v>
      </c>
      <c r="CA175" s="43" t="s">
        <v>1282</v>
      </c>
    </row>
    <row r="176" ht="15.0" customHeight="1">
      <c r="A176" s="17" t="s">
        <v>78</v>
      </c>
      <c r="B176" s="17" t="s">
        <v>79</v>
      </c>
      <c r="C176" s="15" t="s">
        <v>80</v>
      </c>
      <c r="D176" s="17">
        <v>300.0</v>
      </c>
      <c r="E176" s="15" t="s">
        <v>142</v>
      </c>
      <c r="F176" s="17" t="s">
        <v>1283</v>
      </c>
      <c r="G176" s="15" t="s">
        <v>199</v>
      </c>
      <c r="H176" s="32" t="s">
        <v>85</v>
      </c>
      <c r="I176" s="21" t="s">
        <v>1284</v>
      </c>
      <c r="J176" s="33" t="s">
        <v>85</v>
      </c>
      <c r="K176" s="15" t="s">
        <v>85</v>
      </c>
      <c r="L176" s="14" t="s">
        <v>1285</v>
      </c>
      <c r="M176" s="15" t="s">
        <v>87</v>
      </c>
      <c r="N176" s="15" t="s">
        <v>202</v>
      </c>
      <c r="O176" s="15" t="s">
        <v>180</v>
      </c>
      <c r="P176" s="14">
        <v>4.8101711E7</v>
      </c>
      <c r="Q176" s="14" t="s">
        <v>1286</v>
      </c>
      <c r="R176" s="56">
        <v>5.2E7</v>
      </c>
      <c r="S176" s="56">
        <v>5.2E7</v>
      </c>
      <c r="T176" s="17">
        <v>43523.0</v>
      </c>
      <c r="U176" s="17" t="s">
        <v>1287</v>
      </c>
      <c r="V176" s="15" t="s">
        <v>387</v>
      </c>
      <c r="W176" s="15" t="s">
        <v>876</v>
      </c>
      <c r="X176" s="14" t="s">
        <v>85</v>
      </c>
      <c r="Y176" s="19" t="s">
        <v>85</v>
      </c>
      <c r="Z176" s="16" t="s">
        <v>85</v>
      </c>
      <c r="AA176" s="19" t="s">
        <v>85</v>
      </c>
      <c r="AB176" s="19" t="s">
        <v>85</v>
      </c>
      <c r="AC176" s="19" t="s">
        <v>85</v>
      </c>
      <c r="AD176" s="19" t="s">
        <v>85</v>
      </c>
      <c r="AE176" s="19" t="s">
        <v>85</v>
      </c>
      <c r="AF176" s="19" t="s">
        <v>85</v>
      </c>
      <c r="AG176" s="17" t="s">
        <v>165</v>
      </c>
      <c r="AH176" s="19" t="s">
        <v>85</v>
      </c>
      <c r="AI176" s="19" t="s">
        <v>85</v>
      </c>
      <c r="AJ176" s="15" t="s">
        <v>114</v>
      </c>
      <c r="AK176" s="19" t="s">
        <v>85</v>
      </c>
      <c r="AL176" s="19" t="s">
        <v>85</v>
      </c>
      <c r="AM176" s="19" t="s">
        <v>85</v>
      </c>
      <c r="AN176" s="19" t="s">
        <v>85</v>
      </c>
      <c r="AO176" s="19" t="s">
        <v>85</v>
      </c>
      <c r="AP176" s="16" t="s">
        <v>85</v>
      </c>
      <c r="AQ176" s="112">
        <v>0.0</v>
      </c>
      <c r="AR176" s="30">
        <v>0.0</v>
      </c>
      <c r="AS176" s="30">
        <v>0.0</v>
      </c>
      <c r="AT176" s="30">
        <v>0.0</v>
      </c>
      <c r="AU176" s="47">
        <v>0.0</v>
      </c>
      <c r="AV176" s="15"/>
      <c r="AW176" s="19" t="s">
        <v>85</v>
      </c>
      <c r="AX176" s="50" t="s">
        <v>85</v>
      </c>
      <c r="AY176" s="37" t="s">
        <v>85</v>
      </c>
      <c r="AZ176" s="19" t="s">
        <v>85</v>
      </c>
      <c r="BA176" s="37" t="s">
        <v>85</v>
      </c>
      <c r="BB176" s="51" t="s">
        <v>85</v>
      </c>
      <c r="BC176" s="19" t="s">
        <v>85</v>
      </c>
      <c r="BD176" s="19" t="s">
        <v>85</v>
      </c>
      <c r="BE176" s="24">
        <v>0.0</v>
      </c>
      <c r="BF176" s="21"/>
      <c r="BG176" s="25">
        <v>0.0</v>
      </c>
      <c r="BH176" s="17"/>
      <c r="BI176" s="25">
        <v>0.0</v>
      </c>
      <c r="BJ176" s="21"/>
      <c r="BK176" s="25"/>
      <c r="BL176" s="25"/>
      <c r="BM176" s="25">
        <v>0.0</v>
      </c>
      <c r="BN176" s="21"/>
      <c r="BO176" s="26">
        <f>SUM(AU176+BE176+BG176+BI176-BM176)</f>
        <v>0</v>
      </c>
      <c r="BP176" s="19" t="s">
        <v>85</v>
      </c>
      <c r="BQ176" s="19" t="s">
        <v>85</v>
      </c>
      <c r="BR176" s="19" t="s">
        <v>85</v>
      </c>
      <c r="BS176" s="19" t="s">
        <v>85</v>
      </c>
      <c r="BT176" s="19" t="s">
        <v>85</v>
      </c>
      <c r="BU176" s="19" t="s">
        <v>85</v>
      </c>
      <c r="BV176" s="19" t="s">
        <v>85</v>
      </c>
      <c r="BW176" s="19" t="s">
        <v>85</v>
      </c>
      <c r="BX176" s="19" t="s">
        <v>85</v>
      </c>
      <c r="BY176" s="105" t="s">
        <v>1281</v>
      </c>
      <c r="BZ176" s="19" t="s">
        <v>85</v>
      </c>
      <c r="CA176" s="43" t="s">
        <v>1282</v>
      </c>
    </row>
    <row r="177" ht="15.0" customHeight="1">
      <c r="A177" s="15" t="s">
        <v>78</v>
      </c>
      <c r="B177" s="15" t="s">
        <v>79</v>
      </c>
      <c r="C177" s="15" t="s">
        <v>80</v>
      </c>
      <c r="D177" s="15">
        <v>160.0</v>
      </c>
      <c r="E177" s="41" t="s">
        <v>142</v>
      </c>
      <c r="F177" s="34" t="s">
        <v>1288</v>
      </c>
      <c r="G177" s="15" t="s">
        <v>139</v>
      </c>
      <c r="H177" s="32">
        <v>45198.0</v>
      </c>
      <c r="I177" s="15" t="s">
        <v>1289</v>
      </c>
      <c r="J177" s="15" t="s">
        <v>85</v>
      </c>
      <c r="K177" s="15" t="s">
        <v>85</v>
      </c>
      <c r="L177" s="14" t="s">
        <v>1290</v>
      </c>
      <c r="M177" s="15" t="s">
        <v>108</v>
      </c>
      <c r="N177" s="15" t="s">
        <v>179</v>
      </c>
      <c r="O177" s="15" t="s">
        <v>180</v>
      </c>
      <c r="P177" s="15">
        <v>8.0131502E7</v>
      </c>
      <c r="Q177" s="15" t="s">
        <v>1291</v>
      </c>
      <c r="R177" s="24">
        <v>4.2750918E8</v>
      </c>
      <c r="S177" s="24">
        <v>4.2750918E8</v>
      </c>
      <c r="T177" s="15">
        <v>48223.0</v>
      </c>
      <c r="U177" s="41" t="s">
        <v>182</v>
      </c>
      <c r="V177" s="15" t="s">
        <v>93</v>
      </c>
      <c r="W177" s="15" t="s">
        <v>94</v>
      </c>
      <c r="X177" s="14" t="s">
        <v>85</v>
      </c>
      <c r="Y177" s="15" t="s">
        <v>1292</v>
      </c>
      <c r="Z177" s="16">
        <v>45197.0</v>
      </c>
      <c r="AA177" s="15" t="s">
        <v>179</v>
      </c>
      <c r="AB177" s="19" t="s">
        <v>85</v>
      </c>
      <c r="AC177" s="15" t="s">
        <v>96</v>
      </c>
      <c r="AD177" s="14" t="s">
        <v>97</v>
      </c>
      <c r="AE177" s="15" t="s">
        <v>1293</v>
      </c>
      <c r="AF177" s="41">
        <v>9.00089308E8</v>
      </c>
      <c r="AG177" s="41">
        <v>0.0</v>
      </c>
      <c r="AH177" s="19" t="s">
        <v>85</v>
      </c>
      <c r="AI177" s="41" t="s">
        <v>85</v>
      </c>
      <c r="AJ177" s="15" t="s">
        <v>114</v>
      </c>
      <c r="AK177" s="15" t="s">
        <v>210</v>
      </c>
      <c r="AL177" s="15" t="s">
        <v>220</v>
      </c>
      <c r="AM177" s="41" t="s">
        <v>85</v>
      </c>
      <c r="AN177" s="41" t="s">
        <v>85</v>
      </c>
      <c r="AO177" s="15" t="s">
        <v>1294</v>
      </c>
      <c r="AP177" s="16">
        <v>45197.0</v>
      </c>
      <c r="AQ177" s="25">
        <v>7.7175468E7</v>
      </c>
      <c r="AR177" s="30">
        <v>3.50333712E8</v>
      </c>
      <c r="AS177" s="30">
        <v>0.0</v>
      </c>
      <c r="AT177" s="30">
        <v>0.0</v>
      </c>
      <c r="AU177" s="31">
        <f t="shared" ref="AU177:AU179" si="54">SUM(AQ177+AR177+AS177+AT177)</f>
        <v>427509180</v>
      </c>
      <c r="AV177" s="15" t="s">
        <v>129</v>
      </c>
      <c r="AW177" s="16" t="s">
        <v>85</v>
      </c>
      <c r="AX177" s="15" t="s">
        <v>130</v>
      </c>
      <c r="AY177" s="37">
        <v>45200.0</v>
      </c>
      <c r="AZ177" s="41" t="s">
        <v>139</v>
      </c>
      <c r="BA177" s="37">
        <v>45291.0</v>
      </c>
      <c r="BB177" s="17">
        <f t="shared" ref="BB177:BB186" si="55">(BA177-AY177)</f>
        <v>91</v>
      </c>
      <c r="BC177" s="30" t="s">
        <v>1295</v>
      </c>
      <c r="BD177" s="60">
        <v>7.9744612E7</v>
      </c>
      <c r="BE177" s="24">
        <v>0.0</v>
      </c>
      <c r="BF177" s="16"/>
      <c r="BG177" s="25">
        <v>0.0</v>
      </c>
      <c r="BH177" s="16"/>
      <c r="BI177" s="25">
        <v>0.0</v>
      </c>
      <c r="BJ177" s="16"/>
      <c r="BK177" s="25"/>
      <c r="BL177" s="25"/>
      <c r="BM177" s="25">
        <v>0.0</v>
      </c>
      <c r="BN177" s="16"/>
      <c r="BO177" s="31">
        <f t="shared" ref="BO177:BO179" si="56">SUM(AU177)</f>
        <v>427509180</v>
      </c>
      <c r="BP177" s="17"/>
      <c r="BQ177" s="16"/>
      <c r="BR177" s="16"/>
      <c r="BS177" s="17"/>
      <c r="BT177" s="17"/>
      <c r="BU177" s="17"/>
      <c r="BV177" s="17"/>
      <c r="BW177" s="17"/>
      <c r="BX177" s="17"/>
      <c r="BY177" s="28">
        <f t="shared" ref="BY177:BY206" si="57">SUM(BB177+BP177+BS177+BV177)</f>
        <v>91</v>
      </c>
      <c r="BZ177" s="17"/>
      <c r="CA177" s="17"/>
    </row>
    <row r="178" ht="15.0" customHeight="1">
      <c r="A178" s="15" t="s">
        <v>78</v>
      </c>
      <c r="B178" s="15" t="s">
        <v>79</v>
      </c>
      <c r="C178" s="15" t="s">
        <v>80</v>
      </c>
      <c r="D178" s="15">
        <v>161.0</v>
      </c>
      <c r="E178" s="41" t="s">
        <v>142</v>
      </c>
      <c r="F178" s="34" t="s">
        <v>1296</v>
      </c>
      <c r="G178" s="15" t="s">
        <v>139</v>
      </c>
      <c r="H178" s="32">
        <v>45198.0</v>
      </c>
      <c r="I178" s="15" t="s">
        <v>1297</v>
      </c>
      <c r="J178" s="15" t="s">
        <v>85</v>
      </c>
      <c r="K178" s="15" t="s">
        <v>85</v>
      </c>
      <c r="L178" s="14" t="s">
        <v>1298</v>
      </c>
      <c r="M178" s="15" t="s">
        <v>108</v>
      </c>
      <c r="N178" s="15" t="s">
        <v>179</v>
      </c>
      <c r="O178" s="15" t="s">
        <v>180</v>
      </c>
      <c r="P178" s="15">
        <v>8.0131502E7</v>
      </c>
      <c r="Q178" s="15" t="s">
        <v>1291</v>
      </c>
      <c r="R178" s="24">
        <v>2.756423334E9</v>
      </c>
      <c r="S178" s="24">
        <v>2.756423334E9</v>
      </c>
      <c r="T178" s="15">
        <v>48323.0</v>
      </c>
      <c r="U178" s="41" t="s">
        <v>182</v>
      </c>
      <c r="V178" s="15" t="s">
        <v>93</v>
      </c>
      <c r="W178" s="15" t="s">
        <v>94</v>
      </c>
      <c r="X178" s="14" t="s">
        <v>85</v>
      </c>
      <c r="Y178" s="15" t="s">
        <v>1299</v>
      </c>
      <c r="Z178" s="16">
        <v>45197.0</v>
      </c>
      <c r="AA178" s="15" t="s">
        <v>179</v>
      </c>
      <c r="AB178" s="19" t="s">
        <v>85</v>
      </c>
      <c r="AC178" s="15" t="s">
        <v>96</v>
      </c>
      <c r="AD178" s="14" t="s">
        <v>97</v>
      </c>
      <c r="AE178" s="15" t="s">
        <v>1300</v>
      </c>
      <c r="AF178" s="41">
        <v>9.00387338E8</v>
      </c>
      <c r="AG178" s="41">
        <v>1.0</v>
      </c>
      <c r="AH178" s="19" t="s">
        <v>85</v>
      </c>
      <c r="AI178" s="41" t="s">
        <v>85</v>
      </c>
      <c r="AJ178" s="15" t="s">
        <v>114</v>
      </c>
      <c r="AK178" s="15" t="s">
        <v>210</v>
      </c>
      <c r="AL178" s="15" t="s">
        <v>220</v>
      </c>
      <c r="AM178" s="41" t="s">
        <v>85</v>
      </c>
      <c r="AN178" s="41" t="s">
        <v>85</v>
      </c>
      <c r="AO178" s="15" t="s">
        <v>1301</v>
      </c>
      <c r="AP178" s="16">
        <v>45197.0</v>
      </c>
      <c r="AQ178" s="25">
        <v>5.40475164E8</v>
      </c>
      <c r="AR178" s="30">
        <v>2.21594817E9</v>
      </c>
      <c r="AS178" s="30">
        <v>0.0</v>
      </c>
      <c r="AT178" s="30">
        <v>0.0</v>
      </c>
      <c r="AU178" s="31">
        <f t="shared" si="54"/>
        <v>2756423334</v>
      </c>
      <c r="AV178" s="15" t="s">
        <v>129</v>
      </c>
      <c r="AW178" s="16" t="s">
        <v>85</v>
      </c>
      <c r="AX178" s="15" t="s">
        <v>130</v>
      </c>
      <c r="AY178" s="37">
        <v>45200.0</v>
      </c>
      <c r="AZ178" s="41" t="s">
        <v>139</v>
      </c>
      <c r="BA178" s="37">
        <v>45291.0</v>
      </c>
      <c r="BB178" s="17">
        <f t="shared" si="55"/>
        <v>91</v>
      </c>
      <c r="BC178" s="30" t="s">
        <v>1295</v>
      </c>
      <c r="BD178" s="60">
        <v>7.9744612E7</v>
      </c>
      <c r="BE178" s="24">
        <v>0.0</v>
      </c>
      <c r="BF178" s="16"/>
      <c r="BG178" s="25">
        <v>0.0</v>
      </c>
      <c r="BH178" s="16"/>
      <c r="BI178" s="25">
        <v>0.0</v>
      </c>
      <c r="BJ178" s="16"/>
      <c r="BK178" s="25"/>
      <c r="BL178" s="25"/>
      <c r="BM178" s="25">
        <v>0.0</v>
      </c>
      <c r="BN178" s="16"/>
      <c r="BO178" s="31">
        <f t="shared" si="56"/>
        <v>2756423334</v>
      </c>
      <c r="BP178" s="17"/>
      <c r="BQ178" s="16"/>
      <c r="BR178" s="16"/>
      <c r="BS178" s="17"/>
      <c r="BT178" s="17"/>
      <c r="BU178" s="17"/>
      <c r="BV178" s="17"/>
      <c r="BW178" s="17"/>
      <c r="BX178" s="17"/>
      <c r="BY178" s="28">
        <f t="shared" si="57"/>
        <v>91</v>
      </c>
      <c r="BZ178" s="17"/>
      <c r="CA178" s="17"/>
    </row>
    <row r="179" ht="15.0" customHeight="1">
      <c r="A179" s="15" t="s">
        <v>78</v>
      </c>
      <c r="B179" s="15" t="s">
        <v>79</v>
      </c>
      <c r="C179" s="15" t="s">
        <v>80</v>
      </c>
      <c r="D179" s="15">
        <v>349.0</v>
      </c>
      <c r="E179" s="41" t="s">
        <v>142</v>
      </c>
      <c r="F179" s="34" t="s">
        <v>279</v>
      </c>
      <c r="G179" s="15" t="s">
        <v>139</v>
      </c>
      <c r="H179" s="32">
        <v>45197.0</v>
      </c>
      <c r="I179" s="15" t="s">
        <v>1302</v>
      </c>
      <c r="J179" s="15" t="s">
        <v>85</v>
      </c>
      <c r="K179" s="15" t="s">
        <v>85</v>
      </c>
      <c r="L179" s="14" t="s">
        <v>1303</v>
      </c>
      <c r="M179" s="15" t="s">
        <v>108</v>
      </c>
      <c r="N179" s="15" t="s">
        <v>323</v>
      </c>
      <c r="O179" s="15" t="s">
        <v>180</v>
      </c>
      <c r="P179" s="15">
        <v>8.01615E7</v>
      </c>
      <c r="Q179" s="98" t="s">
        <v>1112</v>
      </c>
      <c r="R179" s="24">
        <v>8100000.0</v>
      </c>
      <c r="S179" s="72">
        <v>8100000.0</v>
      </c>
      <c r="T179" s="15">
        <v>52123.0</v>
      </c>
      <c r="U179" s="50" t="s">
        <v>1071</v>
      </c>
      <c r="V179" s="15" t="s">
        <v>93</v>
      </c>
      <c r="W179" s="15" t="s">
        <v>94</v>
      </c>
      <c r="X179" s="14" t="s">
        <v>85</v>
      </c>
      <c r="Y179" s="15" t="s">
        <v>1304</v>
      </c>
      <c r="Z179" s="16">
        <v>45197.0</v>
      </c>
      <c r="AA179" s="15" t="s">
        <v>217</v>
      </c>
      <c r="AB179" s="19" t="s">
        <v>85</v>
      </c>
      <c r="AC179" s="15" t="s">
        <v>96</v>
      </c>
      <c r="AD179" s="14" t="s">
        <v>97</v>
      </c>
      <c r="AE179" s="15" t="s">
        <v>1305</v>
      </c>
      <c r="AF179" s="15">
        <v>1.019148655E9</v>
      </c>
      <c r="AG179" s="15" t="s">
        <v>165</v>
      </c>
      <c r="AH179" s="15" t="s">
        <v>85</v>
      </c>
      <c r="AI179" s="15" t="s">
        <v>309</v>
      </c>
      <c r="AJ179" s="15" t="s">
        <v>114</v>
      </c>
      <c r="AK179" s="15" t="s">
        <v>174</v>
      </c>
      <c r="AL179" s="15" t="s">
        <v>85</v>
      </c>
      <c r="AM179" s="113">
        <v>36271.0</v>
      </c>
      <c r="AN179" s="41" t="s">
        <v>85</v>
      </c>
      <c r="AO179" s="15">
        <v>172823.0</v>
      </c>
      <c r="AP179" s="16">
        <v>45197.0</v>
      </c>
      <c r="AQ179" s="89">
        <v>8100000.0</v>
      </c>
      <c r="AR179" s="30">
        <v>0.0</v>
      </c>
      <c r="AS179" s="30">
        <v>0.0</v>
      </c>
      <c r="AT179" s="30">
        <v>0.0</v>
      </c>
      <c r="AU179" s="31">
        <f t="shared" si="54"/>
        <v>8100000</v>
      </c>
      <c r="AV179" s="15" t="s">
        <v>101</v>
      </c>
      <c r="AW179" s="16">
        <v>45201.0</v>
      </c>
      <c r="AX179" s="15" t="s">
        <v>102</v>
      </c>
      <c r="AY179" s="37">
        <v>45201.0</v>
      </c>
      <c r="AZ179" s="41" t="s">
        <v>139</v>
      </c>
      <c r="BA179" s="37">
        <v>45291.0</v>
      </c>
      <c r="BB179" s="17">
        <f t="shared" si="55"/>
        <v>90</v>
      </c>
      <c r="BC179" s="30" t="s">
        <v>953</v>
      </c>
      <c r="BD179" s="60">
        <v>5.2452907E7</v>
      </c>
      <c r="BE179" s="24">
        <v>0.0</v>
      </c>
      <c r="BF179" s="16"/>
      <c r="BG179" s="25">
        <v>0.0</v>
      </c>
      <c r="BH179" s="16"/>
      <c r="BI179" s="25">
        <v>0.0</v>
      </c>
      <c r="BJ179" s="16"/>
      <c r="BK179" s="25"/>
      <c r="BL179" s="25"/>
      <c r="BM179" s="25">
        <v>0.0</v>
      </c>
      <c r="BN179" s="16"/>
      <c r="BO179" s="31">
        <f t="shared" si="56"/>
        <v>8100000</v>
      </c>
      <c r="BP179" s="17"/>
      <c r="BQ179" s="16"/>
      <c r="BR179" s="16"/>
      <c r="BS179" s="17"/>
      <c r="BT179" s="17"/>
      <c r="BU179" s="17"/>
      <c r="BV179" s="17"/>
      <c r="BW179" s="17"/>
      <c r="BX179" s="17"/>
      <c r="BY179" s="28">
        <f t="shared" si="57"/>
        <v>90</v>
      </c>
      <c r="BZ179" s="17"/>
      <c r="CA179" s="17"/>
    </row>
    <row r="180" ht="15.0" customHeight="1">
      <c r="A180" s="14" t="s">
        <v>78</v>
      </c>
      <c r="B180" s="14" t="s">
        <v>79</v>
      </c>
      <c r="C180" s="15" t="s">
        <v>80</v>
      </c>
      <c r="D180" s="14">
        <v>269.0</v>
      </c>
      <c r="E180" s="15" t="s">
        <v>565</v>
      </c>
      <c r="F180" s="14" t="s">
        <v>1306</v>
      </c>
      <c r="G180" s="15" t="s">
        <v>83</v>
      </c>
      <c r="H180" s="16">
        <v>44985.0</v>
      </c>
      <c r="I180" s="19" t="s">
        <v>1307</v>
      </c>
      <c r="J180" s="15" t="s">
        <v>85</v>
      </c>
      <c r="K180" s="15" t="s">
        <v>85</v>
      </c>
      <c r="L180" s="14" t="s">
        <v>1308</v>
      </c>
      <c r="M180" s="15" t="s">
        <v>243</v>
      </c>
      <c r="N180" s="15" t="s">
        <v>385</v>
      </c>
      <c r="O180" s="15" t="s">
        <v>147</v>
      </c>
      <c r="P180" s="18" t="s">
        <v>1309</v>
      </c>
      <c r="Q180" s="18" t="s">
        <v>1310</v>
      </c>
      <c r="R180" s="18">
        <v>9.0E7</v>
      </c>
      <c r="S180" s="18">
        <v>9.0E7</v>
      </c>
      <c r="T180" s="14">
        <v>21823.0</v>
      </c>
      <c r="U180" s="14" t="s">
        <v>1311</v>
      </c>
      <c r="V180" s="15" t="s">
        <v>93</v>
      </c>
      <c r="W180" s="15" t="s">
        <v>94</v>
      </c>
      <c r="X180" s="14" t="s">
        <v>85</v>
      </c>
      <c r="Y180" s="19" t="s">
        <v>1312</v>
      </c>
      <c r="Z180" s="16">
        <v>45042.0</v>
      </c>
      <c r="AA180" s="15" t="s">
        <v>202</v>
      </c>
      <c r="AB180" s="19" t="s">
        <v>85</v>
      </c>
      <c r="AC180" s="15" t="s">
        <v>96</v>
      </c>
      <c r="AD180" s="14" t="s">
        <v>97</v>
      </c>
      <c r="AE180" s="14" t="s">
        <v>1313</v>
      </c>
      <c r="AF180" s="14">
        <v>9.0038015E8</v>
      </c>
      <c r="AG180" s="14">
        <v>0.0</v>
      </c>
      <c r="AH180" s="19" t="s">
        <v>85</v>
      </c>
      <c r="AI180" s="14" t="s">
        <v>85</v>
      </c>
      <c r="AJ180" s="34" t="s">
        <v>99</v>
      </c>
      <c r="AK180" s="15" t="s">
        <v>1314</v>
      </c>
      <c r="AL180" s="20" t="s">
        <v>100</v>
      </c>
      <c r="AM180" s="21" t="s">
        <v>85</v>
      </c>
      <c r="AN180" s="54" t="s">
        <v>85</v>
      </c>
      <c r="AO180" s="14">
        <v>83523.0</v>
      </c>
      <c r="AP180" s="16">
        <v>45051.0</v>
      </c>
      <c r="AQ180" s="29">
        <v>9.0E7</v>
      </c>
      <c r="AR180" s="14"/>
      <c r="AS180" s="18"/>
      <c r="AT180" s="14"/>
      <c r="AU180" s="29">
        <v>9.0E7</v>
      </c>
      <c r="AV180" s="15" t="s">
        <v>101</v>
      </c>
      <c r="AW180" s="16">
        <v>45041.0</v>
      </c>
      <c r="AX180" s="15" t="s">
        <v>971</v>
      </c>
      <c r="AY180" s="19">
        <v>45051.0</v>
      </c>
      <c r="AZ180" s="15" t="s">
        <v>241</v>
      </c>
      <c r="BA180" s="16">
        <v>45291.0</v>
      </c>
      <c r="BB180" s="17">
        <f t="shared" si="55"/>
        <v>240</v>
      </c>
      <c r="BC180" s="18" t="s">
        <v>1315</v>
      </c>
      <c r="BD180" s="54">
        <v>5.3153109E7</v>
      </c>
      <c r="BE180" s="24">
        <v>4.5E7</v>
      </c>
      <c r="BF180" s="32">
        <v>45282.0</v>
      </c>
      <c r="BG180" s="25">
        <v>0.0</v>
      </c>
      <c r="BH180" s="21"/>
      <c r="BI180" s="25">
        <v>0.0</v>
      </c>
      <c r="BJ180" s="19"/>
      <c r="BK180" s="25"/>
      <c r="BL180" s="25"/>
      <c r="BM180" s="25">
        <v>0.0</v>
      </c>
      <c r="BN180" s="19"/>
      <c r="BO180" s="26">
        <f t="shared" ref="BO180:BO199" si="58">SUM(AU180+BE180+BG180+BI180-BM180)</f>
        <v>135000000</v>
      </c>
      <c r="BP180" s="34">
        <f>(BQ180-BA180)</f>
        <v>121</v>
      </c>
      <c r="BQ180" s="32">
        <v>45412.0</v>
      </c>
      <c r="BR180" s="32">
        <v>45282.0</v>
      </c>
      <c r="BS180" s="19"/>
      <c r="BT180" s="14"/>
      <c r="BU180" s="19"/>
      <c r="BV180" s="19"/>
      <c r="BW180" s="18"/>
      <c r="BX180" s="19"/>
      <c r="BY180" s="28">
        <f t="shared" si="57"/>
        <v>361</v>
      </c>
      <c r="BZ180" s="19"/>
      <c r="CA180" s="14"/>
    </row>
    <row r="181" ht="15.0" customHeight="1">
      <c r="A181" s="17" t="s">
        <v>78</v>
      </c>
      <c r="B181" s="17" t="s">
        <v>79</v>
      </c>
      <c r="C181" s="15" t="s">
        <v>80</v>
      </c>
      <c r="D181" s="17">
        <v>271.0</v>
      </c>
      <c r="E181" s="15" t="s">
        <v>81</v>
      </c>
      <c r="F181" s="17" t="s">
        <v>1316</v>
      </c>
      <c r="G181" s="15" t="s">
        <v>157</v>
      </c>
      <c r="H181" s="16">
        <v>44939.0</v>
      </c>
      <c r="I181" s="17" t="s">
        <v>1317</v>
      </c>
      <c r="J181" s="15" t="s">
        <v>85</v>
      </c>
      <c r="K181" s="15" t="s">
        <v>85</v>
      </c>
      <c r="L181" s="17" t="s">
        <v>1318</v>
      </c>
      <c r="M181" s="15" t="s">
        <v>108</v>
      </c>
      <c r="N181" s="15" t="s">
        <v>88</v>
      </c>
      <c r="O181" s="15" t="s">
        <v>1319</v>
      </c>
      <c r="P181" s="17" t="s">
        <v>1320</v>
      </c>
      <c r="Q181" s="17" t="s">
        <v>1321</v>
      </c>
      <c r="R181" s="27">
        <v>6.9E7</v>
      </c>
      <c r="S181" s="27">
        <v>6.9E7</v>
      </c>
      <c r="T181" s="17">
        <v>4223.0</v>
      </c>
      <c r="U181" s="17" t="s">
        <v>162</v>
      </c>
      <c r="V181" s="15" t="s">
        <v>93</v>
      </c>
      <c r="W181" s="15" t="s">
        <v>94</v>
      </c>
      <c r="X181" s="14" t="s">
        <v>85</v>
      </c>
      <c r="Y181" s="17" t="s">
        <v>1322</v>
      </c>
      <c r="Z181" s="16">
        <v>44942.0</v>
      </c>
      <c r="AA181" s="15" t="s">
        <v>88</v>
      </c>
      <c r="AB181" s="19" t="s">
        <v>85</v>
      </c>
      <c r="AC181" s="15" t="s">
        <v>96</v>
      </c>
      <c r="AD181" s="17" t="s">
        <v>97</v>
      </c>
      <c r="AE181" s="17" t="s">
        <v>1323</v>
      </c>
      <c r="AF181" s="17">
        <v>7.8750941E7</v>
      </c>
      <c r="AG181" s="17" t="s">
        <v>165</v>
      </c>
      <c r="AH181" s="19" t="s">
        <v>85</v>
      </c>
      <c r="AI181" s="17" t="s">
        <v>1324</v>
      </c>
      <c r="AJ181" s="17" t="s">
        <v>114</v>
      </c>
      <c r="AK181" s="15" t="s">
        <v>115</v>
      </c>
      <c r="AL181" s="17" t="s">
        <v>85</v>
      </c>
      <c r="AM181" s="21">
        <v>28077.0</v>
      </c>
      <c r="AN181" s="22" t="str">
        <f>+YEAR(TODAY())-YEAR('Contratación 2023'!$AM176)</f>
        <v>#VALUE!</v>
      </c>
      <c r="AO181" s="17">
        <v>15823.0</v>
      </c>
      <c r="AP181" s="16">
        <v>44942.0</v>
      </c>
      <c r="AQ181" s="23">
        <v>6.9E7</v>
      </c>
      <c r="AR181" s="30">
        <v>0.0</v>
      </c>
      <c r="AS181" s="30">
        <v>0.0</v>
      </c>
      <c r="AT181" s="30">
        <v>0.0</v>
      </c>
      <c r="AU181" s="31">
        <f t="shared" ref="AU181:AU184" si="59">SUM(AQ181+AR181+AS181+AT181)</f>
        <v>69000000</v>
      </c>
      <c r="AV181" s="15" t="s">
        <v>101</v>
      </c>
      <c r="AW181" s="16">
        <v>44942.0</v>
      </c>
      <c r="AX181" s="15" t="s">
        <v>102</v>
      </c>
      <c r="AY181" s="16">
        <v>44943.0</v>
      </c>
      <c r="AZ181" s="15" t="s">
        <v>157</v>
      </c>
      <c r="BA181" s="16">
        <v>45291.0</v>
      </c>
      <c r="BB181" s="17">
        <f t="shared" si="55"/>
        <v>348</v>
      </c>
      <c r="BC181" s="15" t="s">
        <v>1325</v>
      </c>
      <c r="BD181" s="15">
        <v>1.032395005E9</v>
      </c>
      <c r="BE181" s="24">
        <v>0.0</v>
      </c>
      <c r="BF181" s="16"/>
      <c r="BG181" s="25">
        <v>0.0</v>
      </c>
      <c r="BH181" s="16"/>
      <c r="BI181" s="25">
        <v>0.0</v>
      </c>
      <c r="BJ181" s="16"/>
      <c r="BK181" s="25"/>
      <c r="BL181" s="25"/>
      <c r="BM181" s="25">
        <v>0.0</v>
      </c>
      <c r="BN181" s="16"/>
      <c r="BO181" s="31">
        <f t="shared" si="58"/>
        <v>69000000</v>
      </c>
      <c r="BP181" s="17"/>
      <c r="BQ181" s="16"/>
      <c r="BR181" s="16"/>
      <c r="BS181" s="17"/>
      <c r="BT181" s="17"/>
      <c r="BU181" s="21"/>
      <c r="BV181" s="17"/>
      <c r="BW181" s="27"/>
      <c r="BX181" s="21"/>
      <c r="BY181" s="28">
        <f t="shared" si="57"/>
        <v>348</v>
      </c>
      <c r="BZ181" s="21"/>
      <c r="CA181" s="17"/>
    </row>
    <row r="182" ht="15.0" customHeight="1">
      <c r="A182" s="17" t="s">
        <v>78</v>
      </c>
      <c r="B182" s="17" t="s">
        <v>79</v>
      </c>
      <c r="C182" s="15" t="s">
        <v>80</v>
      </c>
      <c r="D182" s="17">
        <v>272.0</v>
      </c>
      <c r="E182" s="15" t="s">
        <v>319</v>
      </c>
      <c r="F182" s="17" t="s">
        <v>1326</v>
      </c>
      <c r="G182" s="15" t="s">
        <v>83</v>
      </c>
      <c r="H182" s="16">
        <v>44972.0</v>
      </c>
      <c r="I182" s="17" t="s">
        <v>1327</v>
      </c>
      <c r="J182" s="15" t="s">
        <v>85</v>
      </c>
      <c r="K182" s="15" t="s">
        <v>85</v>
      </c>
      <c r="L182" s="17" t="s">
        <v>1328</v>
      </c>
      <c r="M182" s="15" t="s">
        <v>108</v>
      </c>
      <c r="N182" s="15" t="s">
        <v>88</v>
      </c>
      <c r="O182" s="15" t="s">
        <v>160</v>
      </c>
      <c r="P182" s="17">
        <v>8.0111607E7</v>
      </c>
      <c r="Q182" s="17" t="s">
        <v>1329</v>
      </c>
      <c r="R182" s="27">
        <v>1.05E8</v>
      </c>
      <c r="S182" s="27">
        <v>1.05E8</v>
      </c>
      <c r="T182" s="17">
        <v>20923.0</v>
      </c>
      <c r="U182" s="17" t="s">
        <v>92</v>
      </c>
      <c r="V182" s="15" t="s">
        <v>93</v>
      </c>
      <c r="W182" s="15" t="s">
        <v>94</v>
      </c>
      <c r="X182" s="14" t="s">
        <v>85</v>
      </c>
      <c r="Y182" s="17" t="s">
        <v>1330</v>
      </c>
      <c r="Z182" s="16">
        <v>44973.0</v>
      </c>
      <c r="AA182" s="15" t="s">
        <v>88</v>
      </c>
      <c r="AB182" s="19" t="s">
        <v>85</v>
      </c>
      <c r="AC182" s="15" t="s">
        <v>96</v>
      </c>
      <c r="AD182" s="17" t="s">
        <v>97</v>
      </c>
      <c r="AE182" s="20" t="s">
        <v>1331</v>
      </c>
      <c r="AF182" s="17">
        <v>2231695.0</v>
      </c>
      <c r="AG182" s="17" t="s">
        <v>165</v>
      </c>
      <c r="AH182" s="19" t="s">
        <v>85</v>
      </c>
      <c r="AI182" s="34" t="s">
        <v>309</v>
      </c>
      <c r="AJ182" s="17" t="s">
        <v>114</v>
      </c>
      <c r="AK182" s="15" t="s">
        <v>115</v>
      </c>
      <c r="AL182" s="17" t="s">
        <v>85</v>
      </c>
      <c r="AM182" s="52">
        <v>29735.0</v>
      </c>
      <c r="AN182" s="22" t="str">
        <f>+YEAR(TODAY())-YEAR('Contratación 2023'!$AM177)</f>
        <v>#VALUE!</v>
      </c>
      <c r="AO182" s="17">
        <v>37623.0</v>
      </c>
      <c r="AP182" s="16">
        <v>44981.0</v>
      </c>
      <c r="AQ182" s="23">
        <v>1.05E8</v>
      </c>
      <c r="AR182" s="30">
        <v>0.0</v>
      </c>
      <c r="AS182" s="30">
        <v>0.0</v>
      </c>
      <c r="AT182" s="30">
        <v>0.0</v>
      </c>
      <c r="AU182" s="31">
        <f t="shared" si="59"/>
        <v>105000000</v>
      </c>
      <c r="AV182" s="15" t="s">
        <v>101</v>
      </c>
      <c r="AW182" s="16">
        <v>44973.0</v>
      </c>
      <c r="AX182" s="15" t="s">
        <v>102</v>
      </c>
      <c r="AY182" s="16">
        <v>44972.0</v>
      </c>
      <c r="AZ182" s="15" t="s">
        <v>83</v>
      </c>
      <c r="BA182" s="16">
        <v>45291.0</v>
      </c>
      <c r="BB182" s="17">
        <f t="shared" si="55"/>
        <v>319</v>
      </c>
      <c r="BC182" s="17" t="s">
        <v>1332</v>
      </c>
      <c r="BD182" s="17">
        <v>5.2619262E7</v>
      </c>
      <c r="BE182" s="24">
        <v>0.0</v>
      </c>
      <c r="BF182" s="16"/>
      <c r="BG182" s="25">
        <v>0.0</v>
      </c>
      <c r="BH182" s="16"/>
      <c r="BI182" s="25">
        <v>0.0</v>
      </c>
      <c r="BJ182" s="16"/>
      <c r="BK182" s="25"/>
      <c r="BL182" s="25"/>
      <c r="BM182" s="25">
        <v>0.0</v>
      </c>
      <c r="BN182" s="16"/>
      <c r="BO182" s="31">
        <f t="shared" si="58"/>
        <v>105000000</v>
      </c>
      <c r="BP182" s="17"/>
      <c r="BQ182" s="16"/>
      <c r="BR182" s="16"/>
      <c r="BS182" s="17"/>
      <c r="BT182" s="17"/>
      <c r="BU182" s="21"/>
      <c r="BV182" s="17"/>
      <c r="BW182" s="27"/>
      <c r="BX182" s="21"/>
      <c r="BY182" s="28">
        <f t="shared" si="57"/>
        <v>319</v>
      </c>
      <c r="BZ182" s="21"/>
      <c r="CA182" s="17"/>
    </row>
    <row r="183" ht="15.0" customHeight="1">
      <c r="A183" s="14" t="s">
        <v>78</v>
      </c>
      <c r="B183" s="14" t="s">
        <v>79</v>
      </c>
      <c r="C183" s="15" t="s">
        <v>80</v>
      </c>
      <c r="D183" s="17">
        <v>273.0</v>
      </c>
      <c r="E183" s="15" t="s">
        <v>116</v>
      </c>
      <c r="F183" s="17" t="s">
        <v>1333</v>
      </c>
      <c r="G183" s="15" t="s">
        <v>103</v>
      </c>
      <c r="H183" s="32">
        <v>44999.0</v>
      </c>
      <c r="I183" s="17" t="s">
        <v>1334</v>
      </c>
      <c r="J183" s="33" t="s">
        <v>85</v>
      </c>
      <c r="K183" s="15" t="s">
        <v>85</v>
      </c>
      <c r="L183" s="34" t="s">
        <v>1335</v>
      </c>
      <c r="M183" s="15" t="s">
        <v>108</v>
      </c>
      <c r="N183" s="15" t="s">
        <v>109</v>
      </c>
      <c r="O183" s="15" t="s">
        <v>180</v>
      </c>
      <c r="P183" s="14">
        <v>7.2101506E7</v>
      </c>
      <c r="Q183" s="67" t="s">
        <v>1336</v>
      </c>
      <c r="R183" s="56">
        <v>2.83815E7</v>
      </c>
      <c r="S183" s="56">
        <v>2.2089375E7</v>
      </c>
      <c r="T183" s="17">
        <v>27223.0</v>
      </c>
      <c r="U183" s="14" t="s">
        <v>1071</v>
      </c>
      <c r="V183" s="15" t="s">
        <v>93</v>
      </c>
      <c r="W183" s="15" t="s">
        <v>94</v>
      </c>
      <c r="X183" s="14" t="s">
        <v>85</v>
      </c>
      <c r="Y183" s="21" t="s">
        <v>1337</v>
      </c>
      <c r="Z183" s="16">
        <v>45029.0</v>
      </c>
      <c r="AA183" s="15" t="s">
        <v>202</v>
      </c>
      <c r="AB183" s="19" t="s">
        <v>85</v>
      </c>
      <c r="AC183" s="17" t="s">
        <v>112</v>
      </c>
      <c r="AD183" s="17" t="s">
        <v>125</v>
      </c>
      <c r="AE183" s="17" t="s">
        <v>1338</v>
      </c>
      <c r="AF183" s="17">
        <v>9.00132012E8</v>
      </c>
      <c r="AG183" s="17">
        <v>1.0</v>
      </c>
      <c r="AH183" s="19" t="s">
        <v>85</v>
      </c>
      <c r="AI183" s="14" t="s">
        <v>85</v>
      </c>
      <c r="AJ183" s="17" t="s">
        <v>114</v>
      </c>
      <c r="AK183" s="15" t="s">
        <v>115</v>
      </c>
      <c r="AL183" s="17" t="s">
        <v>100</v>
      </c>
      <c r="AM183" s="21" t="s">
        <v>85</v>
      </c>
      <c r="AN183" s="21" t="s">
        <v>85</v>
      </c>
      <c r="AO183" s="17">
        <v>71023.0</v>
      </c>
      <c r="AP183" s="16">
        <v>45030.0</v>
      </c>
      <c r="AQ183" s="55">
        <v>2.2089375E7</v>
      </c>
      <c r="AR183" s="30">
        <v>0.0</v>
      </c>
      <c r="AS183" s="30">
        <v>0.0</v>
      </c>
      <c r="AT183" s="30">
        <v>0.0</v>
      </c>
      <c r="AU183" s="31">
        <f t="shared" si="59"/>
        <v>22089375</v>
      </c>
      <c r="AV183" s="15" t="s">
        <v>101</v>
      </c>
      <c r="AW183" s="16">
        <v>45035.0</v>
      </c>
      <c r="AX183" s="15" t="s">
        <v>102</v>
      </c>
      <c r="AY183" s="37">
        <v>45035.0</v>
      </c>
      <c r="AZ183" s="17" t="s">
        <v>241</v>
      </c>
      <c r="BA183" s="37">
        <v>45291.0</v>
      </c>
      <c r="BB183" s="17">
        <f t="shared" si="55"/>
        <v>256</v>
      </c>
      <c r="BC183" s="25" t="s">
        <v>1241</v>
      </c>
      <c r="BD183" s="21">
        <v>7.9448817E7</v>
      </c>
      <c r="BE183" s="24">
        <v>0.0</v>
      </c>
      <c r="BF183" s="16"/>
      <c r="BG183" s="25">
        <v>0.0</v>
      </c>
      <c r="BH183" s="16"/>
      <c r="BI183" s="25">
        <v>0.0</v>
      </c>
      <c r="BJ183" s="16"/>
      <c r="BK183" s="25"/>
      <c r="BL183" s="25"/>
      <c r="BM183" s="25">
        <v>0.0</v>
      </c>
      <c r="BN183" s="16"/>
      <c r="BO183" s="26">
        <f t="shared" si="58"/>
        <v>22089375</v>
      </c>
      <c r="BP183" s="21"/>
      <c r="BQ183" s="16"/>
      <c r="BR183" s="16"/>
      <c r="BS183" s="21"/>
      <c r="BT183" s="17"/>
      <c r="BU183" s="27"/>
      <c r="BV183" s="21"/>
      <c r="BW183" s="17"/>
      <c r="BX183" s="21"/>
      <c r="BY183" s="28">
        <f t="shared" si="57"/>
        <v>256</v>
      </c>
      <c r="BZ183" s="17"/>
      <c r="CA183" s="17"/>
    </row>
    <row r="184" ht="15.0" customHeight="1">
      <c r="A184" s="17" t="s">
        <v>78</v>
      </c>
      <c r="B184" s="17" t="s">
        <v>79</v>
      </c>
      <c r="C184" s="15" t="s">
        <v>80</v>
      </c>
      <c r="D184" s="17">
        <v>275.0</v>
      </c>
      <c r="E184" s="15" t="s">
        <v>81</v>
      </c>
      <c r="F184" s="17" t="s">
        <v>1339</v>
      </c>
      <c r="G184" s="15" t="s">
        <v>83</v>
      </c>
      <c r="H184" s="16">
        <v>44963.0</v>
      </c>
      <c r="I184" s="17" t="s">
        <v>1340</v>
      </c>
      <c r="J184" s="15" t="s">
        <v>85</v>
      </c>
      <c r="K184" s="15" t="s">
        <v>85</v>
      </c>
      <c r="L184" s="17" t="s">
        <v>1341</v>
      </c>
      <c r="M184" s="15" t="s">
        <v>108</v>
      </c>
      <c r="N184" s="15" t="s">
        <v>88</v>
      </c>
      <c r="O184" s="15" t="s">
        <v>412</v>
      </c>
      <c r="P184" s="17" t="s">
        <v>1342</v>
      </c>
      <c r="Q184" s="17" t="s">
        <v>1343</v>
      </c>
      <c r="R184" s="27">
        <v>3.85E7</v>
      </c>
      <c r="S184" s="27">
        <v>3.85E7</v>
      </c>
      <c r="T184" s="17">
        <v>14623.0</v>
      </c>
      <c r="U184" s="17" t="s">
        <v>92</v>
      </c>
      <c r="V184" s="15" t="s">
        <v>93</v>
      </c>
      <c r="W184" s="15" t="s">
        <v>94</v>
      </c>
      <c r="X184" s="14" t="s">
        <v>85</v>
      </c>
      <c r="Y184" s="17" t="s">
        <v>1344</v>
      </c>
      <c r="Z184" s="16">
        <v>44964.0</v>
      </c>
      <c r="AA184" s="15" t="s">
        <v>88</v>
      </c>
      <c r="AB184" s="19" t="s">
        <v>85</v>
      </c>
      <c r="AC184" s="15" t="s">
        <v>96</v>
      </c>
      <c r="AD184" s="17" t="s">
        <v>97</v>
      </c>
      <c r="AE184" s="17" t="s">
        <v>1345</v>
      </c>
      <c r="AF184" s="17">
        <v>1.9262345E7</v>
      </c>
      <c r="AG184" s="17" t="s">
        <v>165</v>
      </c>
      <c r="AH184" s="19" t="s">
        <v>85</v>
      </c>
      <c r="AI184" s="17" t="s">
        <v>704</v>
      </c>
      <c r="AJ184" s="17" t="s">
        <v>114</v>
      </c>
      <c r="AK184" s="15" t="s">
        <v>115</v>
      </c>
      <c r="AL184" s="17" t="s">
        <v>85</v>
      </c>
      <c r="AM184" s="21">
        <v>20684.0</v>
      </c>
      <c r="AN184" s="22">
        <f>+YEAR(TODAY())-YEAR('Contratación 2023'!$AM179)</f>
        <v>25</v>
      </c>
      <c r="AO184" s="17">
        <v>35023.0</v>
      </c>
      <c r="AP184" s="16">
        <v>44964.0</v>
      </c>
      <c r="AQ184" s="23">
        <v>3.85E7</v>
      </c>
      <c r="AR184" s="30">
        <v>0.0</v>
      </c>
      <c r="AS184" s="30">
        <v>0.0</v>
      </c>
      <c r="AT184" s="30">
        <v>0.0</v>
      </c>
      <c r="AU184" s="31">
        <f t="shared" si="59"/>
        <v>38500000</v>
      </c>
      <c r="AV184" s="15" t="s">
        <v>101</v>
      </c>
      <c r="AW184" s="16">
        <v>44963.0</v>
      </c>
      <c r="AX184" s="15" t="s">
        <v>102</v>
      </c>
      <c r="AY184" s="16">
        <v>44964.0</v>
      </c>
      <c r="AZ184" s="15" t="s">
        <v>83</v>
      </c>
      <c r="BA184" s="16">
        <v>45291.0</v>
      </c>
      <c r="BB184" s="17">
        <f t="shared" si="55"/>
        <v>327</v>
      </c>
      <c r="BC184" s="17" t="s">
        <v>417</v>
      </c>
      <c r="BD184" s="17">
        <v>1.949897E7</v>
      </c>
      <c r="BE184" s="24">
        <v>0.0</v>
      </c>
      <c r="BF184" s="16"/>
      <c r="BG184" s="25">
        <v>0.0</v>
      </c>
      <c r="BH184" s="16"/>
      <c r="BI184" s="25">
        <v>0.0</v>
      </c>
      <c r="BJ184" s="16"/>
      <c r="BK184" s="25"/>
      <c r="BL184" s="25"/>
      <c r="BM184" s="25">
        <v>0.0</v>
      </c>
      <c r="BN184" s="16"/>
      <c r="BO184" s="31">
        <f t="shared" si="58"/>
        <v>38500000</v>
      </c>
      <c r="BP184" s="17"/>
      <c r="BQ184" s="16"/>
      <c r="BR184" s="16"/>
      <c r="BS184" s="17"/>
      <c r="BT184" s="17"/>
      <c r="BU184" s="21"/>
      <c r="BV184" s="17"/>
      <c r="BW184" s="27"/>
      <c r="BX184" s="21"/>
      <c r="BY184" s="28">
        <f t="shared" si="57"/>
        <v>327</v>
      </c>
      <c r="BZ184" s="21"/>
      <c r="CA184" s="17"/>
    </row>
    <row r="185" ht="15.0" customHeight="1">
      <c r="A185" s="14" t="s">
        <v>78</v>
      </c>
      <c r="B185" s="14" t="s">
        <v>79</v>
      </c>
      <c r="C185" s="15" t="s">
        <v>80</v>
      </c>
      <c r="D185" s="14">
        <v>276.0</v>
      </c>
      <c r="E185" s="15" t="s">
        <v>81</v>
      </c>
      <c r="F185" s="14" t="s">
        <v>1346</v>
      </c>
      <c r="G185" s="15" t="s">
        <v>103</v>
      </c>
      <c r="H185" s="16">
        <v>45016.0</v>
      </c>
      <c r="I185" s="19" t="s">
        <v>1347</v>
      </c>
      <c r="J185" s="15" t="s">
        <v>85</v>
      </c>
      <c r="K185" s="15" t="s">
        <v>85</v>
      </c>
      <c r="L185" s="17" t="s">
        <v>1348</v>
      </c>
      <c r="M185" s="15" t="s">
        <v>243</v>
      </c>
      <c r="N185" s="15" t="s">
        <v>385</v>
      </c>
      <c r="O185" s="15" t="s">
        <v>180</v>
      </c>
      <c r="P185" s="18" t="s">
        <v>1349</v>
      </c>
      <c r="Q185" s="27" t="s">
        <v>1350</v>
      </c>
      <c r="R185" s="18">
        <v>1.0E8</v>
      </c>
      <c r="S185" s="18">
        <v>1.0E8</v>
      </c>
      <c r="T185" s="14">
        <v>26323.0</v>
      </c>
      <c r="U185" s="14" t="s">
        <v>1351</v>
      </c>
      <c r="V185" s="15" t="s">
        <v>93</v>
      </c>
      <c r="W185" s="15" t="s">
        <v>94</v>
      </c>
      <c r="X185" s="14" t="s">
        <v>85</v>
      </c>
      <c r="Y185" s="19" t="s">
        <v>1352</v>
      </c>
      <c r="Z185" s="16">
        <v>45103.0</v>
      </c>
      <c r="AA185" s="15" t="s">
        <v>1353</v>
      </c>
      <c r="AB185" s="19" t="s">
        <v>85</v>
      </c>
      <c r="AC185" s="15" t="s">
        <v>883</v>
      </c>
      <c r="AD185" s="14" t="s">
        <v>1354</v>
      </c>
      <c r="AE185" s="14" t="s">
        <v>1355</v>
      </c>
      <c r="AF185" s="14">
        <v>9.01724317E8</v>
      </c>
      <c r="AG185" s="14">
        <v>5.0</v>
      </c>
      <c r="AH185" s="19" t="s">
        <v>85</v>
      </c>
      <c r="AI185" s="14" t="s">
        <v>85</v>
      </c>
      <c r="AJ185" s="17" t="s">
        <v>114</v>
      </c>
      <c r="AK185" s="15" t="s">
        <v>115</v>
      </c>
      <c r="AL185" s="14" t="s">
        <v>85</v>
      </c>
      <c r="AM185" s="21" t="s">
        <v>85</v>
      </c>
      <c r="AN185" s="21" t="s">
        <v>85</v>
      </c>
      <c r="AO185" s="17">
        <v>118923.0</v>
      </c>
      <c r="AP185" s="16">
        <v>45106.0</v>
      </c>
      <c r="AQ185" s="26">
        <v>9.399995641E7</v>
      </c>
      <c r="AR185" s="14"/>
      <c r="AS185" s="18"/>
      <c r="AT185" s="14"/>
      <c r="AU185" s="26">
        <v>9.399995641E7</v>
      </c>
      <c r="AV185" s="15" t="s">
        <v>101</v>
      </c>
      <c r="AW185" s="16">
        <v>45118.0</v>
      </c>
      <c r="AX185" s="15" t="s">
        <v>971</v>
      </c>
      <c r="AY185" s="16">
        <v>45118.0</v>
      </c>
      <c r="AZ185" s="15" t="s">
        <v>199</v>
      </c>
      <c r="BA185" s="32">
        <v>45193.0</v>
      </c>
      <c r="BB185" s="17">
        <f t="shared" si="55"/>
        <v>75</v>
      </c>
      <c r="BC185" s="30" t="s">
        <v>264</v>
      </c>
      <c r="BD185" s="14">
        <v>3.0738603E7</v>
      </c>
      <c r="BE185" s="24">
        <v>1.289486858E7</v>
      </c>
      <c r="BF185" s="52">
        <v>45191.0</v>
      </c>
      <c r="BG185" s="25">
        <v>0.0</v>
      </c>
      <c r="BH185" s="21"/>
      <c r="BI185" s="25">
        <v>0.0</v>
      </c>
      <c r="BJ185" s="19"/>
      <c r="BK185" s="25"/>
      <c r="BL185" s="25"/>
      <c r="BM185" s="25">
        <v>0.0</v>
      </c>
      <c r="BN185" s="19"/>
      <c r="BO185" s="26">
        <f t="shared" si="58"/>
        <v>106894825</v>
      </c>
      <c r="BP185" s="34">
        <v>15.0</v>
      </c>
      <c r="BQ185" s="91">
        <v>45208.0</v>
      </c>
      <c r="BR185" s="91">
        <v>45191.0</v>
      </c>
      <c r="BS185" s="19"/>
      <c r="BT185" s="14"/>
      <c r="BU185" s="19"/>
      <c r="BV185" s="19"/>
      <c r="BW185" s="18"/>
      <c r="BX185" s="19"/>
      <c r="BY185" s="28">
        <f t="shared" si="57"/>
        <v>90</v>
      </c>
      <c r="BZ185" s="19"/>
      <c r="CA185" s="14"/>
    </row>
    <row r="186" ht="15.0" customHeight="1">
      <c r="A186" s="14" t="s">
        <v>78</v>
      </c>
      <c r="B186" s="14" t="s">
        <v>79</v>
      </c>
      <c r="C186" s="15" t="s">
        <v>80</v>
      </c>
      <c r="D186" s="17">
        <v>277.0</v>
      </c>
      <c r="E186" s="15" t="s">
        <v>565</v>
      </c>
      <c r="F186" s="17" t="s">
        <v>1356</v>
      </c>
      <c r="G186" s="15" t="s">
        <v>83</v>
      </c>
      <c r="H186" s="16">
        <v>44978.0</v>
      </c>
      <c r="I186" s="17" t="s">
        <v>1357</v>
      </c>
      <c r="J186" s="15" t="s">
        <v>85</v>
      </c>
      <c r="K186" s="15" t="s">
        <v>85</v>
      </c>
      <c r="L186" s="17" t="s">
        <v>1358</v>
      </c>
      <c r="M186" s="15" t="s">
        <v>243</v>
      </c>
      <c r="N186" s="15" t="s">
        <v>385</v>
      </c>
      <c r="O186" s="15" t="s">
        <v>180</v>
      </c>
      <c r="P186" s="17" t="s">
        <v>1359</v>
      </c>
      <c r="Q186" s="14" t="s">
        <v>1360</v>
      </c>
      <c r="R186" s="27">
        <v>1.25E8</v>
      </c>
      <c r="S186" s="27">
        <v>1.209635E8</v>
      </c>
      <c r="T186" s="17">
        <v>14823.0</v>
      </c>
      <c r="U186" s="17" t="s">
        <v>1351</v>
      </c>
      <c r="V186" s="15" t="s">
        <v>93</v>
      </c>
      <c r="W186" s="15" t="s">
        <v>94</v>
      </c>
      <c r="X186" s="14" t="s">
        <v>85</v>
      </c>
      <c r="Y186" s="15" t="s">
        <v>1361</v>
      </c>
      <c r="Z186" s="32">
        <v>45034.0</v>
      </c>
      <c r="AA186" s="15" t="s">
        <v>202</v>
      </c>
      <c r="AB186" s="19" t="s">
        <v>85</v>
      </c>
      <c r="AC186" s="15" t="s">
        <v>96</v>
      </c>
      <c r="AD186" s="17" t="s">
        <v>97</v>
      </c>
      <c r="AE186" s="35" t="s">
        <v>1362</v>
      </c>
      <c r="AF186" s="15">
        <v>9.00907275E8</v>
      </c>
      <c r="AG186" s="15">
        <v>7.0</v>
      </c>
      <c r="AH186" s="19" t="s">
        <v>85</v>
      </c>
      <c r="AI186" s="34" t="s">
        <v>85</v>
      </c>
      <c r="AJ186" s="15" t="s">
        <v>99</v>
      </c>
      <c r="AK186" s="15" t="s">
        <v>1363</v>
      </c>
      <c r="AL186" s="20" t="s">
        <v>100</v>
      </c>
      <c r="AM186" s="15" t="s">
        <v>85</v>
      </c>
      <c r="AN186" s="66" t="s">
        <v>85</v>
      </c>
      <c r="AO186" s="15">
        <v>75723.0</v>
      </c>
      <c r="AP186" s="32">
        <v>45040.0</v>
      </c>
      <c r="AQ186" s="89">
        <v>1.1876557E8</v>
      </c>
      <c r="AR186" s="17"/>
      <c r="AS186" s="17"/>
      <c r="AT186" s="17"/>
      <c r="AU186" s="89">
        <v>1.1876557E8</v>
      </c>
      <c r="AV186" s="15" t="s">
        <v>101</v>
      </c>
      <c r="AW186" s="32">
        <v>45030.0</v>
      </c>
      <c r="AX186" s="15" t="s">
        <v>102</v>
      </c>
      <c r="AY186" s="52">
        <v>45057.0</v>
      </c>
      <c r="AZ186" s="15" t="s">
        <v>241</v>
      </c>
      <c r="BA186" s="32">
        <v>45271.0</v>
      </c>
      <c r="BB186" s="17">
        <f t="shared" si="55"/>
        <v>214</v>
      </c>
      <c r="BC186" s="15" t="s">
        <v>1364</v>
      </c>
      <c r="BD186" s="15">
        <v>8.0037461E7</v>
      </c>
      <c r="BE186" s="24">
        <v>0.0</v>
      </c>
      <c r="BF186" s="32"/>
      <c r="BG186" s="25">
        <v>0.0</v>
      </c>
      <c r="BH186" s="21"/>
      <c r="BI186" s="25">
        <v>0.0</v>
      </c>
      <c r="BJ186" s="21"/>
      <c r="BK186" s="25"/>
      <c r="BL186" s="25"/>
      <c r="BM186" s="25">
        <v>0.0</v>
      </c>
      <c r="BN186" s="21"/>
      <c r="BO186" s="26">
        <f t="shared" si="58"/>
        <v>118765570</v>
      </c>
      <c r="BP186" s="34">
        <f>(BQ186-BA186)</f>
        <v>20</v>
      </c>
      <c r="BQ186" s="32">
        <v>45291.0</v>
      </c>
      <c r="BR186" s="32">
        <v>45271.0</v>
      </c>
      <c r="BS186" s="17"/>
      <c r="BT186" s="17"/>
      <c r="BU186" s="21"/>
      <c r="BV186" s="17"/>
      <c r="BW186" s="27"/>
      <c r="BX186" s="21"/>
      <c r="BY186" s="28">
        <f t="shared" si="57"/>
        <v>234</v>
      </c>
      <c r="BZ186" s="21"/>
      <c r="CA186" s="15" t="s">
        <v>1090</v>
      </c>
    </row>
    <row r="187" ht="15.0" customHeight="1">
      <c r="A187" s="14" t="s">
        <v>78</v>
      </c>
      <c r="B187" s="14" t="s">
        <v>79</v>
      </c>
      <c r="C187" s="15" t="s">
        <v>80</v>
      </c>
      <c r="D187" s="14">
        <v>278.0</v>
      </c>
      <c r="E187" s="15" t="s">
        <v>319</v>
      </c>
      <c r="F187" s="14" t="s">
        <v>1365</v>
      </c>
      <c r="G187" s="15" t="s">
        <v>103</v>
      </c>
      <c r="H187" s="16">
        <v>44986.0</v>
      </c>
      <c r="I187" s="19" t="s">
        <v>1366</v>
      </c>
      <c r="J187" s="15" t="s">
        <v>85</v>
      </c>
      <c r="K187" s="15" t="s">
        <v>85</v>
      </c>
      <c r="L187" s="17" t="s">
        <v>1367</v>
      </c>
      <c r="M187" s="15" t="s">
        <v>87</v>
      </c>
      <c r="N187" s="15" t="s">
        <v>244</v>
      </c>
      <c r="O187" s="15" t="s">
        <v>180</v>
      </c>
      <c r="P187" s="18" t="s">
        <v>1368</v>
      </c>
      <c r="Q187" s="18" t="s">
        <v>1369</v>
      </c>
      <c r="R187" s="18">
        <v>5.2E7</v>
      </c>
      <c r="S187" s="18">
        <v>5.2E7</v>
      </c>
      <c r="T187" s="14">
        <v>24623.0</v>
      </c>
      <c r="U187" s="14" t="s">
        <v>246</v>
      </c>
      <c r="V187" s="15" t="s">
        <v>93</v>
      </c>
      <c r="W187" s="15" t="s">
        <v>94</v>
      </c>
      <c r="X187" s="14" t="s">
        <v>85</v>
      </c>
      <c r="Y187" s="19" t="s">
        <v>1370</v>
      </c>
      <c r="Z187" s="16">
        <v>45001.0</v>
      </c>
      <c r="AA187" s="34" t="s">
        <v>1371</v>
      </c>
      <c r="AB187" s="19" t="s">
        <v>85</v>
      </c>
      <c r="AC187" s="15" t="s">
        <v>96</v>
      </c>
      <c r="AD187" s="17" t="s">
        <v>97</v>
      </c>
      <c r="AE187" s="14" t="s">
        <v>1372</v>
      </c>
      <c r="AF187" s="34">
        <v>9.00427788E8</v>
      </c>
      <c r="AG187" s="15">
        <v>3.0</v>
      </c>
      <c r="AH187" s="19" t="s">
        <v>85</v>
      </c>
      <c r="AI187" s="17" t="s">
        <v>85</v>
      </c>
      <c r="AJ187" s="17" t="s">
        <v>114</v>
      </c>
      <c r="AK187" s="15" t="s">
        <v>115</v>
      </c>
      <c r="AL187" s="20" t="s">
        <v>100</v>
      </c>
      <c r="AM187" s="21" t="s">
        <v>85</v>
      </c>
      <c r="AN187" s="21" t="s">
        <v>85</v>
      </c>
      <c r="AO187" s="14">
        <v>57223.0</v>
      </c>
      <c r="AP187" s="16">
        <v>45002.0</v>
      </c>
      <c r="AQ187" s="29">
        <v>5.2E7</v>
      </c>
      <c r="AR187" s="14"/>
      <c r="AS187" s="18"/>
      <c r="AT187" s="14"/>
      <c r="AU187" s="29">
        <v>5.2E7</v>
      </c>
      <c r="AV187" s="15" t="s">
        <v>101</v>
      </c>
      <c r="AW187" s="16">
        <v>45000.0</v>
      </c>
      <c r="AX187" s="15" t="s">
        <v>102</v>
      </c>
      <c r="AY187" s="21">
        <v>45002.0</v>
      </c>
      <c r="AZ187" s="15" t="s">
        <v>103</v>
      </c>
      <c r="BA187" s="16">
        <v>45033.0</v>
      </c>
      <c r="BB187" s="14">
        <v>30.0</v>
      </c>
      <c r="BC187" s="40" t="s">
        <v>1373</v>
      </c>
      <c r="BD187" s="114">
        <v>5.2199365E7</v>
      </c>
      <c r="BE187" s="24">
        <v>0.0</v>
      </c>
      <c r="BF187" s="17"/>
      <c r="BG187" s="25">
        <v>0.0</v>
      </c>
      <c r="BH187" s="21"/>
      <c r="BI187" s="25">
        <v>0.0</v>
      </c>
      <c r="BJ187" s="19"/>
      <c r="BK187" s="25"/>
      <c r="BL187" s="25"/>
      <c r="BM187" s="25">
        <v>0.0</v>
      </c>
      <c r="BN187" s="19"/>
      <c r="BO187" s="26">
        <f t="shared" si="58"/>
        <v>52000000</v>
      </c>
      <c r="BP187" s="19"/>
      <c r="BQ187" s="19"/>
      <c r="BR187" s="19"/>
      <c r="BS187" s="19"/>
      <c r="BT187" s="14"/>
      <c r="BU187" s="19"/>
      <c r="BV187" s="19"/>
      <c r="BW187" s="18"/>
      <c r="BX187" s="19"/>
      <c r="BY187" s="28">
        <f t="shared" si="57"/>
        <v>30</v>
      </c>
      <c r="BZ187" s="19"/>
      <c r="CA187" s="14"/>
    </row>
    <row r="188" ht="15.0" customHeight="1">
      <c r="A188" s="14" t="s">
        <v>78</v>
      </c>
      <c r="B188" s="14" t="s">
        <v>79</v>
      </c>
      <c r="C188" s="15" t="s">
        <v>80</v>
      </c>
      <c r="D188" s="14">
        <v>279.0</v>
      </c>
      <c r="E188" s="15" t="s">
        <v>319</v>
      </c>
      <c r="F188" s="14" t="s">
        <v>1374</v>
      </c>
      <c r="G188" s="15" t="s">
        <v>103</v>
      </c>
      <c r="H188" s="16">
        <v>45006.0</v>
      </c>
      <c r="I188" s="19" t="s">
        <v>1375</v>
      </c>
      <c r="J188" s="15" t="s">
        <v>85</v>
      </c>
      <c r="K188" s="15" t="s">
        <v>85</v>
      </c>
      <c r="L188" s="17" t="s">
        <v>1376</v>
      </c>
      <c r="M188" s="15" t="s">
        <v>87</v>
      </c>
      <c r="N188" s="15" t="s">
        <v>244</v>
      </c>
      <c r="O188" s="15" t="s">
        <v>180</v>
      </c>
      <c r="P188" s="18" t="s">
        <v>1368</v>
      </c>
      <c r="Q188" s="18" t="s">
        <v>1369</v>
      </c>
      <c r="R188" s="18">
        <v>5.2E7</v>
      </c>
      <c r="S188" s="18">
        <v>5.2E7</v>
      </c>
      <c r="T188" s="14">
        <v>24423.0</v>
      </c>
      <c r="U188" s="14" t="s">
        <v>246</v>
      </c>
      <c r="V188" s="15" t="s">
        <v>93</v>
      </c>
      <c r="W188" s="15" t="s">
        <v>94</v>
      </c>
      <c r="X188" s="14" t="s">
        <v>85</v>
      </c>
      <c r="Y188" s="19" t="s">
        <v>1377</v>
      </c>
      <c r="Z188" s="16">
        <v>45007.0</v>
      </c>
      <c r="AA188" s="34" t="s">
        <v>1371</v>
      </c>
      <c r="AB188" s="19" t="s">
        <v>85</v>
      </c>
      <c r="AC188" s="15" t="s">
        <v>883</v>
      </c>
      <c r="AD188" s="14" t="s">
        <v>261</v>
      </c>
      <c r="AE188" s="14" t="s">
        <v>1378</v>
      </c>
      <c r="AF188" s="34">
        <v>9.00562598E8</v>
      </c>
      <c r="AG188" s="34">
        <v>8.0</v>
      </c>
      <c r="AH188" s="19" t="s">
        <v>85</v>
      </c>
      <c r="AI188" s="17" t="s">
        <v>85</v>
      </c>
      <c r="AJ188" s="17" t="s">
        <v>114</v>
      </c>
      <c r="AK188" s="15" t="s">
        <v>115</v>
      </c>
      <c r="AL188" s="20" t="s">
        <v>100</v>
      </c>
      <c r="AM188" s="21" t="s">
        <v>85</v>
      </c>
      <c r="AN188" s="21" t="s">
        <v>85</v>
      </c>
      <c r="AO188" s="14">
        <v>59523.0</v>
      </c>
      <c r="AP188" s="16">
        <v>45008.0</v>
      </c>
      <c r="AQ188" s="29">
        <v>5.2E7</v>
      </c>
      <c r="AR188" s="14"/>
      <c r="AS188" s="18"/>
      <c r="AT188" s="14"/>
      <c r="AU188" s="29">
        <v>5.2E7</v>
      </c>
      <c r="AV188" s="15" t="s">
        <v>101</v>
      </c>
      <c r="AW188" s="16">
        <v>45009.0</v>
      </c>
      <c r="AX188" s="15" t="s">
        <v>102</v>
      </c>
      <c r="AY188" s="21">
        <v>45009.0</v>
      </c>
      <c r="AZ188" s="15" t="s">
        <v>103</v>
      </c>
      <c r="BA188" s="16">
        <v>45040.0</v>
      </c>
      <c r="BB188" s="14">
        <v>30.0</v>
      </c>
      <c r="BC188" s="30" t="s">
        <v>264</v>
      </c>
      <c r="BD188" s="14">
        <v>3.0738603E7</v>
      </c>
      <c r="BE188" s="24">
        <v>0.0</v>
      </c>
      <c r="BF188" s="21"/>
      <c r="BG188" s="25">
        <v>0.0</v>
      </c>
      <c r="BH188" s="21"/>
      <c r="BI188" s="25">
        <v>0.0</v>
      </c>
      <c r="BJ188" s="19"/>
      <c r="BK188" s="25"/>
      <c r="BL188" s="25"/>
      <c r="BM188" s="25">
        <v>0.0</v>
      </c>
      <c r="BN188" s="19"/>
      <c r="BO188" s="26">
        <f t="shared" si="58"/>
        <v>52000000</v>
      </c>
      <c r="BP188" s="14">
        <v>28.0</v>
      </c>
      <c r="BQ188" s="19">
        <v>45068.0</v>
      </c>
      <c r="BR188" s="19">
        <v>45037.0</v>
      </c>
      <c r="BS188" s="19"/>
      <c r="BT188" s="14"/>
      <c r="BU188" s="19"/>
      <c r="BV188" s="19"/>
      <c r="BW188" s="18"/>
      <c r="BX188" s="19"/>
      <c r="BY188" s="28">
        <f t="shared" si="57"/>
        <v>58</v>
      </c>
      <c r="BZ188" s="19"/>
      <c r="CA188" s="14"/>
    </row>
    <row r="189" ht="15.0" customHeight="1">
      <c r="A189" s="15" t="s">
        <v>78</v>
      </c>
      <c r="B189" s="15" t="s">
        <v>79</v>
      </c>
      <c r="C189" s="15" t="s">
        <v>80</v>
      </c>
      <c r="D189" s="15">
        <v>162.0</v>
      </c>
      <c r="E189" s="41" t="s">
        <v>142</v>
      </c>
      <c r="F189" s="34" t="s">
        <v>1379</v>
      </c>
      <c r="G189" s="15" t="s">
        <v>139</v>
      </c>
      <c r="H189" s="32">
        <v>45198.0</v>
      </c>
      <c r="I189" s="15" t="s">
        <v>1380</v>
      </c>
      <c r="J189" s="15" t="s">
        <v>85</v>
      </c>
      <c r="K189" s="15" t="s">
        <v>85</v>
      </c>
      <c r="L189" s="14" t="s">
        <v>1381</v>
      </c>
      <c r="M189" s="15" t="s">
        <v>108</v>
      </c>
      <c r="N189" s="15" t="s">
        <v>179</v>
      </c>
      <c r="O189" s="15" t="s">
        <v>180</v>
      </c>
      <c r="P189" s="15">
        <v>8.0131502E7</v>
      </c>
      <c r="Q189" s="15" t="s">
        <v>1291</v>
      </c>
      <c r="R189" s="24">
        <v>6.36066516E8</v>
      </c>
      <c r="S189" s="24">
        <v>6.36066516E8</v>
      </c>
      <c r="T189" s="15">
        <v>48023.0</v>
      </c>
      <c r="U189" s="41" t="s">
        <v>182</v>
      </c>
      <c r="V189" s="15" t="s">
        <v>93</v>
      </c>
      <c r="W189" s="15" t="s">
        <v>94</v>
      </c>
      <c r="X189" s="14" t="s">
        <v>85</v>
      </c>
      <c r="Y189" s="15" t="s">
        <v>1382</v>
      </c>
      <c r="Z189" s="16">
        <v>45197.0</v>
      </c>
      <c r="AA189" s="15" t="s">
        <v>179</v>
      </c>
      <c r="AB189" s="19" t="s">
        <v>85</v>
      </c>
      <c r="AC189" s="15" t="s">
        <v>96</v>
      </c>
      <c r="AD189" s="14" t="s">
        <v>97</v>
      </c>
      <c r="AE189" s="15" t="s">
        <v>1383</v>
      </c>
      <c r="AF189" s="41">
        <v>9.00448993E8</v>
      </c>
      <c r="AG189" s="41">
        <v>7.0</v>
      </c>
      <c r="AH189" s="19" t="s">
        <v>85</v>
      </c>
      <c r="AI189" s="41" t="s">
        <v>85</v>
      </c>
      <c r="AJ189" s="41" t="s">
        <v>114</v>
      </c>
      <c r="AK189" s="15" t="s">
        <v>210</v>
      </c>
      <c r="AL189" s="15" t="s">
        <v>220</v>
      </c>
      <c r="AM189" s="41" t="s">
        <v>85</v>
      </c>
      <c r="AN189" s="41" t="s">
        <v>85</v>
      </c>
      <c r="AO189" s="15" t="s">
        <v>1384</v>
      </c>
      <c r="AP189" s="16">
        <v>45197.0</v>
      </c>
      <c r="AQ189" s="30">
        <v>1.24718925E8</v>
      </c>
      <c r="AR189" s="30">
        <v>5.11347591E8</v>
      </c>
      <c r="AS189" s="30">
        <v>0.0</v>
      </c>
      <c r="AT189" s="30">
        <v>0.0</v>
      </c>
      <c r="AU189" s="31">
        <f t="shared" ref="AU189:AU191" si="60">SUM(AQ189+AR189+AS189+AT189)</f>
        <v>636066516</v>
      </c>
      <c r="AV189" s="15" t="s">
        <v>129</v>
      </c>
      <c r="AW189" s="16" t="s">
        <v>85</v>
      </c>
      <c r="AX189" s="15" t="s">
        <v>130</v>
      </c>
      <c r="AY189" s="37">
        <v>45200.0</v>
      </c>
      <c r="AZ189" s="41" t="s">
        <v>139</v>
      </c>
      <c r="BA189" s="37">
        <v>45291.0</v>
      </c>
      <c r="BB189" s="17">
        <f t="shared" ref="BB189:BB208" si="61">(BA189-AY189)</f>
        <v>91</v>
      </c>
      <c r="BC189" s="30" t="s">
        <v>1295</v>
      </c>
      <c r="BD189" s="60">
        <v>7.9744612E7</v>
      </c>
      <c r="BE189" s="24">
        <v>0.0</v>
      </c>
      <c r="BF189" s="16"/>
      <c r="BG189" s="25">
        <v>0.0</v>
      </c>
      <c r="BH189" s="16"/>
      <c r="BI189" s="25">
        <v>0.0</v>
      </c>
      <c r="BJ189" s="16"/>
      <c r="BK189" s="25"/>
      <c r="BL189" s="25"/>
      <c r="BM189" s="25">
        <v>0.0</v>
      </c>
      <c r="BN189" s="16"/>
      <c r="BO189" s="39">
        <f t="shared" si="58"/>
        <v>636066516</v>
      </c>
      <c r="BP189" s="17"/>
      <c r="BQ189" s="16"/>
      <c r="BR189" s="16"/>
      <c r="BS189" s="17"/>
      <c r="BT189" s="17"/>
      <c r="BU189" s="17"/>
      <c r="BV189" s="17"/>
      <c r="BW189" s="17"/>
      <c r="BX189" s="17"/>
      <c r="BY189" s="28">
        <f t="shared" si="57"/>
        <v>91</v>
      </c>
      <c r="BZ189" s="17"/>
      <c r="CA189" s="17"/>
    </row>
    <row r="190" ht="15.0" customHeight="1">
      <c r="A190" s="17" t="s">
        <v>78</v>
      </c>
      <c r="B190" s="17" t="s">
        <v>79</v>
      </c>
      <c r="C190" s="15" t="s">
        <v>80</v>
      </c>
      <c r="D190" s="17">
        <v>282.0</v>
      </c>
      <c r="E190" s="15" t="s">
        <v>116</v>
      </c>
      <c r="F190" s="17" t="s">
        <v>1385</v>
      </c>
      <c r="G190" s="15" t="s">
        <v>103</v>
      </c>
      <c r="H190" s="32">
        <v>44999.0</v>
      </c>
      <c r="I190" s="17" t="s">
        <v>1386</v>
      </c>
      <c r="J190" s="33" t="s">
        <v>85</v>
      </c>
      <c r="K190" s="15" t="s">
        <v>85</v>
      </c>
      <c r="L190" s="17" t="s">
        <v>1387</v>
      </c>
      <c r="M190" s="15" t="s">
        <v>108</v>
      </c>
      <c r="N190" s="15" t="s">
        <v>88</v>
      </c>
      <c r="O190" s="15" t="s">
        <v>351</v>
      </c>
      <c r="P190" s="17">
        <v>8.0161504E7</v>
      </c>
      <c r="Q190" s="17" t="s">
        <v>1388</v>
      </c>
      <c r="R190" s="27">
        <v>4.275E7</v>
      </c>
      <c r="S190" s="27">
        <v>4.275E7</v>
      </c>
      <c r="T190" s="17">
        <v>28123.0</v>
      </c>
      <c r="U190" s="17" t="s">
        <v>92</v>
      </c>
      <c r="V190" s="15" t="s">
        <v>93</v>
      </c>
      <c r="W190" s="15" t="s">
        <v>94</v>
      </c>
      <c r="X190" s="14" t="s">
        <v>85</v>
      </c>
      <c r="Y190" s="17" t="s">
        <v>1389</v>
      </c>
      <c r="Z190" s="16">
        <v>45001.0</v>
      </c>
      <c r="AA190" s="15" t="s">
        <v>88</v>
      </c>
      <c r="AB190" s="19" t="s">
        <v>85</v>
      </c>
      <c r="AC190" s="15" t="s">
        <v>96</v>
      </c>
      <c r="AD190" s="17" t="s">
        <v>97</v>
      </c>
      <c r="AE190" s="17" t="s">
        <v>1390</v>
      </c>
      <c r="AF190" s="17">
        <v>1.023910419E9</v>
      </c>
      <c r="AG190" s="17" t="s">
        <v>165</v>
      </c>
      <c r="AH190" s="19" t="s">
        <v>85</v>
      </c>
      <c r="AI190" s="17" t="s">
        <v>166</v>
      </c>
      <c r="AJ190" s="17" t="s">
        <v>114</v>
      </c>
      <c r="AK190" s="15" t="s">
        <v>115</v>
      </c>
      <c r="AL190" s="17" t="s">
        <v>85</v>
      </c>
      <c r="AM190" s="21" t="s">
        <v>85</v>
      </c>
      <c r="AN190" s="22" t="s">
        <v>85</v>
      </c>
      <c r="AO190" s="17">
        <v>57123.0</v>
      </c>
      <c r="AP190" s="16">
        <v>45002.0</v>
      </c>
      <c r="AQ190" s="23">
        <v>4.275E7</v>
      </c>
      <c r="AR190" s="30">
        <v>0.0</v>
      </c>
      <c r="AS190" s="30">
        <v>0.0</v>
      </c>
      <c r="AT190" s="30">
        <v>0.0</v>
      </c>
      <c r="AU190" s="31">
        <f t="shared" si="60"/>
        <v>42750000</v>
      </c>
      <c r="AV190" s="15" t="s">
        <v>101</v>
      </c>
      <c r="AW190" s="16">
        <v>45001.0</v>
      </c>
      <c r="AX190" s="15" t="s">
        <v>102</v>
      </c>
      <c r="AY190" s="37">
        <v>45002.0</v>
      </c>
      <c r="AZ190" s="15" t="s">
        <v>103</v>
      </c>
      <c r="BA190" s="37">
        <v>45291.0</v>
      </c>
      <c r="BB190" s="17">
        <f t="shared" si="61"/>
        <v>289</v>
      </c>
      <c r="BC190" s="17" t="s">
        <v>356</v>
      </c>
      <c r="BD190" s="17">
        <v>3.9375763E8</v>
      </c>
      <c r="BE190" s="24">
        <v>0.0</v>
      </c>
      <c r="BF190" s="16"/>
      <c r="BG190" s="25">
        <v>0.0</v>
      </c>
      <c r="BH190" s="16"/>
      <c r="BI190" s="25">
        <v>0.0</v>
      </c>
      <c r="BJ190" s="16"/>
      <c r="BK190" s="25"/>
      <c r="BL190" s="25"/>
      <c r="BM190" s="25">
        <v>0.0</v>
      </c>
      <c r="BN190" s="16"/>
      <c r="BO190" s="31">
        <f t="shared" si="58"/>
        <v>42750000</v>
      </c>
      <c r="BP190" s="17"/>
      <c r="BQ190" s="16"/>
      <c r="BR190" s="16"/>
      <c r="BS190" s="17"/>
      <c r="BT190" s="17"/>
      <c r="BU190" s="21"/>
      <c r="BV190" s="17"/>
      <c r="BW190" s="27"/>
      <c r="BX190" s="21"/>
      <c r="BY190" s="28">
        <f t="shared" si="57"/>
        <v>289</v>
      </c>
      <c r="BZ190" s="21"/>
      <c r="CA190" s="17"/>
    </row>
    <row r="191" ht="15.0" customHeight="1">
      <c r="A191" s="20" t="s">
        <v>78</v>
      </c>
      <c r="B191" s="20" t="s">
        <v>79</v>
      </c>
      <c r="C191" s="15" t="s">
        <v>80</v>
      </c>
      <c r="D191" s="20">
        <v>284.0</v>
      </c>
      <c r="E191" s="15" t="s">
        <v>394</v>
      </c>
      <c r="F191" s="20" t="s">
        <v>1391</v>
      </c>
      <c r="G191" s="15" t="s">
        <v>241</v>
      </c>
      <c r="H191" s="16">
        <v>45037.0</v>
      </c>
      <c r="I191" s="20" t="s">
        <v>1392</v>
      </c>
      <c r="J191" s="15" t="s">
        <v>85</v>
      </c>
      <c r="K191" s="15" t="s">
        <v>85</v>
      </c>
      <c r="L191" s="20" t="s">
        <v>1393</v>
      </c>
      <c r="M191" s="15" t="s">
        <v>108</v>
      </c>
      <c r="N191" s="15" t="s">
        <v>88</v>
      </c>
      <c r="O191" s="15" t="s">
        <v>147</v>
      </c>
      <c r="P191" s="20">
        <v>8.0161504E7</v>
      </c>
      <c r="Q191" s="20" t="s">
        <v>1112</v>
      </c>
      <c r="R191" s="92">
        <v>4.25E7</v>
      </c>
      <c r="S191" s="92">
        <v>4.25E7</v>
      </c>
      <c r="T191" s="20">
        <v>32423.0</v>
      </c>
      <c r="U191" s="20" t="s">
        <v>92</v>
      </c>
      <c r="V191" s="15" t="s">
        <v>93</v>
      </c>
      <c r="W191" s="15" t="s">
        <v>94</v>
      </c>
      <c r="X191" s="14" t="s">
        <v>85</v>
      </c>
      <c r="Y191" s="20" t="s">
        <v>1394</v>
      </c>
      <c r="Z191" s="16">
        <v>45040.0</v>
      </c>
      <c r="AA191" s="15" t="s">
        <v>88</v>
      </c>
      <c r="AB191" s="19" t="s">
        <v>85</v>
      </c>
      <c r="AC191" s="15" t="s">
        <v>96</v>
      </c>
      <c r="AD191" s="20" t="s">
        <v>519</v>
      </c>
      <c r="AE191" s="20" t="s">
        <v>1395</v>
      </c>
      <c r="AF191" s="20">
        <v>5.2350202E7</v>
      </c>
      <c r="AG191" s="17" t="s">
        <v>165</v>
      </c>
      <c r="AH191" s="19" t="s">
        <v>85</v>
      </c>
      <c r="AI191" s="20" t="s">
        <v>1396</v>
      </c>
      <c r="AJ191" s="17" t="s">
        <v>114</v>
      </c>
      <c r="AK191" s="15" t="s">
        <v>115</v>
      </c>
      <c r="AL191" s="17" t="s">
        <v>85</v>
      </c>
      <c r="AM191" s="21">
        <v>28500.0</v>
      </c>
      <c r="AN191" s="22" t="str">
        <f>+YEAR(TODAY())-YEAR('Contratación 2023'!$AM187)</f>
        <v>#VALUE!</v>
      </c>
      <c r="AO191" s="20">
        <v>76123.0</v>
      </c>
      <c r="AP191" s="16">
        <v>45041.0</v>
      </c>
      <c r="AQ191" s="115">
        <v>4.25E7</v>
      </c>
      <c r="AR191" s="30">
        <v>0.0</v>
      </c>
      <c r="AS191" s="30">
        <v>0.0</v>
      </c>
      <c r="AT191" s="30">
        <v>0.0</v>
      </c>
      <c r="AU191" s="31">
        <f t="shared" si="60"/>
        <v>42500000</v>
      </c>
      <c r="AV191" s="15" t="s">
        <v>101</v>
      </c>
      <c r="AW191" s="16">
        <v>45041.0</v>
      </c>
      <c r="AX191" s="15" t="s">
        <v>102</v>
      </c>
      <c r="AY191" s="79">
        <v>45040.0</v>
      </c>
      <c r="AZ191" s="15" t="s">
        <v>241</v>
      </c>
      <c r="BA191" s="16">
        <v>45291.0</v>
      </c>
      <c r="BB191" s="17">
        <f t="shared" si="61"/>
        <v>251</v>
      </c>
      <c r="BC191" s="20" t="s">
        <v>1397</v>
      </c>
      <c r="BD191" s="20">
        <v>5.254418E7</v>
      </c>
      <c r="BE191" s="24">
        <v>0.0</v>
      </c>
      <c r="BF191" s="16"/>
      <c r="BG191" s="25">
        <v>0.0</v>
      </c>
      <c r="BH191" s="16"/>
      <c r="BI191" s="25">
        <v>0.0</v>
      </c>
      <c r="BJ191" s="16"/>
      <c r="BK191" s="25"/>
      <c r="BL191" s="25"/>
      <c r="BM191" s="25">
        <v>0.0</v>
      </c>
      <c r="BN191" s="16"/>
      <c r="BO191" s="31">
        <f t="shared" si="58"/>
        <v>42500000</v>
      </c>
      <c r="BP191" s="20"/>
      <c r="BQ191" s="16"/>
      <c r="BR191" s="16"/>
      <c r="BS191" s="20"/>
      <c r="BT191" s="20"/>
      <c r="BU191" s="20"/>
      <c r="BV191" s="20"/>
      <c r="BW191" s="20"/>
      <c r="BX191" s="20"/>
      <c r="BY191" s="28">
        <f t="shared" si="57"/>
        <v>251</v>
      </c>
      <c r="BZ191" s="20"/>
      <c r="CA191" s="20"/>
    </row>
    <row r="192" ht="15.0" customHeight="1">
      <c r="A192" s="14" t="s">
        <v>78</v>
      </c>
      <c r="B192" s="14" t="s">
        <v>79</v>
      </c>
      <c r="C192" s="15" t="s">
        <v>80</v>
      </c>
      <c r="D192" s="17">
        <v>286.0</v>
      </c>
      <c r="E192" s="15" t="s">
        <v>116</v>
      </c>
      <c r="F192" s="17" t="s">
        <v>1398</v>
      </c>
      <c r="G192" s="15" t="s">
        <v>241</v>
      </c>
      <c r="H192" s="32">
        <v>45044.0</v>
      </c>
      <c r="I192" s="17" t="s">
        <v>1399</v>
      </c>
      <c r="J192" s="33" t="s">
        <v>85</v>
      </c>
      <c r="K192" s="15" t="s">
        <v>85</v>
      </c>
      <c r="L192" s="14" t="s">
        <v>1400</v>
      </c>
      <c r="M192" s="15" t="s">
        <v>243</v>
      </c>
      <c r="N192" s="15" t="s">
        <v>385</v>
      </c>
      <c r="O192" s="15" t="s">
        <v>180</v>
      </c>
      <c r="P192" s="14">
        <v>7.21015E7</v>
      </c>
      <c r="Q192" s="67" t="s">
        <v>1401</v>
      </c>
      <c r="R192" s="56">
        <v>3.0E8</v>
      </c>
      <c r="S192" s="56">
        <v>2.698E8</v>
      </c>
      <c r="T192" s="17">
        <v>32823.0</v>
      </c>
      <c r="U192" s="14" t="s">
        <v>1071</v>
      </c>
      <c r="V192" s="15" t="s">
        <v>93</v>
      </c>
      <c r="W192" s="15" t="s">
        <v>94</v>
      </c>
      <c r="X192" s="14" t="s">
        <v>85</v>
      </c>
      <c r="Y192" s="15" t="s">
        <v>1402</v>
      </c>
      <c r="Z192" s="16">
        <v>45131.0</v>
      </c>
      <c r="AA192" s="15" t="s">
        <v>1353</v>
      </c>
      <c r="AB192" s="19" t="s">
        <v>85</v>
      </c>
      <c r="AC192" s="15" t="s">
        <v>1403</v>
      </c>
      <c r="AD192" s="15" t="s">
        <v>1404</v>
      </c>
      <c r="AE192" s="15" t="s">
        <v>1405</v>
      </c>
      <c r="AF192" s="15">
        <v>9.01730837E8</v>
      </c>
      <c r="AG192" s="15">
        <v>8.0</v>
      </c>
      <c r="AH192" s="19" t="s">
        <v>85</v>
      </c>
      <c r="AI192" s="34" t="s">
        <v>85</v>
      </c>
      <c r="AJ192" s="15" t="s">
        <v>114</v>
      </c>
      <c r="AK192" s="15" t="s">
        <v>85</v>
      </c>
      <c r="AL192" s="15" t="s">
        <v>85</v>
      </c>
      <c r="AM192" s="15" t="s">
        <v>85</v>
      </c>
      <c r="AN192" s="15" t="s">
        <v>85</v>
      </c>
      <c r="AO192" s="15">
        <v>140823.0</v>
      </c>
      <c r="AP192" s="16">
        <v>45142.0</v>
      </c>
      <c r="AQ192" s="36">
        <v>2.62933126E8</v>
      </c>
      <c r="AR192" s="17"/>
      <c r="AS192" s="27"/>
      <c r="AT192" s="17"/>
      <c r="AU192" s="36">
        <v>2.62933126E8</v>
      </c>
      <c r="AV192" s="15" t="s">
        <v>99</v>
      </c>
      <c r="AW192" s="94" t="s">
        <v>1406</v>
      </c>
      <c r="AX192" s="15" t="s">
        <v>971</v>
      </c>
      <c r="AY192" s="37">
        <v>45156.0</v>
      </c>
      <c r="AZ192" s="15" t="s">
        <v>133</v>
      </c>
      <c r="BA192" s="37">
        <v>45247.0</v>
      </c>
      <c r="BB192" s="17">
        <f t="shared" si="61"/>
        <v>91</v>
      </c>
      <c r="BC192" s="116" t="s">
        <v>1013</v>
      </c>
      <c r="BD192" s="113">
        <v>1.070618478E9</v>
      </c>
      <c r="BE192" s="24">
        <v>3.7E7</v>
      </c>
      <c r="BF192" s="52">
        <v>45248.0</v>
      </c>
      <c r="BG192" s="25">
        <v>0.0</v>
      </c>
      <c r="BH192" s="21"/>
      <c r="BI192" s="25">
        <v>0.0</v>
      </c>
      <c r="BJ192" s="21"/>
      <c r="BK192" s="25"/>
      <c r="BL192" s="25"/>
      <c r="BM192" s="25">
        <v>0.0</v>
      </c>
      <c r="BN192" s="17"/>
      <c r="BO192" s="26">
        <f t="shared" si="58"/>
        <v>299933126</v>
      </c>
      <c r="BP192" s="15">
        <v>14.0</v>
      </c>
      <c r="BQ192" s="51">
        <v>45260.0</v>
      </c>
      <c r="BR192" s="51">
        <v>45248.0</v>
      </c>
      <c r="BS192" s="21"/>
      <c r="BT192" s="17"/>
      <c r="BU192" s="27"/>
      <c r="BV192" s="21"/>
      <c r="BW192" s="17"/>
      <c r="BX192" s="21"/>
      <c r="BY192" s="28">
        <f t="shared" si="57"/>
        <v>105</v>
      </c>
      <c r="BZ192" s="17"/>
      <c r="CA192" s="17"/>
    </row>
    <row r="193" ht="15.0" customHeight="1">
      <c r="A193" s="20" t="s">
        <v>78</v>
      </c>
      <c r="B193" s="20" t="s">
        <v>79</v>
      </c>
      <c r="C193" s="15" t="s">
        <v>80</v>
      </c>
      <c r="D193" s="20">
        <v>287.0</v>
      </c>
      <c r="E193" s="15" t="s">
        <v>394</v>
      </c>
      <c r="F193" s="20" t="s">
        <v>1407</v>
      </c>
      <c r="G193" s="15" t="s">
        <v>241</v>
      </c>
      <c r="H193" s="16">
        <v>45037.0</v>
      </c>
      <c r="I193" s="20" t="s">
        <v>1408</v>
      </c>
      <c r="J193" s="15" t="s">
        <v>85</v>
      </c>
      <c r="K193" s="15" t="s">
        <v>85</v>
      </c>
      <c r="L193" s="20" t="s">
        <v>1409</v>
      </c>
      <c r="M193" s="15" t="s">
        <v>108</v>
      </c>
      <c r="N193" s="15" t="s">
        <v>88</v>
      </c>
      <c r="O193" s="15" t="s">
        <v>412</v>
      </c>
      <c r="P193" s="20">
        <v>811115.0</v>
      </c>
      <c r="Q193" s="20" t="s">
        <v>1410</v>
      </c>
      <c r="R193" s="92">
        <v>8.5E7</v>
      </c>
      <c r="S193" s="92">
        <v>8.5E7</v>
      </c>
      <c r="T193" s="20">
        <v>32623.0</v>
      </c>
      <c r="U193" s="20" t="s">
        <v>92</v>
      </c>
      <c r="V193" s="15" t="s">
        <v>93</v>
      </c>
      <c r="W193" s="15" t="s">
        <v>94</v>
      </c>
      <c r="X193" s="14" t="s">
        <v>85</v>
      </c>
      <c r="Y193" s="20" t="s">
        <v>1411</v>
      </c>
      <c r="Z193" s="16">
        <v>45041.0</v>
      </c>
      <c r="AA193" s="15" t="s">
        <v>88</v>
      </c>
      <c r="AB193" s="19" t="s">
        <v>85</v>
      </c>
      <c r="AC193" s="15" t="s">
        <v>96</v>
      </c>
      <c r="AD193" s="20" t="s">
        <v>519</v>
      </c>
      <c r="AE193" s="20" t="s">
        <v>1412</v>
      </c>
      <c r="AF193" s="20">
        <v>5.316579E7</v>
      </c>
      <c r="AG193" s="17" t="s">
        <v>165</v>
      </c>
      <c r="AH193" s="19" t="s">
        <v>85</v>
      </c>
      <c r="AI193" s="20" t="s">
        <v>456</v>
      </c>
      <c r="AJ193" s="17" t="s">
        <v>114</v>
      </c>
      <c r="AK193" s="15" t="s">
        <v>115</v>
      </c>
      <c r="AL193" s="17" t="s">
        <v>85</v>
      </c>
      <c r="AM193" s="21">
        <v>31145.0</v>
      </c>
      <c r="AN193" s="22" t="str">
        <f>+YEAR(TODAY())-YEAR('Contratación 2023'!$AM189)</f>
        <v>#VALUE!</v>
      </c>
      <c r="AO193" s="20">
        <v>76723.0</v>
      </c>
      <c r="AP193" s="16">
        <v>45041.0</v>
      </c>
      <c r="AQ193" s="115">
        <v>8.5E7</v>
      </c>
      <c r="AR193" s="30">
        <v>0.0</v>
      </c>
      <c r="AS193" s="30">
        <v>0.0</v>
      </c>
      <c r="AT193" s="30">
        <v>0.0</v>
      </c>
      <c r="AU193" s="31">
        <f t="shared" ref="AU193:AU195" si="62">SUM(AQ193+AR193+AS193+AT193)</f>
        <v>85000000</v>
      </c>
      <c r="AV193" s="15" t="s">
        <v>101</v>
      </c>
      <c r="AW193" s="16">
        <v>45041.0</v>
      </c>
      <c r="AX193" s="15" t="s">
        <v>102</v>
      </c>
      <c r="AY193" s="79">
        <v>45041.0</v>
      </c>
      <c r="AZ193" s="15" t="s">
        <v>241</v>
      </c>
      <c r="BA193" s="16">
        <v>45291.0</v>
      </c>
      <c r="BB193" s="17">
        <f t="shared" si="61"/>
        <v>250</v>
      </c>
      <c r="BC193" s="20" t="s">
        <v>521</v>
      </c>
      <c r="BD193" s="20">
        <v>1.949897E7</v>
      </c>
      <c r="BE193" s="24">
        <v>0.0</v>
      </c>
      <c r="BF193" s="16"/>
      <c r="BG193" s="25">
        <v>0.0</v>
      </c>
      <c r="BH193" s="16"/>
      <c r="BI193" s="25">
        <v>0.0</v>
      </c>
      <c r="BJ193" s="16"/>
      <c r="BK193" s="25"/>
      <c r="BL193" s="25"/>
      <c r="BM193" s="25">
        <v>0.0</v>
      </c>
      <c r="BN193" s="16"/>
      <c r="BO193" s="31">
        <f t="shared" si="58"/>
        <v>85000000</v>
      </c>
      <c r="BP193" s="20"/>
      <c r="BQ193" s="16"/>
      <c r="BR193" s="16"/>
      <c r="BS193" s="20"/>
      <c r="BT193" s="20"/>
      <c r="BU193" s="20"/>
      <c r="BV193" s="20"/>
      <c r="BW193" s="20"/>
      <c r="BX193" s="20"/>
      <c r="BY193" s="28">
        <f t="shared" si="57"/>
        <v>250</v>
      </c>
      <c r="BZ193" s="20"/>
      <c r="CA193" s="20"/>
    </row>
    <row r="194" ht="15.0" customHeight="1">
      <c r="A194" s="57" t="s">
        <v>78</v>
      </c>
      <c r="B194" s="57" t="s">
        <v>79</v>
      </c>
      <c r="C194" s="15" t="s">
        <v>80</v>
      </c>
      <c r="D194" s="57">
        <v>288.0</v>
      </c>
      <c r="E194" s="15" t="s">
        <v>394</v>
      </c>
      <c r="F194" s="20" t="s">
        <v>1413</v>
      </c>
      <c r="G194" s="15" t="s">
        <v>241</v>
      </c>
      <c r="H194" s="16">
        <v>45044.0</v>
      </c>
      <c r="I194" s="57" t="s">
        <v>1414</v>
      </c>
      <c r="J194" s="15" t="s">
        <v>85</v>
      </c>
      <c r="K194" s="15" t="s">
        <v>85</v>
      </c>
      <c r="L194" s="20" t="s">
        <v>1415</v>
      </c>
      <c r="M194" s="15" t="s">
        <v>108</v>
      </c>
      <c r="N194" s="15" t="s">
        <v>865</v>
      </c>
      <c r="O194" s="15" t="s">
        <v>147</v>
      </c>
      <c r="P194" s="57">
        <v>861116.0</v>
      </c>
      <c r="Q194" s="57" t="s">
        <v>1416</v>
      </c>
      <c r="R194" s="92">
        <v>2.0E8</v>
      </c>
      <c r="S194" s="92">
        <v>1.95267045E8</v>
      </c>
      <c r="T194" s="57">
        <v>33723.0</v>
      </c>
      <c r="U194" s="57" t="s">
        <v>1189</v>
      </c>
      <c r="V194" s="15" t="s">
        <v>93</v>
      </c>
      <c r="W194" s="15" t="s">
        <v>94</v>
      </c>
      <c r="X194" s="14" t="s">
        <v>85</v>
      </c>
      <c r="Y194" s="57" t="s">
        <v>1417</v>
      </c>
      <c r="Z194" s="16">
        <v>45065.0</v>
      </c>
      <c r="AA194" s="15" t="s">
        <v>865</v>
      </c>
      <c r="AB194" s="19" t="s">
        <v>85</v>
      </c>
      <c r="AC194" s="15" t="s">
        <v>96</v>
      </c>
      <c r="AD194" s="57" t="s">
        <v>519</v>
      </c>
      <c r="AE194" s="57" t="s">
        <v>1418</v>
      </c>
      <c r="AF194" s="57">
        <v>8.9999923E8</v>
      </c>
      <c r="AG194" s="57">
        <v>7.0</v>
      </c>
      <c r="AH194" s="19" t="s">
        <v>85</v>
      </c>
      <c r="AI194" s="14" t="s">
        <v>85</v>
      </c>
      <c r="AJ194" s="35" t="s">
        <v>114</v>
      </c>
      <c r="AK194" s="15" t="s">
        <v>115</v>
      </c>
      <c r="AL194" s="35" t="s">
        <v>85</v>
      </c>
      <c r="AM194" s="34" t="s">
        <v>85</v>
      </c>
      <c r="AN194" s="34" t="s">
        <v>85</v>
      </c>
      <c r="AO194" s="57">
        <v>91323.0</v>
      </c>
      <c r="AP194" s="16">
        <v>45070.0</v>
      </c>
      <c r="AQ194" s="55">
        <v>1.95267045E8</v>
      </c>
      <c r="AR194" s="30">
        <v>0.0</v>
      </c>
      <c r="AS194" s="30">
        <v>0.0</v>
      </c>
      <c r="AT194" s="30">
        <v>0.0</v>
      </c>
      <c r="AU194" s="31">
        <f t="shared" si="62"/>
        <v>195267045</v>
      </c>
      <c r="AV194" s="15" t="s">
        <v>129</v>
      </c>
      <c r="AW194" s="16" t="s">
        <v>85</v>
      </c>
      <c r="AX194" s="15" t="s">
        <v>130</v>
      </c>
      <c r="AY194" s="79">
        <v>45071.0</v>
      </c>
      <c r="AZ194" s="15" t="s">
        <v>118</v>
      </c>
      <c r="BA194" s="16">
        <v>45291.0</v>
      </c>
      <c r="BB194" s="17">
        <f t="shared" si="61"/>
        <v>220</v>
      </c>
      <c r="BC194" s="57" t="s">
        <v>1419</v>
      </c>
      <c r="BD194" s="57">
        <v>5.1832657E7</v>
      </c>
      <c r="BE194" s="24">
        <v>0.0</v>
      </c>
      <c r="BF194" s="16"/>
      <c r="BG194" s="25">
        <v>0.0</v>
      </c>
      <c r="BH194" s="16"/>
      <c r="BI194" s="25">
        <v>0.0</v>
      </c>
      <c r="BJ194" s="16"/>
      <c r="BK194" s="25"/>
      <c r="BL194" s="25"/>
      <c r="BM194" s="25">
        <v>0.0</v>
      </c>
      <c r="BN194" s="16"/>
      <c r="BO194" s="26">
        <f t="shared" si="58"/>
        <v>195267045</v>
      </c>
      <c r="BP194" s="57"/>
      <c r="BQ194" s="16"/>
      <c r="BR194" s="16"/>
      <c r="BS194" s="57"/>
      <c r="BT194" s="57"/>
      <c r="BU194" s="57"/>
      <c r="BV194" s="57"/>
      <c r="BW194" s="57"/>
      <c r="BX194" s="57"/>
      <c r="BY194" s="28">
        <f t="shared" si="57"/>
        <v>220</v>
      </c>
      <c r="BZ194" s="57"/>
      <c r="CA194" s="57"/>
    </row>
    <row r="195" ht="15.0" customHeight="1">
      <c r="A195" s="14" t="s">
        <v>78</v>
      </c>
      <c r="B195" s="14" t="s">
        <v>79</v>
      </c>
      <c r="C195" s="15" t="s">
        <v>80</v>
      </c>
      <c r="D195" s="14" t="s">
        <v>1420</v>
      </c>
      <c r="E195" s="15" t="s">
        <v>565</v>
      </c>
      <c r="F195" s="14" t="s">
        <v>1421</v>
      </c>
      <c r="G195" s="15" t="s">
        <v>103</v>
      </c>
      <c r="H195" s="16">
        <v>45014.0</v>
      </c>
      <c r="I195" s="19" t="s">
        <v>1422</v>
      </c>
      <c r="J195" s="15" t="s">
        <v>85</v>
      </c>
      <c r="K195" s="15" t="s">
        <v>85</v>
      </c>
      <c r="L195" s="14" t="s">
        <v>1423</v>
      </c>
      <c r="M195" s="15" t="s">
        <v>108</v>
      </c>
      <c r="N195" s="15" t="s">
        <v>865</v>
      </c>
      <c r="O195" s="15" t="s">
        <v>147</v>
      </c>
      <c r="P195" s="14">
        <v>9.0121502E7</v>
      </c>
      <c r="Q195" s="18" t="s">
        <v>1424</v>
      </c>
      <c r="R195" s="18">
        <v>1.036E9</v>
      </c>
      <c r="S195" s="18">
        <v>1.036E9</v>
      </c>
      <c r="T195" s="14">
        <v>30523.0</v>
      </c>
      <c r="U195" s="14" t="s">
        <v>1425</v>
      </c>
      <c r="V195" s="15" t="s">
        <v>93</v>
      </c>
      <c r="W195" s="15" t="s">
        <v>94</v>
      </c>
      <c r="X195" s="14" t="s">
        <v>85</v>
      </c>
      <c r="Y195" s="19" t="s">
        <v>1426</v>
      </c>
      <c r="Z195" s="16">
        <v>45029.0</v>
      </c>
      <c r="AA195" s="14" t="s">
        <v>865</v>
      </c>
      <c r="AB195" s="19" t="s">
        <v>85</v>
      </c>
      <c r="AC195" s="15" t="s">
        <v>96</v>
      </c>
      <c r="AD195" s="14" t="s">
        <v>97</v>
      </c>
      <c r="AE195" s="14" t="s">
        <v>1427</v>
      </c>
      <c r="AF195" s="14">
        <v>8.99999143E8</v>
      </c>
      <c r="AG195" s="14">
        <v>4.0</v>
      </c>
      <c r="AH195" s="19" t="s">
        <v>85</v>
      </c>
      <c r="AI195" s="14" t="s">
        <v>85</v>
      </c>
      <c r="AJ195" s="34" t="s">
        <v>114</v>
      </c>
      <c r="AK195" s="15" t="s">
        <v>870</v>
      </c>
      <c r="AL195" s="20" t="s">
        <v>962</v>
      </c>
      <c r="AM195" s="21" t="s">
        <v>85</v>
      </c>
      <c r="AN195" s="54" t="s">
        <v>85</v>
      </c>
      <c r="AO195" s="14">
        <v>69823.0</v>
      </c>
      <c r="AP195" s="16">
        <v>45029.0</v>
      </c>
      <c r="AQ195" s="55">
        <v>1.036E9</v>
      </c>
      <c r="AR195" s="30">
        <v>0.0</v>
      </c>
      <c r="AS195" s="30">
        <v>0.0</v>
      </c>
      <c r="AT195" s="30">
        <v>0.0</v>
      </c>
      <c r="AU195" s="31">
        <f t="shared" si="62"/>
        <v>1036000000</v>
      </c>
      <c r="AV195" s="15" t="s">
        <v>129</v>
      </c>
      <c r="AW195" s="16">
        <v>1.0</v>
      </c>
      <c r="AX195" s="15" t="s">
        <v>130</v>
      </c>
      <c r="AY195" s="19">
        <v>45029.0</v>
      </c>
      <c r="AZ195" s="15" t="s">
        <v>241</v>
      </c>
      <c r="BA195" s="16">
        <v>45291.0</v>
      </c>
      <c r="BB195" s="17">
        <f t="shared" si="61"/>
        <v>262</v>
      </c>
      <c r="BC195" s="18" t="s">
        <v>1428</v>
      </c>
      <c r="BD195" s="14">
        <v>5.2853481E7</v>
      </c>
      <c r="BE195" s="24">
        <v>5.3E7</v>
      </c>
      <c r="BF195" s="16">
        <v>45225.0</v>
      </c>
      <c r="BG195" s="25">
        <v>4.65E8</v>
      </c>
      <c r="BH195" s="16">
        <v>45229.0</v>
      </c>
      <c r="BI195" s="25">
        <v>0.0</v>
      </c>
      <c r="BJ195" s="16"/>
      <c r="BK195" s="25"/>
      <c r="BL195" s="25"/>
      <c r="BM195" s="25">
        <v>0.0</v>
      </c>
      <c r="BN195" s="16"/>
      <c r="BO195" s="26">
        <f t="shared" si="58"/>
        <v>1554000000</v>
      </c>
      <c r="BP195" s="34">
        <v>90.0</v>
      </c>
      <c r="BQ195" s="16">
        <v>45016.0</v>
      </c>
      <c r="BR195" s="16">
        <v>45229.0</v>
      </c>
      <c r="BS195" s="19"/>
      <c r="BT195" s="14"/>
      <c r="BU195" s="19"/>
      <c r="BV195" s="19"/>
      <c r="BW195" s="18"/>
      <c r="BX195" s="19"/>
      <c r="BY195" s="28">
        <f t="shared" si="57"/>
        <v>352</v>
      </c>
      <c r="BZ195" s="19"/>
      <c r="CA195" s="34" t="s">
        <v>1429</v>
      </c>
    </row>
    <row r="196" ht="15.0" customHeight="1">
      <c r="A196" s="14" t="s">
        <v>78</v>
      </c>
      <c r="B196" s="14" t="s">
        <v>79</v>
      </c>
      <c r="C196" s="15" t="s">
        <v>80</v>
      </c>
      <c r="D196" s="14">
        <v>183.0</v>
      </c>
      <c r="E196" s="15" t="s">
        <v>565</v>
      </c>
      <c r="F196" s="14" t="s">
        <v>1430</v>
      </c>
      <c r="G196" s="15" t="s">
        <v>241</v>
      </c>
      <c r="H196" s="16">
        <v>45041.0</v>
      </c>
      <c r="I196" s="19" t="s">
        <v>1431</v>
      </c>
      <c r="J196" s="15" t="s">
        <v>85</v>
      </c>
      <c r="K196" s="15" t="s">
        <v>85</v>
      </c>
      <c r="L196" s="14" t="s">
        <v>1432</v>
      </c>
      <c r="M196" s="15" t="s">
        <v>243</v>
      </c>
      <c r="N196" s="15" t="s">
        <v>385</v>
      </c>
      <c r="O196" s="15" t="s">
        <v>180</v>
      </c>
      <c r="P196" s="14">
        <v>7.8181507E7</v>
      </c>
      <c r="Q196" s="18" t="s">
        <v>967</v>
      </c>
      <c r="R196" s="18">
        <v>1.9E8</v>
      </c>
      <c r="S196" s="18">
        <v>1.9E8</v>
      </c>
      <c r="T196" s="14">
        <v>31423.0</v>
      </c>
      <c r="U196" s="14" t="s">
        <v>968</v>
      </c>
      <c r="V196" s="50" t="s">
        <v>93</v>
      </c>
      <c r="W196" s="50" t="s">
        <v>94</v>
      </c>
      <c r="X196" s="50" t="s">
        <v>85</v>
      </c>
      <c r="Y196" s="50" t="s">
        <v>1433</v>
      </c>
      <c r="Z196" s="117">
        <v>45120.0</v>
      </c>
      <c r="AA196" s="50" t="s">
        <v>202</v>
      </c>
      <c r="AB196" s="19" t="s">
        <v>85</v>
      </c>
      <c r="AC196" s="50" t="s">
        <v>1434</v>
      </c>
      <c r="AD196" s="50" t="s">
        <v>97</v>
      </c>
      <c r="AE196" s="50" t="s">
        <v>1435</v>
      </c>
      <c r="AF196" s="50">
        <v>8.30070987E8</v>
      </c>
      <c r="AG196" s="50">
        <v>4.0</v>
      </c>
      <c r="AH196" s="19" t="s">
        <v>85</v>
      </c>
      <c r="AI196" s="50" t="s">
        <v>85</v>
      </c>
      <c r="AJ196" s="50" t="s">
        <v>85</v>
      </c>
      <c r="AK196" s="41" t="s">
        <v>1314</v>
      </c>
      <c r="AL196" s="20" t="s">
        <v>100</v>
      </c>
      <c r="AM196" s="50" t="s">
        <v>85</v>
      </c>
      <c r="AN196" s="118" t="s">
        <v>85</v>
      </c>
      <c r="AO196" s="50">
        <v>126623.0</v>
      </c>
      <c r="AP196" s="117">
        <v>45124.0</v>
      </c>
      <c r="AQ196" s="100" t="s">
        <v>1436</v>
      </c>
      <c r="AR196" s="119"/>
      <c r="AS196" s="120"/>
      <c r="AT196" s="119"/>
      <c r="AU196" s="100" t="s">
        <v>1436</v>
      </c>
      <c r="AV196" s="15" t="s">
        <v>101</v>
      </c>
      <c r="AW196" s="117">
        <v>45124.0</v>
      </c>
      <c r="AX196" s="15" t="s">
        <v>971</v>
      </c>
      <c r="AY196" s="121">
        <v>45125.0</v>
      </c>
      <c r="AZ196" s="50" t="s">
        <v>131</v>
      </c>
      <c r="BA196" s="117">
        <v>45291.0</v>
      </c>
      <c r="BB196" s="17">
        <f t="shared" si="61"/>
        <v>166</v>
      </c>
      <c r="BC196" s="122" t="s">
        <v>1075</v>
      </c>
      <c r="BD196" s="60">
        <v>5.2199365E7</v>
      </c>
      <c r="BE196" s="24">
        <v>9.5E7</v>
      </c>
      <c r="BF196" s="32">
        <v>45286.0</v>
      </c>
      <c r="BG196" s="25">
        <v>0.0</v>
      </c>
      <c r="BH196" s="17"/>
      <c r="BI196" s="25">
        <v>0.0</v>
      </c>
      <c r="BJ196" s="61"/>
      <c r="BK196" s="25"/>
      <c r="BL196" s="25"/>
      <c r="BM196" s="25">
        <v>0.0</v>
      </c>
      <c r="BN196" s="61"/>
      <c r="BO196" s="26" t="str">
        <f t="shared" si="58"/>
        <v>#VALUE!</v>
      </c>
      <c r="BP196" s="34">
        <f>(BQ196-BA196)</f>
        <v>84</v>
      </c>
      <c r="BQ196" s="32">
        <v>45375.0</v>
      </c>
      <c r="BR196" s="32">
        <v>45286.0</v>
      </c>
      <c r="BS196" s="61"/>
      <c r="BT196" s="119"/>
      <c r="BU196" s="61"/>
      <c r="BV196" s="61"/>
      <c r="BW196" s="120"/>
      <c r="BX196" s="61"/>
      <c r="BY196" s="28">
        <f t="shared" si="57"/>
        <v>250</v>
      </c>
      <c r="BZ196" s="19"/>
      <c r="CA196" s="14"/>
    </row>
    <row r="197" ht="15.0" customHeight="1">
      <c r="A197" s="14" t="s">
        <v>78</v>
      </c>
      <c r="B197" s="14" t="s">
        <v>79</v>
      </c>
      <c r="C197" s="15" t="s">
        <v>80</v>
      </c>
      <c r="D197" s="14">
        <v>76.0</v>
      </c>
      <c r="E197" s="15" t="s">
        <v>565</v>
      </c>
      <c r="F197" s="14" t="s">
        <v>1437</v>
      </c>
      <c r="G197" s="15" t="s">
        <v>241</v>
      </c>
      <c r="H197" s="16">
        <v>45044.0</v>
      </c>
      <c r="I197" s="19" t="s">
        <v>1438</v>
      </c>
      <c r="J197" s="15" t="s">
        <v>85</v>
      </c>
      <c r="K197" s="15" t="s">
        <v>85</v>
      </c>
      <c r="L197" s="14" t="s">
        <v>1439</v>
      </c>
      <c r="M197" s="15" t="s">
        <v>243</v>
      </c>
      <c r="N197" s="15" t="s">
        <v>516</v>
      </c>
      <c r="O197" s="15" t="s">
        <v>412</v>
      </c>
      <c r="P197" s="14" t="s">
        <v>1440</v>
      </c>
      <c r="Q197" s="18" t="s">
        <v>1441</v>
      </c>
      <c r="R197" s="18">
        <v>3.0E8</v>
      </c>
      <c r="S197" s="18">
        <v>2.31635363E8</v>
      </c>
      <c r="T197" s="14">
        <v>31323.0</v>
      </c>
      <c r="U197" s="14" t="s">
        <v>92</v>
      </c>
      <c r="V197" s="15" t="s">
        <v>93</v>
      </c>
      <c r="W197" s="15" t="s">
        <v>94</v>
      </c>
      <c r="X197" s="14" t="s">
        <v>85</v>
      </c>
      <c r="Y197" s="19" t="s">
        <v>1442</v>
      </c>
      <c r="Z197" s="16">
        <v>45091.0</v>
      </c>
      <c r="AA197" s="15" t="s">
        <v>124</v>
      </c>
      <c r="AB197" s="19" t="s">
        <v>85</v>
      </c>
      <c r="AC197" s="15" t="s">
        <v>96</v>
      </c>
      <c r="AD197" s="14" t="s">
        <v>97</v>
      </c>
      <c r="AE197" s="14" t="s">
        <v>1443</v>
      </c>
      <c r="AF197" s="14">
        <v>9.00394093E8</v>
      </c>
      <c r="AG197" s="14">
        <v>1.0</v>
      </c>
      <c r="AH197" s="19" t="s">
        <v>85</v>
      </c>
      <c r="AI197" s="14" t="s">
        <v>85</v>
      </c>
      <c r="AJ197" s="17" t="s">
        <v>99</v>
      </c>
      <c r="AK197" s="17" t="s">
        <v>128</v>
      </c>
      <c r="AL197" s="20" t="s">
        <v>100</v>
      </c>
      <c r="AM197" s="14" t="s">
        <v>85</v>
      </c>
      <c r="AN197" s="21" t="s">
        <v>85</v>
      </c>
      <c r="AO197" s="14">
        <v>110923.0</v>
      </c>
      <c r="AP197" s="16">
        <v>45092.0</v>
      </c>
      <c r="AQ197" s="29">
        <v>2.3159446E8</v>
      </c>
      <c r="AR197" s="87"/>
      <c r="AS197" s="29"/>
      <c r="AT197" s="87"/>
      <c r="AU197" s="29">
        <v>2.3159446E8</v>
      </c>
      <c r="AV197" s="15" t="s">
        <v>129</v>
      </c>
      <c r="AW197" s="16">
        <v>45104.0</v>
      </c>
      <c r="AX197" s="15" t="s">
        <v>102</v>
      </c>
      <c r="AY197" s="19">
        <v>45092.0</v>
      </c>
      <c r="AZ197" s="15" t="s">
        <v>199</v>
      </c>
      <c r="BA197" s="16">
        <v>45270.0</v>
      </c>
      <c r="BB197" s="17">
        <f t="shared" si="61"/>
        <v>178</v>
      </c>
      <c r="BC197" s="18" t="s">
        <v>574</v>
      </c>
      <c r="BD197" s="14">
        <v>1.949897E7</v>
      </c>
      <c r="BE197" s="24">
        <v>0.0</v>
      </c>
      <c r="BF197" s="81"/>
      <c r="BG197" s="25">
        <v>0.0</v>
      </c>
      <c r="BH197" s="21"/>
      <c r="BI197" s="25">
        <v>0.0</v>
      </c>
      <c r="BJ197" s="81"/>
      <c r="BK197" s="25"/>
      <c r="BL197" s="25"/>
      <c r="BM197" s="25">
        <v>0.0</v>
      </c>
      <c r="BN197" s="81"/>
      <c r="BO197" s="26">
        <f t="shared" si="58"/>
        <v>231594460</v>
      </c>
      <c r="BP197" s="81"/>
      <c r="BQ197" s="81"/>
      <c r="BR197" s="81"/>
      <c r="BS197" s="81"/>
      <c r="BT197" s="87"/>
      <c r="BU197" s="81"/>
      <c r="BV197" s="81"/>
      <c r="BW197" s="29"/>
      <c r="BX197" s="81"/>
      <c r="BY197" s="28">
        <f t="shared" si="57"/>
        <v>178</v>
      </c>
      <c r="BZ197" s="81"/>
      <c r="CA197" s="14"/>
    </row>
    <row r="198" ht="15.0" customHeight="1">
      <c r="A198" s="14" t="s">
        <v>78</v>
      </c>
      <c r="B198" s="14" t="s">
        <v>79</v>
      </c>
      <c r="C198" s="15" t="s">
        <v>80</v>
      </c>
      <c r="D198" s="14">
        <v>81.0</v>
      </c>
      <c r="E198" s="15" t="s">
        <v>565</v>
      </c>
      <c r="F198" s="14" t="s">
        <v>1444</v>
      </c>
      <c r="G198" s="15" t="s">
        <v>241</v>
      </c>
      <c r="H198" s="16">
        <v>45043.0</v>
      </c>
      <c r="I198" s="19" t="s">
        <v>1445</v>
      </c>
      <c r="J198" s="15" t="s">
        <v>85</v>
      </c>
      <c r="K198" s="15" t="s">
        <v>85</v>
      </c>
      <c r="L198" s="14" t="s">
        <v>1446</v>
      </c>
      <c r="M198" s="15" t="s">
        <v>243</v>
      </c>
      <c r="N198" s="15" t="s">
        <v>516</v>
      </c>
      <c r="O198" s="15" t="s">
        <v>412</v>
      </c>
      <c r="P198" s="14" t="s">
        <v>1447</v>
      </c>
      <c r="Q198" s="18" t="s">
        <v>550</v>
      </c>
      <c r="R198" s="18">
        <v>3.68948696E8</v>
      </c>
      <c r="S198" s="18">
        <v>3.68948696E8</v>
      </c>
      <c r="T198" s="14">
        <v>32923.0</v>
      </c>
      <c r="U198" s="14" t="s">
        <v>571</v>
      </c>
      <c r="V198" s="15" t="s">
        <v>93</v>
      </c>
      <c r="W198" s="15" t="s">
        <v>94</v>
      </c>
      <c r="X198" s="14" t="s">
        <v>85</v>
      </c>
      <c r="Y198" s="19" t="s">
        <v>1448</v>
      </c>
      <c r="Z198" s="16">
        <v>45099.0</v>
      </c>
      <c r="AA198" s="15" t="s">
        <v>124</v>
      </c>
      <c r="AB198" s="19" t="s">
        <v>85</v>
      </c>
      <c r="AC198" s="15" t="s">
        <v>96</v>
      </c>
      <c r="AD198" s="14" t="s">
        <v>97</v>
      </c>
      <c r="AE198" s="14" t="s">
        <v>1449</v>
      </c>
      <c r="AF198" s="14">
        <v>8.30500329E8</v>
      </c>
      <c r="AG198" s="14">
        <v>4.0</v>
      </c>
      <c r="AH198" s="19" t="s">
        <v>85</v>
      </c>
      <c r="AI198" s="14" t="s">
        <v>85</v>
      </c>
      <c r="AJ198" s="17" t="s">
        <v>99</v>
      </c>
      <c r="AK198" s="15" t="s">
        <v>1314</v>
      </c>
      <c r="AL198" s="123" t="s">
        <v>962</v>
      </c>
      <c r="AM198" s="14" t="s">
        <v>85</v>
      </c>
      <c r="AN198" s="21" t="s">
        <v>85</v>
      </c>
      <c r="AO198" s="14">
        <v>114323.0</v>
      </c>
      <c r="AP198" s="16">
        <v>45099.0</v>
      </c>
      <c r="AQ198" s="29">
        <v>3.68948E8</v>
      </c>
      <c r="AR198" s="87"/>
      <c r="AS198" s="29"/>
      <c r="AT198" s="87"/>
      <c r="AU198" s="29">
        <v>3.68948E8</v>
      </c>
      <c r="AV198" s="15" t="s">
        <v>129</v>
      </c>
      <c r="AW198" s="16">
        <v>45106.0</v>
      </c>
      <c r="AX198" s="15" t="s">
        <v>102</v>
      </c>
      <c r="AY198" s="19">
        <v>45104.0</v>
      </c>
      <c r="AZ198" s="15" t="s">
        <v>199</v>
      </c>
      <c r="BA198" s="16">
        <v>45167.0</v>
      </c>
      <c r="BB198" s="17">
        <f t="shared" si="61"/>
        <v>63</v>
      </c>
      <c r="BC198" s="18" t="s">
        <v>574</v>
      </c>
      <c r="BD198" s="14">
        <v>1.949897E7</v>
      </c>
      <c r="BE198" s="24">
        <v>0.0</v>
      </c>
      <c r="BF198" s="81"/>
      <c r="BG198" s="25">
        <v>0.0</v>
      </c>
      <c r="BH198" s="21"/>
      <c r="BI198" s="25">
        <v>0.0</v>
      </c>
      <c r="BJ198" s="81"/>
      <c r="BK198" s="25"/>
      <c r="BL198" s="25"/>
      <c r="BM198" s="25">
        <v>0.0</v>
      </c>
      <c r="BN198" s="81"/>
      <c r="BO198" s="26">
        <f t="shared" si="58"/>
        <v>368948000</v>
      </c>
      <c r="BP198" s="81"/>
      <c r="BQ198" s="81"/>
      <c r="BR198" s="81"/>
      <c r="BS198" s="81"/>
      <c r="BT198" s="87"/>
      <c r="BU198" s="81"/>
      <c r="BV198" s="81"/>
      <c r="BW198" s="29"/>
      <c r="BX198" s="81"/>
      <c r="BY198" s="28">
        <f t="shared" si="57"/>
        <v>63</v>
      </c>
      <c r="BZ198" s="81"/>
      <c r="CA198" s="14"/>
    </row>
    <row r="199" ht="15.0" customHeight="1">
      <c r="A199" s="14" t="s">
        <v>78</v>
      </c>
      <c r="B199" s="14" t="s">
        <v>79</v>
      </c>
      <c r="C199" s="15" t="s">
        <v>80</v>
      </c>
      <c r="D199" s="14">
        <v>212.0</v>
      </c>
      <c r="E199" s="15" t="s">
        <v>565</v>
      </c>
      <c r="F199" s="14" t="s">
        <v>1450</v>
      </c>
      <c r="G199" s="15" t="s">
        <v>241</v>
      </c>
      <c r="H199" s="16">
        <v>45044.0</v>
      </c>
      <c r="I199" s="19" t="s">
        <v>1451</v>
      </c>
      <c r="J199" s="15" t="s">
        <v>85</v>
      </c>
      <c r="K199" s="15" t="s">
        <v>85</v>
      </c>
      <c r="L199" s="14" t="s">
        <v>1452</v>
      </c>
      <c r="M199" s="15" t="s">
        <v>243</v>
      </c>
      <c r="N199" s="15" t="s">
        <v>385</v>
      </c>
      <c r="O199" s="15" t="s">
        <v>180</v>
      </c>
      <c r="P199" s="14" t="s">
        <v>1453</v>
      </c>
      <c r="Q199" s="18" t="s">
        <v>1454</v>
      </c>
      <c r="R199" s="18">
        <v>5.0E8</v>
      </c>
      <c r="S199" s="18">
        <v>5.0E8</v>
      </c>
      <c r="T199" s="14">
        <v>31923.0</v>
      </c>
      <c r="U199" s="14" t="s">
        <v>1455</v>
      </c>
      <c r="V199" s="15" t="s">
        <v>93</v>
      </c>
      <c r="W199" s="15" t="s">
        <v>94</v>
      </c>
      <c r="X199" s="34" t="s">
        <v>85</v>
      </c>
      <c r="Y199" s="34" t="s">
        <v>1456</v>
      </c>
      <c r="Z199" s="32">
        <v>45140.0</v>
      </c>
      <c r="AA199" s="15" t="s">
        <v>1353</v>
      </c>
      <c r="AB199" s="19" t="s">
        <v>85</v>
      </c>
      <c r="AC199" s="15" t="s">
        <v>1457</v>
      </c>
      <c r="AD199" s="34" t="s">
        <v>1458</v>
      </c>
      <c r="AE199" s="34" t="s">
        <v>1459</v>
      </c>
      <c r="AF199" s="34">
        <v>9.01736243E8</v>
      </c>
      <c r="AG199" s="15">
        <v>0.0</v>
      </c>
      <c r="AH199" s="15" t="s">
        <v>1460</v>
      </c>
      <c r="AI199" s="34" t="s">
        <v>85</v>
      </c>
      <c r="AJ199" s="34" t="s">
        <v>99</v>
      </c>
      <c r="AK199" s="15" t="s">
        <v>1461</v>
      </c>
      <c r="AL199" s="20" t="s">
        <v>100</v>
      </c>
      <c r="AM199" s="15" t="s">
        <v>85</v>
      </c>
      <c r="AN199" s="124" t="s">
        <v>85</v>
      </c>
      <c r="AO199" s="34">
        <v>149023.0</v>
      </c>
      <c r="AP199" s="32">
        <v>45161.0</v>
      </c>
      <c r="AQ199" s="112">
        <v>4.87419458E8</v>
      </c>
      <c r="AR199" s="34" t="s">
        <v>85</v>
      </c>
      <c r="AS199" s="30" t="s">
        <v>85</v>
      </c>
      <c r="AT199" s="34" t="s">
        <v>85</v>
      </c>
      <c r="AU199" s="89">
        <v>4.87419458E8</v>
      </c>
      <c r="AV199" s="15" t="s">
        <v>101</v>
      </c>
      <c r="AW199" s="110">
        <v>45174.0</v>
      </c>
      <c r="AX199" s="15" t="s">
        <v>971</v>
      </c>
      <c r="AY199" s="121">
        <v>45174.0</v>
      </c>
      <c r="AZ199" s="15" t="s">
        <v>133</v>
      </c>
      <c r="BA199" s="32">
        <v>45291.0</v>
      </c>
      <c r="BB199" s="17">
        <f t="shared" si="61"/>
        <v>117</v>
      </c>
      <c r="BC199" s="30" t="s">
        <v>1462</v>
      </c>
      <c r="BD199" s="34">
        <v>6.702633E7</v>
      </c>
      <c r="BE199" s="24">
        <v>0.0</v>
      </c>
      <c r="BF199" s="32"/>
      <c r="BG199" s="25">
        <v>0.0</v>
      </c>
      <c r="BH199" s="21"/>
      <c r="BI199" s="25">
        <v>0.0</v>
      </c>
      <c r="BJ199" s="19"/>
      <c r="BK199" s="25"/>
      <c r="BL199" s="25"/>
      <c r="BM199" s="25">
        <v>0.0</v>
      </c>
      <c r="BN199" s="19"/>
      <c r="BO199" s="26">
        <f t="shared" si="58"/>
        <v>487419458</v>
      </c>
      <c r="BP199" s="19"/>
      <c r="BQ199" s="19"/>
      <c r="BR199" s="19"/>
      <c r="BS199" s="19"/>
      <c r="BT199" s="14"/>
      <c r="BU199" s="19"/>
      <c r="BV199" s="19"/>
      <c r="BW199" s="18"/>
      <c r="BX199" s="19"/>
      <c r="BY199" s="28">
        <f t="shared" si="57"/>
        <v>117</v>
      </c>
      <c r="BZ199" s="19"/>
      <c r="CA199" s="34" t="s">
        <v>1463</v>
      </c>
    </row>
    <row r="200" ht="15.0" customHeight="1">
      <c r="A200" s="14" t="s">
        <v>78</v>
      </c>
      <c r="B200" s="14" t="s">
        <v>79</v>
      </c>
      <c r="C200" s="15" t="s">
        <v>80</v>
      </c>
      <c r="D200" s="14">
        <v>70.0</v>
      </c>
      <c r="E200" s="15" t="s">
        <v>565</v>
      </c>
      <c r="F200" s="14" t="s">
        <v>1464</v>
      </c>
      <c r="G200" s="15" t="s">
        <v>241</v>
      </c>
      <c r="H200" s="16">
        <v>45044.0</v>
      </c>
      <c r="I200" s="19" t="s">
        <v>1465</v>
      </c>
      <c r="J200" s="15" t="s">
        <v>85</v>
      </c>
      <c r="K200" s="15" t="s">
        <v>85</v>
      </c>
      <c r="L200" s="14" t="s">
        <v>1466</v>
      </c>
      <c r="M200" s="15" t="s">
        <v>243</v>
      </c>
      <c r="N200" s="15" t="s">
        <v>516</v>
      </c>
      <c r="O200" s="15" t="s">
        <v>412</v>
      </c>
      <c r="P200" s="14" t="s">
        <v>1467</v>
      </c>
      <c r="Q200" s="18" t="s">
        <v>1468</v>
      </c>
      <c r="R200" s="18">
        <v>6.0E8</v>
      </c>
      <c r="S200" s="18">
        <v>5.4827396E8</v>
      </c>
      <c r="T200" s="14">
        <v>34623.0</v>
      </c>
      <c r="U200" s="14" t="s">
        <v>571</v>
      </c>
      <c r="V200" s="50" t="s">
        <v>93</v>
      </c>
      <c r="W200" s="50" t="s">
        <v>94</v>
      </c>
      <c r="X200" s="50" t="s">
        <v>85</v>
      </c>
      <c r="Y200" s="50" t="s">
        <v>1469</v>
      </c>
      <c r="Z200" s="117">
        <v>45119.0</v>
      </c>
      <c r="AA200" s="50" t="s">
        <v>202</v>
      </c>
      <c r="AB200" s="19" t="s">
        <v>85</v>
      </c>
      <c r="AC200" s="50" t="s">
        <v>96</v>
      </c>
      <c r="AD200" s="50" t="s">
        <v>97</v>
      </c>
      <c r="AE200" s="50" t="s">
        <v>1470</v>
      </c>
      <c r="AF200" s="50">
        <v>8.30060238E8</v>
      </c>
      <c r="AG200" s="50">
        <v>3.0</v>
      </c>
      <c r="AH200" s="19" t="s">
        <v>85</v>
      </c>
      <c r="AI200" s="50" t="s">
        <v>85</v>
      </c>
      <c r="AJ200" s="50" t="s">
        <v>85</v>
      </c>
      <c r="AK200" s="41" t="s">
        <v>128</v>
      </c>
      <c r="AL200" s="20" t="s">
        <v>100</v>
      </c>
      <c r="AM200" s="50" t="s">
        <v>85</v>
      </c>
      <c r="AN200" s="118" t="s">
        <v>85</v>
      </c>
      <c r="AO200" s="50">
        <v>124923.0</v>
      </c>
      <c r="AP200" s="117">
        <v>45120.0</v>
      </c>
      <c r="AQ200" s="100" t="s">
        <v>1471</v>
      </c>
      <c r="AR200" s="119"/>
      <c r="AS200" s="120"/>
      <c r="AT200" s="119"/>
      <c r="AU200" s="100" t="s">
        <v>1471</v>
      </c>
      <c r="AV200" s="15" t="s">
        <v>101</v>
      </c>
      <c r="AW200" s="117">
        <v>45120.0</v>
      </c>
      <c r="AX200" s="15" t="s">
        <v>102</v>
      </c>
      <c r="AY200" s="121">
        <v>45121.0</v>
      </c>
      <c r="AZ200" s="50" t="s">
        <v>131</v>
      </c>
      <c r="BA200" s="117">
        <v>45291.0</v>
      </c>
      <c r="BB200" s="17">
        <f t="shared" si="61"/>
        <v>170</v>
      </c>
      <c r="BC200" s="122" t="s">
        <v>574</v>
      </c>
      <c r="BD200" s="60">
        <v>1.949897E7</v>
      </c>
      <c r="BE200" s="24">
        <v>0.0</v>
      </c>
      <c r="BF200" s="61"/>
      <c r="BG200" s="25">
        <v>0.0</v>
      </c>
      <c r="BH200" s="21"/>
      <c r="BI200" s="25">
        <v>0.0</v>
      </c>
      <c r="BJ200" s="61"/>
      <c r="BK200" s="25"/>
      <c r="BL200" s="25"/>
      <c r="BM200" s="25">
        <v>0.0</v>
      </c>
      <c r="BN200" s="61"/>
      <c r="BO200" s="125" t="s">
        <v>1471</v>
      </c>
      <c r="BP200" s="61"/>
      <c r="BQ200" s="61"/>
      <c r="BR200" s="61"/>
      <c r="BS200" s="61"/>
      <c r="BT200" s="119"/>
      <c r="BU200" s="61"/>
      <c r="BV200" s="61"/>
      <c r="BW200" s="120"/>
      <c r="BX200" s="61"/>
      <c r="BY200" s="28">
        <f t="shared" si="57"/>
        <v>170</v>
      </c>
      <c r="BZ200" s="19"/>
      <c r="CA200" s="14"/>
    </row>
    <row r="201" ht="15.0" customHeight="1">
      <c r="A201" s="14" t="s">
        <v>78</v>
      </c>
      <c r="B201" s="14" t="s">
        <v>79</v>
      </c>
      <c r="C201" s="15" t="s">
        <v>141</v>
      </c>
      <c r="D201" s="17">
        <v>146.0</v>
      </c>
      <c r="E201" s="15" t="s">
        <v>319</v>
      </c>
      <c r="F201" s="17" t="s">
        <v>1472</v>
      </c>
      <c r="G201" s="15" t="s">
        <v>241</v>
      </c>
      <c r="H201" s="16">
        <v>45020.0</v>
      </c>
      <c r="I201" s="17">
        <v>148025.0</v>
      </c>
      <c r="J201" s="15" t="s">
        <v>85</v>
      </c>
      <c r="K201" s="15" t="s">
        <v>85</v>
      </c>
      <c r="L201" s="17" t="s">
        <v>1473</v>
      </c>
      <c r="M201" s="15" t="s">
        <v>243</v>
      </c>
      <c r="N201" s="15" t="s">
        <v>244</v>
      </c>
      <c r="O201" s="15" t="s">
        <v>180</v>
      </c>
      <c r="P201" s="14">
        <v>8.4131603E7</v>
      </c>
      <c r="Q201" s="27" t="s">
        <v>1474</v>
      </c>
      <c r="R201" s="18">
        <v>4.9E7</v>
      </c>
      <c r="S201" s="18">
        <v>3.69517E7</v>
      </c>
      <c r="T201" s="17">
        <v>32223.0</v>
      </c>
      <c r="U201" s="14" t="s">
        <v>948</v>
      </c>
      <c r="V201" s="15" t="s">
        <v>93</v>
      </c>
      <c r="W201" s="15" t="s">
        <v>94</v>
      </c>
      <c r="X201" s="14" t="s">
        <v>85</v>
      </c>
      <c r="Y201" s="14">
        <v>108703.0</v>
      </c>
      <c r="Z201" s="16">
        <v>45045.0</v>
      </c>
      <c r="AA201" s="34" t="s">
        <v>1371</v>
      </c>
      <c r="AB201" s="19" t="s">
        <v>85</v>
      </c>
      <c r="AC201" s="15" t="s">
        <v>96</v>
      </c>
      <c r="AD201" s="57" t="s">
        <v>519</v>
      </c>
      <c r="AE201" s="17" t="s">
        <v>961</v>
      </c>
      <c r="AF201" s="17">
        <v>8.91700037E8</v>
      </c>
      <c r="AG201" s="17">
        <v>9.0</v>
      </c>
      <c r="AH201" s="19" t="s">
        <v>85</v>
      </c>
      <c r="AI201" s="14" t="s">
        <v>85</v>
      </c>
      <c r="AJ201" s="17" t="s">
        <v>114</v>
      </c>
      <c r="AK201" s="17" t="s">
        <v>721</v>
      </c>
      <c r="AL201" s="17" t="s">
        <v>85</v>
      </c>
      <c r="AM201" s="14" t="s">
        <v>85</v>
      </c>
      <c r="AN201" s="21" t="s">
        <v>85</v>
      </c>
      <c r="AO201" s="57">
        <v>79923.0</v>
      </c>
      <c r="AP201" s="16">
        <v>45048.0</v>
      </c>
      <c r="AQ201" s="55">
        <v>3.5623228E7</v>
      </c>
      <c r="AR201" s="17"/>
      <c r="AS201" s="27"/>
      <c r="AT201" s="17"/>
      <c r="AU201" s="23">
        <v>3.5623228E7</v>
      </c>
      <c r="AV201" s="15" t="s">
        <v>129</v>
      </c>
      <c r="AW201" s="94" t="s">
        <v>85</v>
      </c>
      <c r="AX201" s="15" t="s">
        <v>130</v>
      </c>
      <c r="AY201" s="21">
        <v>45048.0</v>
      </c>
      <c r="AZ201" s="15" t="s">
        <v>241</v>
      </c>
      <c r="BA201" s="16">
        <v>45291.0</v>
      </c>
      <c r="BB201" s="17">
        <f t="shared" si="61"/>
        <v>243</v>
      </c>
      <c r="BC201" s="27" t="s">
        <v>1075</v>
      </c>
      <c r="BD201" s="17">
        <v>5.2452907E7</v>
      </c>
      <c r="BE201" s="24">
        <v>0.0</v>
      </c>
      <c r="BF201" s="17"/>
      <c r="BG201" s="25">
        <v>0.0</v>
      </c>
      <c r="BH201" s="21"/>
      <c r="BI201" s="25">
        <v>0.0</v>
      </c>
      <c r="BJ201" s="21"/>
      <c r="BK201" s="25"/>
      <c r="BL201" s="25"/>
      <c r="BM201" s="25">
        <v>0.0</v>
      </c>
      <c r="BN201" s="17"/>
      <c r="BO201" s="26">
        <f t="shared" ref="BO201:BO207" si="63">SUM(AU201+BE201+BG201+BI201-BM201)</f>
        <v>35623228</v>
      </c>
      <c r="BP201" s="21"/>
      <c r="BQ201" s="17"/>
      <c r="BR201" s="17"/>
      <c r="BS201" s="21"/>
      <c r="BT201" s="17"/>
      <c r="BU201" s="27"/>
      <c r="BV201" s="21"/>
      <c r="BW201" s="17"/>
      <c r="BX201" s="21"/>
      <c r="BY201" s="28">
        <f t="shared" si="57"/>
        <v>243</v>
      </c>
      <c r="BZ201" s="17"/>
      <c r="CA201" s="17"/>
    </row>
    <row r="202" ht="15.0" customHeight="1">
      <c r="A202" s="14" t="s">
        <v>78</v>
      </c>
      <c r="B202" s="14" t="s">
        <v>79</v>
      </c>
      <c r="C202" s="15" t="s">
        <v>80</v>
      </c>
      <c r="D202" s="17">
        <v>119.0</v>
      </c>
      <c r="E202" s="15" t="s">
        <v>116</v>
      </c>
      <c r="F202" s="41" t="s">
        <v>1475</v>
      </c>
      <c r="G202" s="15" t="s">
        <v>118</v>
      </c>
      <c r="H202" s="32">
        <v>45076.0</v>
      </c>
      <c r="I202" s="17" t="s">
        <v>1476</v>
      </c>
      <c r="J202" s="33" t="s">
        <v>85</v>
      </c>
      <c r="K202" s="15" t="s">
        <v>85</v>
      </c>
      <c r="L202" s="17" t="s">
        <v>1477</v>
      </c>
      <c r="M202" s="15" t="s">
        <v>243</v>
      </c>
      <c r="N202" s="15" t="s">
        <v>516</v>
      </c>
      <c r="O202" s="15" t="s">
        <v>180</v>
      </c>
      <c r="P202" s="14">
        <v>4.0101701E7</v>
      </c>
      <c r="Q202" s="27" t="s">
        <v>1478</v>
      </c>
      <c r="R202" s="18">
        <v>1.2E8</v>
      </c>
      <c r="S202" s="18">
        <v>1.2E8</v>
      </c>
      <c r="T202" s="17">
        <v>33123.0</v>
      </c>
      <c r="U202" s="14" t="s">
        <v>1479</v>
      </c>
      <c r="V202" s="15" t="s">
        <v>93</v>
      </c>
      <c r="W202" s="15" t="s">
        <v>94</v>
      </c>
      <c r="X202" s="14" t="s">
        <v>85</v>
      </c>
      <c r="Y202" s="34" t="s">
        <v>1480</v>
      </c>
      <c r="Z202" s="16">
        <v>45133.0</v>
      </c>
      <c r="AA202" s="15" t="s">
        <v>202</v>
      </c>
      <c r="AB202" s="19" t="s">
        <v>85</v>
      </c>
      <c r="AC202" s="15" t="s">
        <v>96</v>
      </c>
      <c r="AD202" s="35" t="s">
        <v>1481</v>
      </c>
      <c r="AE202" s="15" t="s">
        <v>1482</v>
      </c>
      <c r="AF202" s="15">
        <v>9.00708603E8</v>
      </c>
      <c r="AG202" s="15">
        <v>6.0</v>
      </c>
      <c r="AH202" s="19" t="s">
        <v>85</v>
      </c>
      <c r="AI202" s="34" t="s">
        <v>85</v>
      </c>
      <c r="AJ202" s="15" t="s">
        <v>127</v>
      </c>
      <c r="AK202" s="15" t="s">
        <v>1483</v>
      </c>
      <c r="AL202" s="15" t="s">
        <v>100</v>
      </c>
      <c r="AM202" s="15" t="s">
        <v>85</v>
      </c>
      <c r="AN202" s="15" t="s">
        <v>85</v>
      </c>
      <c r="AO202" s="35">
        <v>133623.0</v>
      </c>
      <c r="AP202" s="16">
        <v>45135.0</v>
      </c>
      <c r="AQ202" s="36">
        <v>1.2E8</v>
      </c>
      <c r="AR202" s="17"/>
      <c r="AS202" s="27"/>
      <c r="AT202" s="17"/>
      <c r="AU202" s="89">
        <v>1.2E8</v>
      </c>
      <c r="AV202" s="15" t="s">
        <v>127</v>
      </c>
      <c r="AW202" s="32">
        <v>45133.0</v>
      </c>
      <c r="AX202" s="15" t="s">
        <v>102</v>
      </c>
      <c r="AY202" s="126">
        <v>45166.0</v>
      </c>
      <c r="AZ202" s="15" t="s">
        <v>131</v>
      </c>
      <c r="BA202" s="37">
        <v>45260.0</v>
      </c>
      <c r="BB202" s="17">
        <f t="shared" si="61"/>
        <v>94</v>
      </c>
      <c r="BC202" s="25" t="s">
        <v>991</v>
      </c>
      <c r="BD202" s="15">
        <v>1.018473221E9</v>
      </c>
      <c r="BE202" s="24">
        <v>5.597145752E7</v>
      </c>
      <c r="BF202" s="32">
        <v>45273.0</v>
      </c>
      <c r="BG202" s="25">
        <v>0.0</v>
      </c>
      <c r="BH202" s="21"/>
      <c r="BI202" s="25">
        <v>0.0</v>
      </c>
      <c r="BJ202" s="21"/>
      <c r="BK202" s="25"/>
      <c r="BL202" s="25"/>
      <c r="BM202" s="25">
        <v>0.0</v>
      </c>
      <c r="BN202" s="17"/>
      <c r="BO202" s="26">
        <f t="shared" si="63"/>
        <v>175971457.5</v>
      </c>
      <c r="BP202" s="21"/>
      <c r="BQ202" s="17"/>
      <c r="BR202" s="17"/>
      <c r="BS202" s="21"/>
      <c r="BT202" s="17"/>
      <c r="BU202" s="27"/>
      <c r="BV202" s="21"/>
      <c r="BW202" s="17"/>
      <c r="BX202" s="21"/>
      <c r="BY202" s="28">
        <f t="shared" si="57"/>
        <v>94</v>
      </c>
      <c r="BZ202" s="17"/>
      <c r="CA202" s="17"/>
    </row>
    <row r="203" ht="15.0" customHeight="1">
      <c r="A203" s="14" t="s">
        <v>78</v>
      </c>
      <c r="B203" s="14" t="s">
        <v>79</v>
      </c>
      <c r="C203" s="15" t="s">
        <v>80</v>
      </c>
      <c r="D203" s="17">
        <v>188.0</v>
      </c>
      <c r="E203" s="15" t="s">
        <v>116</v>
      </c>
      <c r="F203" s="17" t="s">
        <v>1484</v>
      </c>
      <c r="G203" s="15" t="s">
        <v>118</v>
      </c>
      <c r="H203" s="32">
        <v>45070.0</v>
      </c>
      <c r="I203" s="17" t="s">
        <v>1485</v>
      </c>
      <c r="J203" s="33" t="s">
        <v>85</v>
      </c>
      <c r="K203" s="15" t="s">
        <v>85</v>
      </c>
      <c r="L203" s="17" t="s">
        <v>1486</v>
      </c>
      <c r="M203" s="15" t="s">
        <v>243</v>
      </c>
      <c r="N203" s="15" t="s">
        <v>516</v>
      </c>
      <c r="O203" s="15" t="s">
        <v>180</v>
      </c>
      <c r="P203" s="14">
        <v>7.2154302E7</v>
      </c>
      <c r="Q203" s="27" t="s">
        <v>1487</v>
      </c>
      <c r="R203" s="18">
        <v>6.0E7</v>
      </c>
      <c r="S203" s="18">
        <v>6.0E7</v>
      </c>
      <c r="T203" s="17">
        <v>33023.0</v>
      </c>
      <c r="U203" s="14" t="s">
        <v>968</v>
      </c>
      <c r="V203" s="15" t="s">
        <v>93</v>
      </c>
      <c r="W203" s="15" t="s">
        <v>94</v>
      </c>
      <c r="X203" s="14" t="s">
        <v>85</v>
      </c>
      <c r="Y203" s="34" t="s">
        <v>1488</v>
      </c>
      <c r="Z203" s="16">
        <v>45125.0</v>
      </c>
      <c r="AA203" s="15" t="s">
        <v>202</v>
      </c>
      <c r="AB203" s="19" t="s">
        <v>85</v>
      </c>
      <c r="AC203" s="15" t="s">
        <v>96</v>
      </c>
      <c r="AD203" s="35" t="s">
        <v>1481</v>
      </c>
      <c r="AE203" s="15" t="s">
        <v>1489</v>
      </c>
      <c r="AF203" s="15">
        <v>9.00176059E8</v>
      </c>
      <c r="AG203" s="15">
        <v>4.0</v>
      </c>
      <c r="AH203" s="19" t="s">
        <v>85</v>
      </c>
      <c r="AI203" s="34" t="s">
        <v>85</v>
      </c>
      <c r="AJ203" s="15" t="s">
        <v>127</v>
      </c>
      <c r="AK203" s="48"/>
      <c r="AL203" s="15" t="s">
        <v>962</v>
      </c>
      <c r="AM203" s="15" t="s">
        <v>85</v>
      </c>
      <c r="AN203" s="15" t="s">
        <v>85</v>
      </c>
      <c r="AO203" s="35">
        <v>130523.0</v>
      </c>
      <c r="AP203" s="16">
        <v>45132.0</v>
      </c>
      <c r="AQ203" s="36">
        <v>6.0E7</v>
      </c>
      <c r="AR203" s="17"/>
      <c r="AS203" s="27"/>
      <c r="AT203" s="17"/>
      <c r="AU203" s="89">
        <v>6.0E7</v>
      </c>
      <c r="AV203" s="15" t="s">
        <v>127</v>
      </c>
      <c r="AW203" s="32">
        <v>45141.0</v>
      </c>
      <c r="AX203" s="15" t="s">
        <v>102</v>
      </c>
      <c r="AY203" s="37">
        <v>45141.0</v>
      </c>
      <c r="AZ203" s="15" t="s">
        <v>131</v>
      </c>
      <c r="BA203" s="37">
        <v>45291.0</v>
      </c>
      <c r="BB203" s="17">
        <f t="shared" si="61"/>
        <v>150</v>
      </c>
      <c r="BC203" s="25" t="s">
        <v>1013</v>
      </c>
      <c r="BD203" s="15">
        <v>1.070618478E9</v>
      </c>
      <c r="BE203" s="24">
        <v>3.0E7</v>
      </c>
      <c r="BF203" s="32">
        <v>45280.0</v>
      </c>
      <c r="BG203" s="25">
        <v>0.0</v>
      </c>
      <c r="BH203" s="21"/>
      <c r="BI203" s="25">
        <v>0.0</v>
      </c>
      <c r="BJ203" s="21"/>
      <c r="BK203" s="25"/>
      <c r="BL203" s="25"/>
      <c r="BM203" s="25">
        <v>0.0</v>
      </c>
      <c r="BN203" s="17"/>
      <c r="BO203" s="26">
        <f t="shared" si="63"/>
        <v>90000000</v>
      </c>
      <c r="BP203" s="34">
        <f>(BQ203-BA203)</f>
        <v>72</v>
      </c>
      <c r="BQ203" s="32">
        <v>45363.0</v>
      </c>
      <c r="BR203" s="32">
        <v>45280.0</v>
      </c>
      <c r="BS203" s="21"/>
      <c r="BT203" s="17"/>
      <c r="BU203" s="27"/>
      <c r="BV203" s="21"/>
      <c r="BW203" s="17"/>
      <c r="BX203" s="21"/>
      <c r="BY203" s="28">
        <f t="shared" si="57"/>
        <v>222</v>
      </c>
      <c r="BZ203" s="17"/>
      <c r="CA203" s="17"/>
    </row>
    <row r="204" ht="15.0" customHeight="1">
      <c r="A204" s="14" t="s">
        <v>78</v>
      </c>
      <c r="B204" s="14" t="s">
        <v>79</v>
      </c>
      <c r="C204" s="15" t="s">
        <v>80</v>
      </c>
      <c r="D204" s="17">
        <v>285.0</v>
      </c>
      <c r="E204" s="15" t="s">
        <v>116</v>
      </c>
      <c r="F204" s="17" t="s">
        <v>1490</v>
      </c>
      <c r="G204" s="15" t="s">
        <v>118</v>
      </c>
      <c r="H204" s="32">
        <v>45056.0</v>
      </c>
      <c r="I204" s="17" t="s">
        <v>1491</v>
      </c>
      <c r="J204" s="33" t="s">
        <v>85</v>
      </c>
      <c r="K204" s="15" t="s">
        <v>85</v>
      </c>
      <c r="L204" s="17" t="s">
        <v>1492</v>
      </c>
      <c r="M204" s="15" t="s">
        <v>243</v>
      </c>
      <c r="N204" s="15" t="s">
        <v>385</v>
      </c>
      <c r="O204" s="15" t="s">
        <v>180</v>
      </c>
      <c r="P204" s="14">
        <v>7.21015E7</v>
      </c>
      <c r="Q204" s="27" t="s">
        <v>1493</v>
      </c>
      <c r="R204" s="18">
        <v>3.5E8</v>
      </c>
      <c r="S204" s="18">
        <v>3.4881977388E8</v>
      </c>
      <c r="T204" s="17">
        <v>32723.0</v>
      </c>
      <c r="U204" s="14" t="s">
        <v>1071</v>
      </c>
      <c r="V204" s="15" t="s">
        <v>93</v>
      </c>
      <c r="W204" s="15" t="s">
        <v>94</v>
      </c>
      <c r="X204" s="14" t="s">
        <v>85</v>
      </c>
      <c r="Y204" s="34" t="s">
        <v>1494</v>
      </c>
      <c r="Z204" s="16">
        <v>45154.0</v>
      </c>
      <c r="AA204" s="15" t="s">
        <v>1353</v>
      </c>
      <c r="AB204" s="19" t="s">
        <v>85</v>
      </c>
      <c r="AC204" s="15" t="s">
        <v>96</v>
      </c>
      <c r="AD204" s="35" t="s">
        <v>1495</v>
      </c>
      <c r="AE204" s="15" t="s">
        <v>1496</v>
      </c>
      <c r="AF204" s="40">
        <v>9.01737658E8</v>
      </c>
      <c r="AG204" s="15">
        <v>8.0</v>
      </c>
      <c r="AH204" s="45" t="s">
        <v>1497</v>
      </c>
      <c r="AI204" s="34" t="s">
        <v>85</v>
      </c>
      <c r="AJ204" s="15" t="s">
        <v>85</v>
      </c>
      <c r="AK204" s="15" t="s">
        <v>85</v>
      </c>
      <c r="AL204" s="15" t="s">
        <v>85</v>
      </c>
      <c r="AM204" s="15" t="s">
        <v>85</v>
      </c>
      <c r="AN204" s="15" t="s">
        <v>85</v>
      </c>
      <c r="AO204" s="35">
        <v>150723.0</v>
      </c>
      <c r="AP204" s="16">
        <v>45166.0</v>
      </c>
      <c r="AQ204" s="127">
        <v>3.40342993E8</v>
      </c>
      <c r="AR204" s="17"/>
      <c r="AS204" s="27"/>
      <c r="AT204" s="17"/>
      <c r="AU204" s="128">
        <v>3.40342993E8</v>
      </c>
      <c r="AV204" s="15" t="s">
        <v>99</v>
      </c>
      <c r="AW204" s="94" t="s">
        <v>1498</v>
      </c>
      <c r="AX204" s="15" t="s">
        <v>1499</v>
      </c>
      <c r="AY204" s="37">
        <v>45166.0</v>
      </c>
      <c r="AZ204" s="15" t="s">
        <v>133</v>
      </c>
      <c r="BA204" s="37">
        <v>45257.0</v>
      </c>
      <c r="BB204" s="17">
        <f t="shared" si="61"/>
        <v>91</v>
      </c>
      <c r="BC204" s="25" t="s">
        <v>1500</v>
      </c>
      <c r="BD204" s="34">
        <v>4.0988421E7</v>
      </c>
      <c r="BE204" s="24">
        <v>1.200848E7</v>
      </c>
      <c r="BF204" s="32">
        <v>45272.0</v>
      </c>
      <c r="BG204" s="25">
        <v>0.0</v>
      </c>
      <c r="BH204" s="21"/>
      <c r="BI204" s="25">
        <v>0.0</v>
      </c>
      <c r="BJ204" s="21"/>
      <c r="BK204" s="25"/>
      <c r="BL204" s="25"/>
      <c r="BM204" s="25">
        <v>0.0</v>
      </c>
      <c r="BN204" s="17"/>
      <c r="BO204" s="26">
        <f t="shared" si="63"/>
        <v>352351473</v>
      </c>
      <c r="BP204" s="21"/>
      <c r="BQ204" s="17"/>
      <c r="BR204" s="17"/>
      <c r="BS204" s="21"/>
      <c r="BT204" s="17"/>
      <c r="BU204" s="27"/>
      <c r="BV204" s="21"/>
      <c r="BW204" s="17"/>
      <c r="BX204" s="21"/>
      <c r="BY204" s="28">
        <f t="shared" si="57"/>
        <v>91</v>
      </c>
      <c r="BZ204" s="17"/>
      <c r="CA204" s="17"/>
    </row>
    <row r="205" ht="15.0" customHeight="1">
      <c r="A205" s="17" t="s">
        <v>78</v>
      </c>
      <c r="B205" s="17" t="s">
        <v>79</v>
      </c>
      <c r="C205" s="15" t="s">
        <v>80</v>
      </c>
      <c r="D205" s="17">
        <v>291.0</v>
      </c>
      <c r="E205" s="15" t="s">
        <v>116</v>
      </c>
      <c r="F205" s="17" t="s">
        <v>1501</v>
      </c>
      <c r="G205" s="15" t="s">
        <v>118</v>
      </c>
      <c r="H205" s="32">
        <v>45063.0</v>
      </c>
      <c r="I205" s="17" t="s">
        <v>1502</v>
      </c>
      <c r="J205" s="33" t="s">
        <v>85</v>
      </c>
      <c r="K205" s="15" t="s">
        <v>85</v>
      </c>
      <c r="L205" s="17" t="s">
        <v>1503</v>
      </c>
      <c r="M205" s="15" t="s">
        <v>108</v>
      </c>
      <c r="N205" s="15" t="s">
        <v>88</v>
      </c>
      <c r="O205" s="15" t="s">
        <v>799</v>
      </c>
      <c r="P205" s="17">
        <v>8.0111607E7</v>
      </c>
      <c r="Q205" s="27" t="s">
        <v>1504</v>
      </c>
      <c r="R205" s="27">
        <v>7.5E7</v>
      </c>
      <c r="S205" s="27">
        <v>7.5E7</v>
      </c>
      <c r="T205" s="17">
        <v>37723.0</v>
      </c>
      <c r="U205" s="17" t="s">
        <v>92</v>
      </c>
      <c r="V205" s="15" t="s">
        <v>93</v>
      </c>
      <c r="W205" s="15" t="s">
        <v>94</v>
      </c>
      <c r="X205" s="14" t="s">
        <v>85</v>
      </c>
      <c r="Y205" s="17" t="s">
        <v>1505</v>
      </c>
      <c r="Z205" s="16">
        <v>45064.0</v>
      </c>
      <c r="AA205" s="15" t="s">
        <v>88</v>
      </c>
      <c r="AB205" s="19" t="s">
        <v>85</v>
      </c>
      <c r="AC205" s="15" t="s">
        <v>96</v>
      </c>
      <c r="AD205" s="20" t="s">
        <v>519</v>
      </c>
      <c r="AE205" s="20" t="s">
        <v>1506</v>
      </c>
      <c r="AF205" s="17">
        <v>8.009387E7</v>
      </c>
      <c r="AG205" s="17" t="s">
        <v>165</v>
      </c>
      <c r="AH205" s="19" t="s">
        <v>85</v>
      </c>
      <c r="AI205" s="17" t="s">
        <v>309</v>
      </c>
      <c r="AJ205" s="17" t="s">
        <v>114</v>
      </c>
      <c r="AK205" s="15" t="s">
        <v>115</v>
      </c>
      <c r="AL205" s="17" t="s">
        <v>85</v>
      </c>
      <c r="AM205" s="21">
        <v>29969.0</v>
      </c>
      <c r="AN205" s="22" t="str">
        <f>+YEAR(TODAY())-YEAR('Contratación 2023'!$AM202)</f>
        <v>#VALUE!</v>
      </c>
      <c r="AO205" s="20">
        <v>89823.0</v>
      </c>
      <c r="AP205" s="16">
        <v>45064.0</v>
      </c>
      <c r="AQ205" s="115">
        <v>7.5E7</v>
      </c>
      <c r="AR205" s="30">
        <v>0.0</v>
      </c>
      <c r="AS205" s="30">
        <v>0.0</v>
      </c>
      <c r="AT205" s="30">
        <v>0.0</v>
      </c>
      <c r="AU205" s="31">
        <f t="shared" ref="AU205:AU207" si="64">SUM(AQ205+AR205+AS205+AT205)</f>
        <v>75000000</v>
      </c>
      <c r="AV205" s="15" t="s">
        <v>101</v>
      </c>
      <c r="AW205" s="16">
        <v>45064.0</v>
      </c>
      <c r="AX205" s="15" t="s">
        <v>102</v>
      </c>
      <c r="AY205" s="37">
        <v>45064.0</v>
      </c>
      <c r="AZ205" s="15" t="s">
        <v>118</v>
      </c>
      <c r="BA205" s="37">
        <v>45291.0</v>
      </c>
      <c r="BB205" s="17">
        <f t="shared" si="61"/>
        <v>227</v>
      </c>
      <c r="BC205" s="17" t="s">
        <v>803</v>
      </c>
      <c r="BD205" s="17">
        <v>5.5164919E7</v>
      </c>
      <c r="BE205" s="24">
        <v>0.0</v>
      </c>
      <c r="BF205" s="16"/>
      <c r="BG205" s="25">
        <v>0.0</v>
      </c>
      <c r="BH205" s="16"/>
      <c r="BI205" s="25">
        <v>0.0</v>
      </c>
      <c r="BJ205" s="16"/>
      <c r="BK205" s="25"/>
      <c r="BL205" s="25"/>
      <c r="BM205" s="25">
        <v>0.0</v>
      </c>
      <c r="BN205" s="16"/>
      <c r="BO205" s="31">
        <f t="shared" si="63"/>
        <v>75000000</v>
      </c>
      <c r="BP205" s="21"/>
      <c r="BQ205" s="16"/>
      <c r="BR205" s="16"/>
      <c r="BS205" s="21"/>
      <c r="BT205" s="17"/>
      <c r="BU205" s="27"/>
      <c r="BV205" s="21"/>
      <c r="BW205" s="17"/>
      <c r="BX205" s="21"/>
      <c r="BY205" s="28">
        <f t="shared" si="57"/>
        <v>227</v>
      </c>
      <c r="BZ205" s="17"/>
      <c r="CA205" s="17"/>
    </row>
    <row r="206" ht="15.0" customHeight="1">
      <c r="A206" s="17" t="s">
        <v>78</v>
      </c>
      <c r="B206" s="17" t="s">
        <v>79</v>
      </c>
      <c r="C206" s="15" t="s">
        <v>80</v>
      </c>
      <c r="D206" s="17">
        <v>292.0</v>
      </c>
      <c r="E206" s="15" t="s">
        <v>116</v>
      </c>
      <c r="F206" s="17" t="s">
        <v>1507</v>
      </c>
      <c r="G206" s="15" t="s">
        <v>118</v>
      </c>
      <c r="H206" s="32">
        <v>45056.0</v>
      </c>
      <c r="I206" s="17" t="s">
        <v>1508</v>
      </c>
      <c r="J206" s="33" t="s">
        <v>85</v>
      </c>
      <c r="K206" s="15" t="s">
        <v>85</v>
      </c>
      <c r="L206" s="17" t="s">
        <v>1509</v>
      </c>
      <c r="M206" s="15" t="s">
        <v>108</v>
      </c>
      <c r="N206" s="15" t="s">
        <v>88</v>
      </c>
      <c r="O206" s="15" t="s">
        <v>412</v>
      </c>
      <c r="P206" s="17">
        <v>8.11115E7</v>
      </c>
      <c r="Q206" s="27" t="s">
        <v>453</v>
      </c>
      <c r="R206" s="27">
        <v>3.75E7</v>
      </c>
      <c r="S206" s="27">
        <v>3.75E7</v>
      </c>
      <c r="T206" s="17">
        <v>36723.0</v>
      </c>
      <c r="U206" s="17" t="s">
        <v>92</v>
      </c>
      <c r="V206" s="15" t="s">
        <v>93</v>
      </c>
      <c r="W206" s="15" t="s">
        <v>94</v>
      </c>
      <c r="X206" s="14" t="s">
        <v>85</v>
      </c>
      <c r="Y206" s="17" t="s">
        <v>1510</v>
      </c>
      <c r="Z206" s="16">
        <v>45063.0</v>
      </c>
      <c r="AA206" s="15" t="s">
        <v>88</v>
      </c>
      <c r="AB206" s="19" t="s">
        <v>85</v>
      </c>
      <c r="AC206" s="15" t="s">
        <v>96</v>
      </c>
      <c r="AD206" s="20" t="s">
        <v>519</v>
      </c>
      <c r="AE206" s="20" t="s">
        <v>1511</v>
      </c>
      <c r="AF206" s="17">
        <v>1.016000492E9</v>
      </c>
      <c r="AG206" s="17" t="s">
        <v>165</v>
      </c>
      <c r="AH206" s="19" t="s">
        <v>85</v>
      </c>
      <c r="AI206" s="17" t="s">
        <v>456</v>
      </c>
      <c r="AJ206" s="17" t="s">
        <v>114</v>
      </c>
      <c r="AK206" s="15" t="s">
        <v>115</v>
      </c>
      <c r="AL206" s="17" t="s">
        <v>85</v>
      </c>
      <c r="AM206" s="52">
        <v>31793.0</v>
      </c>
      <c r="AN206" s="22" t="str">
        <f>+YEAR(TODAY())-YEAR('Contratación 2023'!$AM203)</f>
        <v>#VALUE!</v>
      </c>
      <c r="AO206" s="20">
        <v>89223.0</v>
      </c>
      <c r="AP206" s="16">
        <v>45064.0</v>
      </c>
      <c r="AQ206" s="115">
        <v>3.75E7</v>
      </c>
      <c r="AR206" s="30">
        <v>0.0</v>
      </c>
      <c r="AS206" s="30">
        <v>0.0</v>
      </c>
      <c r="AT206" s="30">
        <v>0.0</v>
      </c>
      <c r="AU206" s="31">
        <f t="shared" si="64"/>
        <v>37500000</v>
      </c>
      <c r="AV206" s="15" t="s">
        <v>101</v>
      </c>
      <c r="AW206" s="16">
        <v>45063.0</v>
      </c>
      <c r="AX206" s="15" t="s">
        <v>102</v>
      </c>
      <c r="AY206" s="37">
        <v>45064.0</v>
      </c>
      <c r="AZ206" s="15" t="s">
        <v>118</v>
      </c>
      <c r="BA206" s="37">
        <v>45291.0</v>
      </c>
      <c r="BB206" s="17">
        <f t="shared" si="61"/>
        <v>227</v>
      </c>
      <c r="BC206" s="17" t="s">
        <v>521</v>
      </c>
      <c r="BD206" s="17">
        <v>1.949897E7</v>
      </c>
      <c r="BE206" s="24">
        <v>0.0</v>
      </c>
      <c r="BF206" s="16"/>
      <c r="BG206" s="25">
        <v>0.0</v>
      </c>
      <c r="BH206" s="16"/>
      <c r="BI206" s="25">
        <v>0.0</v>
      </c>
      <c r="BJ206" s="16"/>
      <c r="BK206" s="25"/>
      <c r="BL206" s="25"/>
      <c r="BM206" s="25">
        <v>0.0</v>
      </c>
      <c r="BN206" s="16"/>
      <c r="BO206" s="31">
        <f t="shared" si="63"/>
        <v>37500000</v>
      </c>
      <c r="BP206" s="21"/>
      <c r="BQ206" s="16"/>
      <c r="BR206" s="16"/>
      <c r="BS206" s="21"/>
      <c r="BT206" s="17"/>
      <c r="BU206" s="27"/>
      <c r="BV206" s="21"/>
      <c r="BW206" s="17"/>
      <c r="BX206" s="21"/>
      <c r="BY206" s="28">
        <f t="shared" si="57"/>
        <v>227</v>
      </c>
      <c r="BZ206" s="17"/>
      <c r="CA206" s="17"/>
    </row>
    <row r="207" ht="15.0" customHeight="1">
      <c r="A207" s="14" t="s">
        <v>78</v>
      </c>
      <c r="B207" s="14" t="s">
        <v>79</v>
      </c>
      <c r="C207" s="15" t="s">
        <v>80</v>
      </c>
      <c r="D207" s="17">
        <v>184.0</v>
      </c>
      <c r="E207" s="15" t="s">
        <v>394</v>
      </c>
      <c r="F207" s="17" t="s">
        <v>1512</v>
      </c>
      <c r="G207" s="15" t="s">
        <v>118</v>
      </c>
      <c r="H207" s="16">
        <v>45070.0</v>
      </c>
      <c r="I207" s="17" t="s">
        <v>1513</v>
      </c>
      <c r="J207" s="15" t="s">
        <v>85</v>
      </c>
      <c r="K207" s="15" t="s">
        <v>85</v>
      </c>
      <c r="L207" s="17" t="s">
        <v>1514</v>
      </c>
      <c r="M207" s="15" t="s">
        <v>108</v>
      </c>
      <c r="N207" s="15" t="s">
        <v>109</v>
      </c>
      <c r="O207" s="15" t="s">
        <v>180</v>
      </c>
      <c r="P207" s="14">
        <v>7.8181507E7</v>
      </c>
      <c r="Q207" s="27" t="s">
        <v>1515</v>
      </c>
      <c r="R207" s="18">
        <v>3.0E7</v>
      </c>
      <c r="S207" s="18">
        <v>3.0E7</v>
      </c>
      <c r="T207" s="17">
        <v>32523.0</v>
      </c>
      <c r="U207" s="17" t="s">
        <v>968</v>
      </c>
      <c r="V207" s="15" t="s">
        <v>93</v>
      </c>
      <c r="W207" s="15" t="s">
        <v>94</v>
      </c>
      <c r="X207" s="14" t="s">
        <v>85</v>
      </c>
      <c r="Y207" s="21" t="s">
        <v>1516</v>
      </c>
      <c r="Z207" s="16">
        <v>45084.0</v>
      </c>
      <c r="AA207" s="17" t="s">
        <v>109</v>
      </c>
      <c r="AB207" s="19" t="s">
        <v>85</v>
      </c>
      <c r="AC207" s="15" t="s">
        <v>96</v>
      </c>
      <c r="AD207" s="57" t="s">
        <v>519</v>
      </c>
      <c r="AE207" s="17" t="s">
        <v>1517</v>
      </c>
      <c r="AF207" s="17">
        <v>8.60519235E8</v>
      </c>
      <c r="AG207" s="17" t="s">
        <v>165</v>
      </c>
      <c r="AH207" s="19" t="s">
        <v>85</v>
      </c>
      <c r="AI207" s="14" t="s">
        <v>85</v>
      </c>
      <c r="AJ207" s="15" t="s">
        <v>114</v>
      </c>
      <c r="AK207" s="15" t="s">
        <v>115</v>
      </c>
      <c r="AL207" s="15" t="s">
        <v>85</v>
      </c>
      <c r="AM207" s="21" t="s">
        <v>85</v>
      </c>
      <c r="AN207" s="21" t="s">
        <v>85</v>
      </c>
      <c r="AO207" s="57">
        <v>108523.0</v>
      </c>
      <c r="AP207" s="16">
        <v>45086.0</v>
      </c>
      <c r="AQ207" s="55">
        <v>3.0E7</v>
      </c>
      <c r="AR207" s="30">
        <v>0.0</v>
      </c>
      <c r="AS207" s="30">
        <v>0.0</v>
      </c>
      <c r="AT207" s="30">
        <v>0.0</v>
      </c>
      <c r="AU207" s="31">
        <f t="shared" si="64"/>
        <v>30000000</v>
      </c>
      <c r="AV207" s="15" t="s">
        <v>101</v>
      </c>
      <c r="AW207" s="16">
        <v>45086.0</v>
      </c>
      <c r="AX207" s="15" t="s">
        <v>971</v>
      </c>
      <c r="AY207" s="79">
        <v>45092.0</v>
      </c>
      <c r="AZ207" s="15" t="s">
        <v>118</v>
      </c>
      <c r="BA207" s="16">
        <v>45291.0</v>
      </c>
      <c r="BB207" s="17">
        <f t="shared" si="61"/>
        <v>199</v>
      </c>
      <c r="BC207" s="27" t="s">
        <v>752</v>
      </c>
      <c r="BD207" s="57">
        <v>1.23369384E9</v>
      </c>
      <c r="BE207" s="24">
        <v>1.5E7</v>
      </c>
      <c r="BF207" s="32">
        <v>45278.0</v>
      </c>
      <c r="BG207" s="25">
        <v>0.0</v>
      </c>
      <c r="BH207" s="16"/>
      <c r="BI207" s="25">
        <v>0.0</v>
      </c>
      <c r="BJ207" s="16"/>
      <c r="BK207" s="25"/>
      <c r="BL207" s="25"/>
      <c r="BM207" s="25">
        <v>0.0</v>
      </c>
      <c r="BN207" s="16"/>
      <c r="BO207" s="31">
        <f t="shared" si="63"/>
        <v>45000000</v>
      </c>
      <c r="BP207" s="15">
        <v>100.0</v>
      </c>
      <c r="BQ207" s="32">
        <v>45392.0</v>
      </c>
      <c r="BR207" s="32">
        <v>45278.0</v>
      </c>
      <c r="BS207" s="21"/>
      <c r="BT207" s="17"/>
      <c r="BU207" s="27"/>
      <c r="BV207" s="21"/>
      <c r="BW207" s="17"/>
      <c r="BX207" s="21"/>
      <c r="BY207" s="105" t="s">
        <v>1518</v>
      </c>
      <c r="BZ207" s="17"/>
      <c r="CA207" s="17"/>
    </row>
    <row r="208" ht="15.0" customHeight="1">
      <c r="A208" s="14" t="s">
        <v>78</v>
      </c>
      <c r="B208" s="14" t="s">
        <v>79</v>
      </c>
      <c r="C208" s="15" t="s">
        <v>80</v>
      </c>
      <c r="D208" s="17">
        <v>186.0</v>
      </c>
      <c r="E208" s="15" t="s">
        <v>394</v>
      </c>
      <c r="F208" s="17" t="s">
        <v>1519</v>
      </c>
      <c r="G208" s="15" t="s">
        <v>118</v>
      </c>
      <c r="H208" s="16">
        <v>45076.0</v>
      </c>
      <c r="I208" s="17" t="s">
        <v>1520</v>
      </c>
      <c r="J208" s="15" t="s">
        <v>85</v>
      </c>
      <c r="K208" s="15" t="s">
        <v>85</v>
      </c>
      <c r="L208" s="17" t="s">
        <v>1521</v>
      </c>
      <c r="M208" s="15" t="s">
        <v>87</v>
      </c>
      <c r="N208" s="15" t="s">
        <v>202</v>
      </c>
      <c r="O208" s="15" t="s">
        <v>180</v>
      </c>
      <c r="P208" s="14">
        <v>7.8181507E7</v>
      </c>
      <c r="Q208" s="27" t="s">
        <v>1515</v>
      </c>
      <c r="R208" s="18">
        <v>2.0E7</v>
      </c>
      <c r="S208" s="18">
        <v>2.0E7</v>
      </c>
      <c r="T208" s="17">
        <v>33223.0</v>
      </c>
      <c r="U208" s="17" t="s">
        <v>968</v>
      </c>
      <c r="V208" s="15" t="s">
        <v>93</v>
      </c>
      <c r="W208" s="15" t="s">
        <v>94</v>
      </c>
      <c r="X208" s="14" t="s">
        <v>85</v>
      </c>
      <c r="Y208" s="21" t="s">
        <v>1522</v>
      </c>
      <c r="Z208" s="16">
        <v>45099.0</v>
      </c>
      <c r="AA208" s="15" t="s">
        <v>1523</v>
      </c>
      <c r="AB208" s="19" t="s">
        <v>85</v>
      </c>
      <c r="AC208" s="15" t="s">
        <v>260</v>
      </c>
      <c r="AD208" s="17" t="s">
        <v>260</v>
      </c>
      <c r="AE208" s="17" t="s">
        <v>1524</v>
      </c>
      <c r="AF208" s="17">
        <v>8.00191543E8</v>
      </c>
      <c r="AG208" s="17" t="s">
        <v>165</v>
      </c>
      <c r="AH208" s="19" t="s">
        <v>85</v>
      </c>
      <c r="AI208" s="14" t="s">
        <v>85</v>
      </c>
      <c r="AJ208" s="15" t="s">
        <v>114</v>
      </c>
      <c r="AK208" s="15" t="s">
        <v>115</v>
      </c>
      <c r="AL208" s="15" t="s">
        <v>85</v>
      </c>
      <c r="AM208" s="14" t="s">
        <v>85</v>
      </c>
      <c r="AN208" s="21" t="s">
        <v>85</v>
      </c>
      <c r="AO208" s="57">
        <v>115523.0</v>
      </c>
      <c r="AP208" s="16">
        <v>45100.0</v>
      </c>
      <c r="AQ208" s="55">
        <v>2.0E7</v>
      </c>
      <c r="AR208" s="17"/>
      <c r="AS208" s="27"/>
      <c r="AT208" s="17"/>
      <c r="AU208" s="23">
        <v>2.0E7</v>
      </c>
      <c r="AV208" s="15" t="s">
        <v>101</v>
      </c>
      <c r="AW208" s="16">
        <v>45104.0</v>
      </c>
      <c r="AX208" s="15" t="s">
        <v>971</v>
      </c>
      <c r="AY208" s="79">
        <v>45111.0</v>
      </c>
      <c r="AZ208" s="15" t="s">
        <v>199</v>
      </c>
      <c r="BA208" s="16">
        <v>45291.0</v>
      </c>
      <c r="BB208" s="17">
        <f t="shared" si="61"/>
        <v>180</v>
      </c>
      <c r="BC208" s="27" t="s">
        <v>1525</v>
      </c>
      <c r="BD208" s="57">
        <v>2.7082113E7</v>
      </c>
      <c r="BE208" s="24">
        <v>1.0E7</v>
      </c>
      <c r="BF208" s="32">
        <v>45279.0</v>
      </c>
      <c r="BG208" s="25">
        <v>0.0</v>
      </c>
      <c r="BH208" s="21"/>
      <c r="BI208" s="25">
        <v>0.0</v>
      </c>
      <c r="BJ208" s="21"/>
      <c r="BK208" s="25"/>
      <c r="BL208" s="25"/>
      <c r="BM208" s="25">
        <v>0.0</v>
      </c>
      <c r="BN208" s="17"/>
      <c r="BO208" s="26">
        <v>2.0E7</v>
      </c>
      <c r="BP208" s="34">
        <f>(BQ208-BA208)</f>
        <v>76</v>
      </c>
      <c r="BQ208" s="32">
        <v>45367.0</v>
      </c>
      <c r="BR208" s="32">
        <v>45279.0</v>
      </c>
      <c r="BS208" s="21"/>
      <c r="BT208" s="17"/>
      <c r="BU208" s="27"/>
      <c r="BV208" s="21"/>
      <c r="BW208" s="17"/>
      <c r="BX208" s="21"/>
      <c r="BY208" s="28">
        <f t="shared" ref="BY208:BY219" si="65">SUM(BB208+BP208+BS208+BV208)</f>
        <v>256</v>
      </c>
      <c r="BZ208" s="17"/>
      <c r="CA208" s="17"/>
    </row>
    <row r="209" ht="15.0" customHeight="1">
      <c r="A209" s="14" t="s">
        <v>78</v>
      </c>
      <c r="B209" s="14" t="s">
        <v>79</v>
      </c>
      <c r="C209" s="15" t="s">
        <v>80</v>
      </c>
      <c r="D209" s="17">
        <v>216.0</v>
      </c>
      <c r="E209" s="15" t="s">
        <v>394</v>
      </c>
      <c r="F209" s="17" t="s">
        <v>1526</v>
      </c>
      <c r="G209" s="15" t="s">
        <v>118</v>
      </c>
      <c r="H209" s="16">
        <v>45069.0</v>
      </c>
      <c r="I209" s="17" t="s">
        <v>1527</v>
      </c>
      <c r="J209" s="15" t="s">
        <v>85</v>
      </c>
      <c r="K209" s="15" t="s">
        <v>85</v>
      </c>
      <c r="L209" s="17" t="s">
        <v>1528</v>
      </c>
      <c r="M209" s="15" t="s">
        <v>243</v>
      </c>
      <c r="N209" s="15" t="s">
        <v>385</v>
      </c>
      <c r="O209" s="15" t="s">
        <v>180</v>
      </c>
      <c r="P209" s="27" t="s">
        <v>1529</v>
      </c>
      <c r="Q209" s="27" t="s">
        <v>1530</v>
      </c>
      <c r="R209" s="18">
        <v>8.0E7</v>
      </c>
      <c r="S209" s="18">
        <v>8.0E7</v>
      </c>
      <c r="T209" s="17">
        <v>39723.0</v>
      </c>
      <c r="U209" s="17" t="s">
        <v>1351</v>
      </c>
      <c r="V209" s="15" t="s">
        <v>387</v>
      </c>
      <c r="W209" s="15" t="s">
        <v>876</v>
      </c>
      <c r="X209" s="17">
        <v>1989.0</v>
      </c>
      <c r="Y209" s="14" t="s">
        <v>85</v>
      </c>
      <c r="Z209" s="14" t="s">
        <v>85</v>
      </c>
      <c r="AA209" s="15"/>
      <c r="AB209" s="19" t="s">
        <v>85</v>
      </c>
      <c r="AC209" s="15"/>
      <c r="AD209" s="14" t="s">
        <v>85</v>
      </c>
      <c r="AE209" s="14" t="s">
        <v>85</v>
      </c>
      <c r="AF209" s="14" t="s">
        <v>85</v>
      </c>
      <c r="AG209" s="17" t="s">
        <v>165</v>
      </c>
      <c r="AH209" s="19" t="s">
        <v>85</v>
      </c>
      <c r="AI209" s="14" t="s">
        <v>85</v>
      </c>
      <c r="AJ209" s="14" t="s">
        <v>85</v>
      </c>
      <c r="AK209" s="14" t="s">
        <v>85</v>
      </c>
      <c r="AL209" s="14" t="s">
        <v>85</v>
      </c>
      <c r="AM209" s="14" t="s">
        <v>85</v>
      </c>
      <c r="AN209" s="14" t="s">
        <v>85</v>
      </c>
      <c r="AO209" s="14" t="s">
        <v>85</v>
      </c>
      <c r="AP209" s="14" t="s">
        <v>85</v>
      </c>
      <c r="AQ209" s="87" t="s">
        <v>85</v>
      </c>
      <c r="AR209" s="14" t="s">
        <v>85</v>
      </c>
      <c r="AS209" s="14" t="s">
        <v>85</v>
      </c>
      <c r="AT209" s="14" t="s">
        <v>85</v>
      </c>
      <c r="AU209" s="87" t="s">
        <v>85</v>
      </c>
      <c r="AV209" s="14" t="s">
        <v>85</v>
      </c>
      <c r="AW209" s="14" t="s">
        <v>85</v>
      </c>
      <c r="AX209" s="15" t="s">
        <v>130</v>
      </c>
      <c r="AY209" s="79" t="s">
        <v>85</v>
      </c>
      <c r="AZ209" s="15"/>
      <c r="BA209" s="14" t="s">
        <v>85</v>
      </c>
      <c r="BB209" s="14" t="s">
        <v>85</v>
      </c>
      <c r="BC209" s="14" t="s">
        <v>85</v>
      </c>
      <c r="BD209" s="14" t="s">
        <v>85</v>
      </c>
      <c r="BE209" s="24">
        <v>0.0</v>
      </c>
      <c r="BF209" s="17"/>
      <c r="BG209" s="25">
        <v>0.0</v>
      </c>
      <c r="BH209" s="21"/>
      <c r="BI209" s="25">
        <v>0.0</v>
      </c>
      <c r="BJ209" s="21"/>
      <c r="BK209" s="25"/>
      <c r="BL209" s="25"/>
      <c r="BM209" s="25">
        <v>0.0</v>
      </c>
      <c r="BN209" s="17"/>
      <c r="BO209" s="26" t="str">
        <f t="shared" ref="BO209:BO214" si="66">SUM(AU209+BE209+BG209+BI209-BM209)</f>
        <v>#VALUE!</v>
      </c>
      <c r="BP209" s="21"/>
      <c r="BQ209" s="17"/>
      <c r="BR209" s="17"/>
      <c r="BS209" s="21"/>
      <c r="BT209" s="17"/>
      <c r="BU209" s="27"/>
      <c r="BV209" s="21"/>
      <c r="BW209" s="17"/>
      <c r="BX209" s="21"/>
      <c r="BY209" s="28" t="str">
        <f t="shared" si="65"/>
        <v>#VALUE!</v>
      </c>
      <c r="BZ209" s="17"/>
      <c r="CA209" s="17"/>
    </row>
    <row r="210" ht="15.0" customHeight="1">
      <c r="A210" s="14" t="s">
        <v>78</v>
      </c>
      <c r="B210" s="14" t="s">
        <v>79</v>
      </c>
      <c r="C210" s="15" t="s">
        <v>80</v>
      </c>
      <c r="D210" s="17">
        <v>246.0</v>
      </c>
      <c r="E210" s="15" t="s">
        <v>394</v>
      </c>
      <c r="F210" s="17" t="s">
        <v>1531</v>
      </c>
      <c r="G210" s="15" t="s">
        <v>118</v>
      </c>
      <c r="H210" s="16">
        <v>45072.0</v>
      </c>
      <c r="I210" s="17" t="s">
        <v>1532</v>
      </c>
      <c r="J210" s="15" t="s">
        <v>85</v>
      </c>
      <c r="K210" s="15" t="s">
        <v>85</v>
      </c>
      <c r="L210" s="17" t="s">
        <v>1533</v>
      </c>
      <c r="M210" s="15" t="s">
        <v>108</v>
      </c>
      <c r="N210" s="15" t="s">
        <v>865</v>
      </c>
      <c r="O210" s="15" t="s">
        <v>147</v>
      </c>
      <c r="P210" s="14">
        <v>8.61116E7</v>
      </c>
      <c r="Q210" s="27" t="s">
        <v>1534</v>
      </c>
      <c r="R210" s="18">
        <v>1.5E8</v>
      </c>
      <c r="S210" s="18">
        <v>1.392E8</v>
      </c>
      <c r="T210" s="17">
        <v>42023.0</v>
      </c>
      <c r="U210" s="17" t="s">
        <v>1189</v>
      </c>
      <c r="V210" s="15" t="s">
        <v>93</v>
      </c>
      <c r="W210" s="15" t="s">
        <v>94</v>
      </c>
      <c r="X210" s="15" t="s">
        <v>85</v>
      </c>
      <c r="Y210" s="15" t="s">
        <v>1535</v>
      </c>
      <c r="Z210" s="32">
        <v>45133.0</v>
      </c>
      <c r="AA210" s="15" t="s">
        <v>865</v>
      </c>
      <c r="AB210" s="19" t="s">
        <v>85</v>
      </c>
      <c r="AC210" s="15" t="s">
        <v>96</v>
      </c>
      <c r="AD210" s="15" t="s">
        <v>519</v>
      </c>
      <c r="AE210" s="15" t="s">
        <v>1536</v>
      </c>
      <c r="AF210" s="15">
        <v>9.00373379E8</v>
      </c>
      <c r="AG210" s="15">
        <v>0.0</v>
      </c>
      <c r="AH210" s="19" t="s">
        <v>85</v>
      </c>
      <c r="AI210" s="14" t="s">
        <v>85</v>
      </c>
      <c r="AJ210" s="15" t="s">
        <v>85</v>
      </c>
      <c r="AK210" s="15" t="s">
        <v>115</v>
      </c>
      <c r="AL210" s="15" t="s">
        <v>85</v>
      </c>
      <c r="AM210" s="15" t="s">
        <v>85</v>
      </c>
      <c r="AN210" s="15" t="s">
        <v>85</v>
      </c>
      <c r="AO210" s="20">
        <v>134923.0</v>
      </c>
      <c r="AP210" s="16">
        <v>45139.0</v>
      </c>
      <c r="AQ210" s="115">
        <v>1.392E8</v>
      </c>
      <c r="AR210" s="30">
        <v>0.0</v>
      </c>
      <c r="AS210" s="30">
        <v>0.0</v>
      </c>
      <c r="AT210" s="30">
        <v>0.0</v>
      </c>
      <c r="AU210" s="31">
        <f t="shared" ref="AU210:AU212" si="67">SUM(AQ210+AR210+AS210+AT210)</f>
        <v>139200000</v>
      </c>
      <c r="AV210" s="15" t="s">
        <v>129</v>
      </c>
      <c r="AW210" s="16" t="s">
        <v>85</v>
      </c>
      <c r="AX210" s="15" t="s">
        <v>130</v>
      </c>
      <c r="AY210" s="79">
        <v>45141.0</v>
      </c>
      <c r="AZ210" s="15" t="s">
        <v>131</v>
      </c>
      <c r="BA210" s="32">
        <v>45291.0</v>
      </c>
      <c r="BB210" s="17">
        <f t="shared" ref="BB210:BB214" si="68">(BA210-AY210)</f>
        <v>150</v>
      </c>
      <c r="BC210" s="25" t="s">
        <v>1537</v>
      </c>
      <c r="BD210" s="15">
        <v>7.9820029E7</v>
      </c>
      <c r="BE210" s="24">
        <v>0.0</v>
      </c>
      <c r="BF210" s="16"/>
      <c r="BG210" s="25">
        <v>0.0</v>
      </c>
      <c r="BH210" s="16"/>
      <c r="BI210" s="25">
        <v>0.0</v>
      </c>
      <c r="BJ210" s="16"/>
      <c r="BK210" s="25"/>
      <c r="BL210" s="25"/>
      <c r="BM210" s="25">
        <v>0.0</v>
      </c>
      <c r="BN210" s="16"/>
      <c r="BO210" s="26">
        <f t="shared" si="66"/>
        <v>139200000</v>
      </c>
      <c r="BP210" s="21"/>
      <c r="BQ210" s="16"/>
      <c r="BR210" s="16"/>
      <c r="BS210" s="21"/>
      <c r="BT210" s="17"/>
      <c r="BU210" s="27"/>
      <c r="BV210" s="21"/>
      <c r="BW210" s="17"/>
      <c r="BX210" s="21"/>
      <c r="BY210" s="28">
        <f t="shared" si="65"/>
        <v>150</v>
      </c>
      <c r="BZ210" s="17"/>
      <c r="CA210" s="17"/>
    </row>
    <row r="211" ht="15.0" customHeight="1">
      <c r="A211" s="17" t="s">
        <v>78</v>
      </c>
      <c r="B211" s="17" t="s">
        <v>79</v>
      </c>
      <c r="C211" s="15" t="s">
        <v>80</v>
      </c>
      <c r="D211" s="17">
        <v>290.0</v>
      </c>
      <c r="E211" s="15" t="s">
        <v>394</v>
      </c>
      <c r="F211" s="17" t="s">
        <v>1538</v>
      </c>
      <c r="G211" s="15" t="s">
        <v>118</v>
      </c>
      <c r="H211" s="16">
        <v>45061.0</v>
      </c>
      <c r="I211" s="17" t="s">
        <v>1539</v>
      </c>
      <c r="J211" s="15" t="s">
        <v>85</v>
      </c>
      <c r="K211" s="15" t="s">
        <v>85</v>
      </c>
      <c r="L211" s="17" t="s">
        <v>1540</v>
      </c>
      <c r="M211" s="15" t="s">
        <v>108</v>
      </c>
      <c r="N211" s="15" t="s">
        <v>88</v>
      </c>
      <c r="O211" s="15" t="s">
        <v>180</v>
      </c>
      <c r="P211" s="17">
        <v>7.7102001E7</v>
      </c>
      <c r="Q211" s="27" t="s">
        <v>1541</v>
      </c>
      <c r="R211" s="27">
        <v>4.5E7</v>
      </c>
      <c r="S211" s="27">
        <v>4.5E7</v>
      </c>
      <c r="T211" s="17">
        <v>38123.0</v>
      </c>
      <c r="U211" s="17" t="s">
        <v>1351</v>
      </c>
      <c r="V211" s="15" t="s">
        <v>93</v>
      </c>
      <c r="W211" s="15" t="s">
        <v>94</v>
      </c>
      <c r="X211" s="14" t="s">
        <v>85</v>
      </c>
      <c r="Y211" s="21" t="s">
        <v>1542</v>
      </c>
      <c r="Z211" s="16">
        <v>45062.0</v>
      </c>
      <c r="AA211" s="15" t="s">
        <v>88</v>
      </c>
      <c r="AB211" s="19" t="s">
        <v>85</v>
      </c>
      <c r="AC211" s="15" t="s">
        <v>96</v>
      </c>
      <c r="AD211" s="17" t="s">
        <v>97</v>
      </c>
      <c r="AE211" s="17" t="s">
        <v>1543</v>
      </c>
      <c r="AF211" s="17">
        <v>1.022410911E9</v>
      </c>
      <c r="AG211" s="17" t="s">
        <v>165</v>
      </c>
      <c r="AH211" s="19" t="s">
        <v>85</v>
      </c>
      <c r="AI211" s="17" t="s">
        <v>1544</v>
      </c>
      <c r="AJ211" s="17" t="s">
        <v>114</v>
      </c>
      <c r="AK211" s="15" t="s">
        <v>115</v>
      </c>
      <c r="AL211" s="17" t="s">
        <v>85</v>
      </c>
      <c r="AM211" s="21">
        <v>34995.0</v>
      </c>
      <c r="AN211" s="22" t="str">
        <f>+YEAR(TODAY())-YEAR('Contratación 2023'!$AM208)</f>
        <v>#VALUE!</v>
      </c>
      <c r="AO211" s="20">
        <v>88723.0</v>
      </c>
      <c r="AP211" s="16">
        <v>45062.0</v>
      </c>
      <c r="AQ211" s="115">
        <v>4.5E7</v>
      </c>
      <c r="AR211" s="30">
        <v>0.0</v>
      </c>
      <c r="AS211" s="30">
        <v>0.0</v>
      </c>
      <c r="AT211" s="30">
        <v>0.0</v>
      </c>
      <c r="AU211" s="31">
        <f t="shared" si="67"/>
        <v>45000000</v>
      </c>
      <c r="AV211" s="15" t="s">
        <v>101</v>
      </c>
      <c r="AW211" s="16">
        <v>45062.0</v>
      </c>
      <c r="AX211" s="15" t="s">
        <v>102</v>
      </c>
      <c r="AY211" s="79">
        <v>45064.0</v>
      </c>
      <c r="AZ211" s="15" t="s">
        <v>118</v>
      </c>
      <c r="BA211" s="16">
        <v>45291.0</v>
      </c>
      <c r="BB211" s="17">
        <f t="shared" si="68"/>
        <v>227</v>
      </c>
      <c r="BC211" s="92" t="s">
        <v>1545</v>
      </c>
      <c r="BD211" s="17">
        <v>5.2808564E7</v>
      </c>
      <c r="BE211" s="24">
        <v>0.0</v>
      </c>
      <c r="BF211" s="16"/>
      <c r="BG211" s="25">
        <v>0.0</v>
      </c>
      <c r="BH211" s="16"/>
      <c r="BI211" s="25">
        <v>0.0</v>
      </c>
      <c r="BJ211" s="16"/>
      <c r="BK211" s="25"/>
      <c r="BL211" s="25"/>
      <c r="BM211" s="25">
        <v>0.0</v>
      </c>
      <c r="BN211" s="16"/>
      <c r="BO211" s="31">
        <f t="shared" si="66"/>
        <v>45000000</v>
      </c>
      <c r="BP211" s="21"/>
      <c r="BQ211" s="16"/>
      <c r="BR211" s="16"/>
      <c r="BS211" s="21"/>
      <c r="BT211" s="17"/>
      <c r="BU211" s="27"/>
      <c r="BV211" s="21"/>
      <c r="BW211" s="17"/>
      <c r="BX211" s="21"/>
      <c r="BY211" s="28">
        <f t="shared" si="65"/>
        <v>227</v>
      </c>
      <c r="BZ211" s="17"/>
      <c r="CA211" s="17"/>
    </row>
    <row r="212" ht="15.0" customHeight="1">
      <c r="A212" s="14" t="s">
        <v>78</v>
      </c>
      <c r="B212" s="14" t="s">
        <v>79</v>
      </c>
      <c r="C212" s="15" t="s">
        <v>80</v>
      </c>
      <c r="D212" s="14">
        <v>28.0</v>
      </c>
      <c r="E212" s="15" t="s">
        <v>81</v>
      </c>
      <c r="F212" s="17" t="s">
        <v>1546</v>
      </c>
      <c r="G212" s="15" t="s">
        <v>118</v>
      </c>
      <c r="H212" s="16">
        <v>45075.0</v>
      </c>
      <c r="I212" s="19" t="s">
        <v>1547</v>
      </c>
      <c r="J212" s="15" t="s">
        <v>85</v>
      </c>
      <c r="K212" s="15" t="s">
        <v>85</v>
      </c>
      <c r="L212" s="17" t="s">
        <v>1548</v>
      </c>
      <c r="M212" s="15" t="s">
        <v>108</v>
      </c>
      <c r="N212" s="15" t="s">
        <v>109</v>
      </c>
      <c r="O212" s="15" t="s">
        <v>304</v>
      </c>
      <c r="P212" s="14" t="s">
        <v>1549</v>
      </c>
      <c r="Q212" s="27" t="s">
        <v>1550</v>
      </c>
      <c r="R212" s="18">
        <v>4000000.0</v>
      </c>
      <c r="S212" s="18">
        <v>2219864.0</v>
      </c>
      <c r="T212" s="14">
        <v>38223.0</v>
      </c>
      <c r="U212" s="14" t="s">
        <v>343</v>
      </c>
      <c r="V212" s="15" t="s">
        <v>93</v>
      </c>
      <c r="W212" s="15" t="s">
        <v>94</v>
      </c>
      <c r="X212" s="14" t="s">
        <v>85</v>
      </c>
      <c r="Y212" s="19" t="s">
        <v>1551</v>
      </c>
      <c r="Z212" s="16">
        <v>45086.0</v>
      </c>
      <c r="AA212" s="15" t="s">
        <v>202</v>
      </c>
      <c r="AB212" s="19" t="s">
        <v>85</v>
      </c>
      <c r="AC212" s="15" t="s">
        <v>96</v>
      </c>
      <c r="AD212" s="17" t="s">
        <v>97</v>
      </c>
      <c r="AE212" s="14" t="s">
        <v>1552</v>
      </c>
      <c r="AF212" s="14">
        <v>9.00818014E8</v>
      </c>
      <c r="AG212" s="14">
        <v>1.0</v>
      </c>
      <c r="AH212" s="19" t="s">
        <v>85</v>
      </c>
      <c r="AI212" s="14" t="s">
        <v>85</v>
      </c>
      <c r="AJ212" s="17" t="s">
        <v>99</v>
      </c>
      <c r="AK212" s="17" t="s">
        <v>128</v>
      </c>
      <c r="AL212" s="20" t="s">
        <v>100</v>
      </c>
      <c r="AM212" s="21" t="s">
        <v>85</v>
      </c>
      <c r="AN212" s="21" t="s">
        <v>85</v>
      </c>
      <c r="AO212" s="17">
        <v>109323.0</v>
      </c>
      <c r="AP212" s="16">
        <v>45090.0</v>
      </c>
      <c r="AQ212" s="29">
        <v>2219864.0</v>
      </c>
      <c r="AR212" s="30">
        <v>0.0</v>
      </c>
      <c r="AS212" s="30">
        <v>0.0</v>
      </c>
      <c r="AT212" s="30">
        <v>0.0</v>
      </c>
      <c r="AU212" s="31">
        <f t="shared" si="67"/>
        <v>2219864</v>
      </c>
      <c r="AV212" s="15" t="s">
        <v>129</v>
      </c>
      <c r="AW212" s="16" t="s">
        <v>85</v>
      </c>
      <c r="AX212" s="15" t="s">
        <v>130</v>
      </c>
      <c r="AY212" s="16">
        <v>45090.0</v>
      </c>
      <c r="AZ212" s="15" t="s">
        <v>199</v>
      </c>
      <c r="BA212" s="16">
        <v>45291.0</v>
      </c>
      <c r="BB212" s="17">
        <f t="shared" si="68"/>
        <v>201</v>
      </c>
      <c r="BC212" s="18" t="s">
        <v>310</v>
      </c>
      <c r="BD212" s="17">
        <v>7.927988E7</v>
      </c>
      <c r="BE212" s="24">
        <v>0.0</v>
      </c>
      <c r="BF212" s="16"/>
      <c r="BG212" s="25">
        <v>0.0</v>
      </c>
      <c r="BH212" s="16"/>
      <c r="BI212" s="25">
        <v>0.0</v>
      </c>
      <c r="BJ212" s="16"/>
      <c r="BK212" s="25"/>
      <c r="BL212" s="25"/>
      <c r="BM212" s="25">
        <v>0.0</v>
      </c>
      <c r="BN212" s="16"/>
      <c r="BO212" s="26">
        <f t="shared" si="66"/>
        <v>2219864</v>
      </c>
      <c r="BP212" s="19"/>
      <c r="BQ212" s="16"/>
      <c r="BR212" s="16"/>
      <c r="BS212" s="19"/>
      <c r="BT212" s="14"/>
      <c r="BU212" s="19"/>
      <c r="BV212" s="19"/>
      <c r="BW212" s="18"/>
      <c r="BX212" s="19"/>
      <c r="BY212" s="28">
        <f t="shared" si="65"/>
        <v>201</v>
      </c>
      <c r="BZ212" s="19"/>
      <c r="CA212" s="14"/>
    </row>
    <row r="213" ht="15.0" customHeight="1">
      <c r="A213" s="14" t="s">
        <v>78</v>
      </c>
      <c r="B213" s="14" t="s">
        <v>79</v>
      </c>
      <c r="C213" s="15" t="s">
        <v>80</v>
      </c>
      <c r="D213" s="14">
        <v>80.0</v>
      </c>
      <c r="E213" s="15" t="s">
        <v>81</v>
      </c>
      <c r="F213" s="17" t="s">
        <v>1553</v>
      </c>
      <c r="G213" s="15" t="s">
        <v>118</v>
      </c>
      <c r="H213" s="16">
        <v>45076.0</v>
      </c>
      <c r="I213" s="19" t="s">
        <v>1554</v>
      </c>
      <c r="J213" s="15" t="s">
        <v>85</v>
      </c>
      <c r="K213" s="15" t="s">
        <v>85</v>
      </c>
      <c r="L213" s="17" t="s">
        <v>1555</v>
      </c>
      <c r="M213" s="15" t="s">
        <v>87</v>
      </c>
      <c r="N213" s="15" t="s">
        <v>202</v>
      </c>
      <c r="O213" s="15" t="s">
        <v>412</v>
      </c>
      <c r="P213" s="14" t="s">
        <v>1556</v>
      </c>
      <c r="Q213" s="18" t="s">
        <v>1557</v>
      </c>
      <c r="R213" s="18">
        <v>3.0E7</v>
      </c>
      <c r="S213" s="18">
        <v>2.954175E7</v>
      </c>
      <c r="T213" s="14">
        <v>35723.0</v>
      </c>
      <c r="U213" s="14" t="s">
        <v>92</v>
      </c>
      <c r="V213" s="15" t="s">
        <v>93</v>
      </c>
      <c r="W213" s="15" t="s">
        <v>94</v>
      </c>
      <c r="X213" s="14" t="s">
        <v>85</v>
      </c>
      <c r="Y213" s="34" t="s">
        <v>1558</v>
      </c>
      <c r="Z213" s="32">
        <v>45107.0</v>
      </c>
      <c r="AA213" s="15" t="s">
        <v>202</v>
      </c>
      <c r="AB213" s="19" t="s">
        <v>85</v>
      </c>
      <c r="AC213" s="15" t="s">
        <v>96</v>
      </c>
      <c r="AD213" s="17" t="s">
        <v>97</v>
      </c>
      <c r="AE213" s="34" t="s">
        <v>1559</v>
      </c>
      <c r="AF213" s="34">
        <v>9.00395252E8</v>
      </c>
      <c r="AG213" s="15">
        <v>9.0</v>
      </c>
      <c r="AH213" s="19" t="s">
        <v>85</v>
      </c>
      <c r="AI213" s="14" t="s">
        <v>85</v>
      </c>
      <c r="AJ213" s="17" t="s">
        <v>99</v>
      </c>
      <c r="AK213" s="17" t="s">
        <v>581</v>
      </c>
      <c r="AL213" s="20" t="s">
        <v>100</v>
      </c>
      <c r="AM213" s="21" t="s">
        <v>85</v>
      </c>
      <c r="AN213" s="21" t="s">
        <v>85</v>
      </c>
      <c r="AO213" s="15">
        <v>120923.0</v>
      </c>
      <c r="AP213" s="32">
        <v>45112.0</v>
      </c>
      <c r="AQ213" s="128">
        <v>2.215033E7</v>
      </c>
      <c r="AR213" s="129"/>
      <c r="AS213" s="30"/>
      <c r="AT213" s="129"/>
      <c r="AU213" s="128">
        <v>2.215033E7</v>
      </c>
      <c r="AV213" s="15" t="s">
        <v>101</v>
      </c>
      <c r="AW213" s="32">
        <v>45107.0</v>
      </c>
      <c r="AX213" s="15" t="s">
        <v>102</v>
      </c>
      <c r="AY213" s="16">
        <v>45112.0</v>
      </c>
      <c r="AZ213" s="15" t="s">
        <v>199</v>
      </c>
      <c r="BA213" s="16">
        <v>45291.0</v>
      </c>
      <c r="BB213" s="17">
        <f t="shared" si="68"/>
        <v>179</v>
      </c>
      <c r="BC213" s="17" t="s">
        <v>417</v>
      </c>
      <c r="BD213" s="17">
        <v>1.949897E7</v>
      </c>
      <c r="BE213" s="24">
        <v>0.0</v>
      </c>
      <c r="BF213" s="21"/>
      <c r="BG213" s="25">
        <v>0.0</v>
      </c>
      <c r="BH213" s="21"/>
      <c r="BI213" s="25">
        <v>0.0</v>
      </c>
      <c r="BJ213" s="21"/>
      <c r="BK213" s="25"/>
      <c r="BL213" s="25"/>
      <c r="BM213" s="25">
        <v>0.0</v>
      </c>
      <c r="BN213" s="52"/>
      <c r="BO213" s="26">
        <f t="shared" si="66"/>
        <v>22150330</v>
      </c>
      <c r="BP213" s="19"/>
      <c r="BQ213" s="19"/>
      <c r="BR213" s="19"/>
      <c r="BS213" s="19"/>
      <c r="BT213" s="14"/>
      <c r="BU213" s="19"/>
      <c r="BV213" s="19"/>
      <c r="BW213" s="18"/>
      <c r="BX213" s="19"/>
      <c r="BY213" s="28">
        <f t="shared" si="65"/>
        <v>179</v>
      </c>
      <c r="BZ213" s="19"/>
      <c r="CA213" s="14"/>
    </row>
    <row r="214" ht="15.0" customHeight="1">
      <c r="A214" s="14" t="s">
        <v>78</v>
      </c>
      <c r="B214" s="14" t="s">
        <v>79</v>
      </c>
      <c r="C214" s="15" t="s">
        <v>80</v>
      </c>
      <c r="D214" s="14">
        <v>172.0</v>
      </c>
      <c r="E214" s="15" t="s">
        <v>81</v>
      </c>
      <c r="F214" s="17" t="s">
        <v>1560</v>
      </c>
      <c r="G214" s="15" t="s">
        <v>118</v>
      </c>
      <c r="H214" s="16">
        <v>45063.0</v>
      </c>
      <c r="I214" s="19" t="s">
        <v>1561</v>
      </c>
      <c r="J214" s="15" t="s">
        <v>85</v>
      </c>
      <c r="K214" s="15" t="s">
        <v>85</v>
      </c>
      <c r="L214" s="17" t="s">
        <v>1562</v>
      </c>
      <c r="M214" s="15" t="s">
        <v>87</v>
      </c>
      <c r="N214" s="15" t="s">
        <v>202</v>
      </c>
      <c r="O214" s="15" t="s">
        <v>180</v>
      </c>
      <c r="P214" s="14">
        <v>7.8181507E7</v>
      </c>
      <c r="Q214" s="18" t="s">
        <v>967</v>
      </c>
      <c r="R214" s="18">
        <v>1.2E7</v>
      </c>
      <c r="S214" s="18">
        <v>1.2E7</v>
      </c>
      <c r="T214" s="14">
        <v>34223.0</v>
      </c>
      <c r="U214" s="14" t="s">
        <v>968</v>
      </c>
      <c r="V214" s="15" t="s">
        <v>93</v>
      </c>
      <c r="W214" s="15" t="s">
        <v>94</v>
      </c>
      <c r="X214" s="14" t="s">
        <v>85</v>
      </c>
      <c r="Y214" s="19" t="s">
        <v>1563</v>
      </c>
      <c r="Z214" s="16">
        <v>45092.0</v>
      </c>
      <c r="AA214" s="15" t="s">
        <v>202</v>
      </c>
      <c r="AB214" s="19" t="s">
        <v>85</v>
      </c>
      <c r="AC214" s="15" t="s">
        <v>275</v>
      </c>
      <c r="AD214" s="14" t="s">
        <v>1564</v>
      </c>
      <c r="AE214" s="14" t="s">
        <v>1565</v>
      </c>
      <c r="AF214" s="14">
        <v>8.04003299E8</v>
      </c>
      <c r="AG214" s="14">
        <v>5.0</v>
      </c>
      <c r="AH214" s="19" t="s">
        <v>85</v>
      </c>
      <c r="AI214" s="14" t="s">
        <v>85</v>
      </c>
      <c r="AJ214" s="17" t="s">
        <v>99</v>
      </c>
      <c r="AK214" s="17" t="s">
        <v>128</v>
      </c>
      <c r="AL214" s="20" t="s">
        <v>100</v>
      </c>
      <c r="AM214" s="21" t="s">
        <v>85</v>
      </c>
      <c r="AN214" s="21" t="s">
        <v>85</v>
      </c>
      <c r="AO214" s="17">
        <v>111523.0</v>
      </c>
      <c r="AP214" s="16">
        <v>45093.0</v>
      </c>
      <c r="AQ214" s="29">
        <v>1.2E7</v>
      </c>
      <c r="AR214" s="14"/>
      <c r="AS214" s="18"/>
      <c r="AT214" s="14"/>
      <c r="AU214" s="29">
        <v>1.2E7</v>
      </c>
      <c r="AV214" s="15" t="s">
        <v>101</v>
      </c>
      <c r="AW214" s="16">
        <v>45097.0</v>
      </c>
      <c r="AX214" s="15" t="s">
        <v>102</v>
      </c>
      <c r="AY214" s="16">
        <v>45099.0</v>
      </c>
      <c r="AZ214" s="15" t="s">
        <v>199</v>
      </c>
      <c r="BA214" s="16">
        <v>45291.0</v>
      </c>
      <c r="BB214" s="17">
        <f t="shared" si="68"/>
        <v>192</v>
      </c>
      <c r="BC214" s="18" t="s">
        <v>972</v>
      </c>
      <c r="BD214" s="17">
        <v>8.826455E7</v>
      </c>
      <c r="BE214" s="24">
        <v>6000000.0</v>
      </c>
      <c r="BF214" s="32">
        <v>45274.0</v>
      </c>
      <c r="BG214" s="25">
        <v>0.0</v>
      </c>
      <c r="BH214" s="17"/>
      <c r="BI214" s="25">
        <v>0.0</v>
      </c>
      <c r="BJ214" s="19"/>
      <c r="BK214" s="25"/>
      <c r="BL214" s="25"/>
      <c r="BM214" s="25">
        <v>0.0</v>
      </c>
      <c r="BN214" s="19"/>
      <c r="BO214" s="26">
        <f t="shared" si="66"/>
        <v>18000000</v>
      </c>
      <c r="BP214" s="34">
        <f>(BQ214-BA214)</f>
        <v>60</v>
      </c>
      <c r="BQ214" s="32">
        <v>45351.0</v>
      </c>
      <c r="BR214" s="32">
        <v>45274.0</v>
      </c>
      <c r="BS214" s="19"/>
      <c r="BT214" s="14"/>
      <c r="BU214" s="19"/>
      <c r="BV214" s="19"/>
      <c r="BW214" s="18"/>
      <c r="BX214" s="19"/>
      <c r="BY214" s="28">
        <f t="shared" si="65"/>
        <v>252</v>
      </c>
      <c r="BZ214" s="19"/>
      <c r="CA214" s="14"/>
    </row>
    <row r="215" ht="15.0" customHeight="1">
      <c r="A215" s="14" t="s">
        <v>78</v>
      </c>
      <c r="B215" s="14" t="s">
        <v>79</v>
      </c>
      <c r="C215" s="15" t="s">
        <v>80</v>
      </c>
      <c r="D215" s="14">
        <v>178.0</v>
      </c>
      <c r="E215" s="15" t="s">
        <v>81</v>
      </c>
      <c r="F215" s="17" t="s">
        <v>1566</v>
      </c>
      <c r="G215" s="15" t="s">
        <v>118</v>
      </c>
      <c r="H215" s="16">
        <v>45058.0</v>
      </c>
      <c r="I215" s="19" t="s">
        <v>1567</v>
      </c>
      <c r="J215" s="15" t="s">
        <v>85</v>
      </c>
      <c r="K215" s="15" t="s">
        <v>85</v>
      </c>
      <c r="L215" s="17" t="s">
        <v>1568</v>
      </c>
      <c r="M215" s="15" t="s">
        <v>87</v>
      </c>
      <c r="N215" s="15" t="s">
        <v>202</v>
      </c>
      <c r="O215" s="15" t="s">
        <v>180</v>
      </c>
      <c r="P215" s="14">
        <v>7.8181507E7</v>
      </c>
      <c r="Q215" s="18" t="s">
        <v>967</v>
      </c>
      <c r="R215" s="18">
        <v>2.0E7</v>
      </c>
      <c r="S215" s="18">
        <v>2.0E7</v>
      </c>
      <c r="T215" s="14">
        <v>34323.0</v>
      </c>
      <c r="U215" s="14" t="s">
        <v>968</v>
      </c>
      <c r="V215" s="15" t="s">
        <v>387</v>
      </c>
      <c r="W215" s="15" t="s">
        <v>876</v>
      </c>
      <c r="X215" s="14">
        <v>1747.0</v>
      </c>
      <c r="Y215" s="19" t="s">
        <v>85</v>
      </c>
      <c r="Z215" s="16" t="s">
        <v>85</v>
      </c>
      <c r="AA215" s="19" t="s">
        <v>85</v>
      </c>
      <c r="AB215" s="19" t="s">
        <v>85</v>
      </c>
      <c r="AC215" s="19" t="s">
        <v>85</v>
      </c>
      <c r="AD215" s="19" t="s">
        <v>85</v>
      </c>
      <c r="AE215" s="19" t="s">
        <v>85</v>
      </c>
      <c r="AF215" s="19" t="s">
        <v>85</v>
      </c>
      <c r="AG215" s="17" t="s">
        <v>165</v>
      </c>
      <c r="AH215" s="19" t="s">
        <v>85</v>
      </c>
      <c r="AI215" s="19" t="s">
        <v>85</v>
      </c>
      <c r="AJ215" s="17" t="s">
        <v>114</v>
      </c>
      <c r="AK215" s="15" t="s">
        <v>115</v>
      </c>
      <c r="AL215" s="19" t="s">
        <v>85</v>
      </c>
      <c r="AM215" s="21" t="s">
        <v>85</v>
      </c>
      <c r="AN215" s="54" t="s">
        <v>85</v>
      </c>
      <c r="AO215" s="19" t="s">
        <v>85</v>
      </c>
      <c r="AP215" s="16" t="s">
        <v>85</v>
      </c>
      <c r="AQ215" s="55" t="s">
        <v>85</v>
      </c>
      <c r="AR215" s="19"/>
      <c r="AS215" s="18"/>
      <c r="AT215" s="14"/>
      <c r="AU215" s="16" t="s">
        <v>85</v>
      </c>
      <c r="AV215" s="16" t="s">
        <v>85</v>
      </c>
      <c r="AW215" s="16" t="s">
        <v>85</v>
      </c>
      <c r="AX215" s="15" t="s">
        <v>130</v>
      </c>
      <c r="AY215" s="19" t="s">
        <v>85</v>
      </c>
      <c r="AZ215" s="19" t="s">
        <v>85</v>
      </c>
      <c r="BA215" s="16" t="s">
        <v>85</v>
      </c>
      <c r="BB215" s="14" t="s">
        <v>85</v>
      </c>
      <c r="BC215" s="19" t="s">
        <v>85</v>
      </c>
      <c r="BD215" s="19" t="s">
        <v>85</v>
      </c>
      <c r="BE215" s="24">
        <v>0.0</v>
      </c>
      <c r="BF215" s="19"/>
      <c r="BG215" s="25">
        <v>0.0</v>
      </c>
      <c r="BH215" s="21"/>
      <c r="BI215" s="25">
        <v>0.0</v>
      </c>
      <c r="BJ215" s="19"/>
      <c r="BK215" s="25"/>
      <c r="BL215" s="25"/>
      <c r="BM215" s="25">
        <v>0.0</v>
      </c>
      <c r="BN215" s="19"/>
      <c r="BO215" s="26" t="s">
        <v>85</v>
      </c>
      <c r="BP215" s="19"/>
      <c r="BQ215" s="19"/>
      <c r="BR215" s="19"/>
      <c r="BS215" s="19"/>
      <c r="BT215" s="14"/>
      <c r="BU215" s="19"/>
      <c r="BV215" s="19"/>
      <c r="BW215" s="18"/>
      <c r="BX215" s="19"/>
      <c r="BY215" s="28" t="str">
        <f t="shared" si="65"/>
        <v>#VALUE!</v>
      </c>
      <c r="BZ215" s="19"/>
      <c r="CA215" s="14"/>
    </row>
    <row r="216" ht="15.0" customHeight="1">
      <c r="A216" s="14" t="s">
        <v>78</v>
      </c>
      <c r="B216" s="14" t="s">
        <v>79</v>
      </c>
      <c r="C216" s="15" t="s">
        <v>80</v>
      </c>
      <c r="D216" s="14">
        <v>179.0</v>
      </c>
      <c r="E216" s="15" t="s">
        <v>81</v>
      </c>
      <c r="F216" s="17" t="s">
        <v>1569</v>
      </c>
      <c r="G216" s="15" t="s">
        <v>118</v>
      </c>
      <c r="H216" s="16">
        <v>45069.0</v>
      </c>
      <c r="I216" s="19" t="s">
        <v>1570</v>
      </c>
      <c r="J216" s="15" t="s">
        <v>85</v>
      </c>
      <c r="K216" s="15" t="s">
        <v>85</v>
      </c>
      <c r="L216" s="17" t="s">
        <v>1571</v>
      </c>
      <c r="M216" s="15" t="s">
        <v>87</v>
      </c>
      <c r="N216" s="15" t="s">
        <v>202</v>
      </c>
      <c r="O216" s="15" t="s">
        <v>180</v>
      </c>
      <c r="P216" s="14">
        <v>7.8181507E7</v>
      </c>
      <c r="Q216" s="18" t="s">
        <v>967</v>
      </c>
      <c r="R216" s="18">
        <v>1.7E7</v>
      </c>
      <c r="S216" s="18">
        <v>1.7E7</v>
      </c>
      <c r="T216" s="14">
        <v>35123.0</v>
      </c>
      <c r="U216" s="14" t="s">
        <v>968</v>
      </c>
      <c r="V216" s="15" t="s">
        <v>93</v>
      </c>
      <c r="W216" s="15" t="s">
        <v>94</v>
      </c>
      <c r="X216" s="14" t="s">
        <v>85</v>
      </c>
      <c r="Y216" s="19" t="s">
        <v>1572</v>
      </c>
      <c r="Z216" s="16">
        <v>45093.0</v>
      </c>
      <c r="AA216" s="15" t="s">
        <v>202</v>
      </c>
      <c r="AB216" s="19" t="s">
        <v>85</v>
      </c>
      <c r="AC216" s="15" t="s">
        <v>184</v>
      </c>
      <c r="AD216" s="14" t="s">
        <v>185</v>
      </c>
      <c r="AE216" s="14" t="s">
        <v>1573</v>
      </c>
      <c r="AF216" s="14">
        <v>9.01046633E8</v>
      </c>
      <c r="AG216" s="14">
        <v>9.0</v>
      </c>
      <c r="AH216" s="19" t="s">
        <v>85</v>
      </c>
      <c r="AI216" s="19" t="s">
        <v>85</v>
      </c>
      <c r="AJ216" s="17" t="s">
        <v>99</v>
      </c>
      <c r="AK216" s="17" t="s">
        <v>128</v>
      </c>
      <c r="AL216" s="20" t="s">
        <v>100</v>
      </c>
      <c r="AM216" s="21" t="s">
        <v>85</v>
      </c>
      <c r="AN216" s="21" t="s">
        <v>85</v>
      </c>
      <c r="AO216" s="17">
        <v>112723.0</v>
      </c>
      <c r="AP216" s="16">
        <v>45097.0</v>
      </c>
      <c r="AQ216" s="29">
        <v>1.7E7</v>
      </c>
      <c r="AR216" s="14"/>
      <c r="AS216" s="18"/>
      <c r="AT216" s="14"/>
      <c r="AU216" s="29">
        <v>1.7E7</v>
      </c>
      <c r="AV216" s="15" t="s">
        <v>101</v>
      </c>
      <c r="AW216" s="16">
        <v>45097.0</v>
      </c>
      <c r="AX216" s="15" t="s">
        <v>102</v>
      </c>
      <c r="AY216" s="16">
        <v>45097.0</v>
      </c>
      <c r="AZ216" s="15" t="s">
        <v>199</v>
      </c>
      <c r="BA216" s="16">
        <v>45291.0</v>
      </c>
      <c r="BB216" s="17">
        <f t="shared" ref="BB216:BB226" si="69">(BA216-AY216)</f>
        <v>194</v>
      </c>
      <c r="BC216" s="18" t="s">
        <v>1574</v>
      </c>
      <c r="BD216" s="17">
        <v>2.5166983E7</v>
      </c>
      <c r="BE216" s="24">
        <v>8500000.0</v>
      </c>
      <c r="BF216" s="32">
        <v>45274.0</v>
      </c>
      <c r="BG216" s="25">
        <v>0.0</v>
      </c>
      <c r="BH216" s="21"/>
      <c r="BI216" s="25">
        <v>0.0</v>
      </c>
      <c r="BJ216" s="19"/>
      <c r="BK216" s="25"/>
      <c r="BL216" s="25"/>
      <c r="BM216" s="25">
        <v>0.0</v>
      </c>
      <c r="BN216" s="19"/>
      <c r="BO216" s="26">
        <f t="shared" ref="BO216:BO223" si="70">SUM(AU216+BE216+BG216+BI216-BM216)</f>
        <v>25500000</v>
      </c>
      <c r="BP216" s="34">
        <f>(BQ216-BA216)</f>
        <v>98</v>
      </c>
      <c r="BQ216" s="32">
        <v>45389.0</v>
      </c>
      <c r="BR216" s="32">
        <v>45274.0</v>
      </c>
      <c r="BS216" s="19"/>
      <c r="BT216" s="14"/>
      <c r="BU216" s="19"/>
      <c r="BV216" s="19"/>
      <c r="BW216" s="18"/>
      <c r="BX216" s="19"/>
      <c r="BY216" s="28">
        <f t="shared" si="65"/>
        <v>292</v>
      </c>
      <c r="BZ216" s="19"/>
      <c r="CA216" s="14"/>
    </row>
    <row r="217" ht="15.0" customHeight="1">
      <c r="A217" s="17" t="s">
        <v>78</v>
      </c>
      <c r="B217" s="17" t="s">
        <v>79</v>
      </c>
      <c r="C217" s="15" t="s">
        <v>80</v>
      </c>
      <c r="D217" s="17">
        <v>211.0</v>
      </c>
      <c r="E217" s="15" t="s">
        <v>81</v>
      </c>
      <c r="F217" s="17" t="s">
        <v>1575</v>
      </c>
      <c r="G217" s="15" t="s">
        <v>118</v>
      </c>
      <c r="H217" s="16">
        <v>45061.0</v>
      </c>
      <c r="I217" s="21" t="s">
        <v>1576</v>
      </c>
      <c r="J217" s="15" t="s">
        <v>85</v>
      </c>
      <c r="K217" s="15" t="s">
        <v>85</v>
      </c>
      <c r="L217" s="17" t="s">
        <v>1577</v>
      </c>
      <c r="M217" s="15" t="s">
        <v>108</v>
      </c>
      <c r="N217" s="15" t="s">
        <v>323</v>
      </c>
      <c r="O217" s="15" t="s">
        <v>180</v>
      </c>
      <c r="P217" s="17">
        <v>7.21029E7</v>
      </c>
      <c r="Q217" s="27" t="s">
        <v>1578</v>
      </c>
      <c r="R217" s="27">
        <v>1.875E7</v>
      </c>
      <c r="S217" s="27">
        <v>1.5E7</v>
      </c>
      <c r="T217" s="17">
        <v>38723.0</v>
      </c>
      <c r="U217" s="17" t="s">
        <v>1071</v>
      </c>
      <c r="V217" s="15" t="s">
        <v>93</v>
      </c>
      <c r="W217" s="15" t="s">
        <v>94</v>
      </c>
      <c r="X217" s="14" t="s">
        <v>85</v>
      </c>
      <c r="Y217" s="21" t="s">
        <v>1579</v>
      </c>
      <c r="Z217" s="16">
        <v>45065.0</v>
      </c>
      <c r="AA217" s="15" t="s">
        <v>202</v>
      </c>
      <c r="AB217" s="19" t="s">
        <v>85</v>
      </c>
      <c r="AC217" s="15" t="s">
        <v>96</v>
      </c>
      <c r="AD217" s="17" t="s">
        <v>97</v>
      </c>
      <c r="AE217" s="17" t="s">
        <v>1580</v>
      </c>
      <c r="AF217" s="17">
        <v>7.7188439E7</v>
      </c>
      <c r="AG217" s="17" t="s">
        <v>165</v>
      </c>
      <c r="AH217" s="19" t="s">
        <v>85</v>
      </c>
      <c r="AI217" s="15" t="s">
        <v>1581</v>
      </c>
      <c r="AJ217" s="17" t="s">
        <v>114</v>
      </c>
      <c r="AK217" s="15" t="s">
        <v>115</v>
      </c>
      <c r="AL217" s="17" t="s">
        <v>85</v>
      </c>
      <c r="AM217" s="21">
        <v>28039.0</v>
      </c>
      <c r="AN217" s="22">
        <f>+YEAR(TODAY())-YEAR(AM217)</f>
        <v>48</v>
      </c>
      <c r="AO217" s="17">
        <v>90523.0</v>
      </c>
      <c r="AP217" s="16">
        <v>45069.0</v>
      </c>
      <c r="AQ217" s="23">
        <v>1.5E7</v>
      </c>
      <c r="AR217" s="30">
        <v>0.0</v>
      </c>
      <c r="AS217" s="30">
        <v>0.0</v>
      </c>
      <c r="AT217" s="30">
        <v>0.0</v>
      </c>
      <c r="AU217" s="31">
        <f>SUM(AQ217+AR217+AS217+AT217)</f>
        <v>15000000</v>
      </c>
      <c r="AV217" s="15" t="s">
        <v>101</v>
      </c>
      <c r="AW217" s="16">
        <v>45065.0</v>
      </c>
      <c r="AX217" s="15" t="s">
        <v>102</v>
      </c>
      <c r="AY217" s="16">
        <v>45069.0</v>
      </c>
      <c r="AZ217" s="15" t="s">
        <v>118</v>
      </c>
      <c r="BA217" s="16">
        <v>45291.0</v>
      </c>
      <c r="BB217" s="17">
        <f t="shared" si="69"/>
        <v>222</v>
      </c>
      <c r="BC217" s="17" t="s">
        <v>1013</v>
      </c>
      <c r="BD217" s="17">
        <v>1.070618478E9</v>
      </c>
      <c r="BE217" s="24">
        <v>0.0</v>
      </c>
      <c r="BF217" s="16"/>
      <c r="BG217" s="25">
        <v>0.0</v>
      </c>
      <c r="BH217" s="16"/>
      <c r="BI217" s="25">
        <v>0.0</v>
      </c>
      <c r="BJ217" s="16"/>
      <c r="BK217" s="25"/>
      <c r="BL217" s="25"/>
      <c r="BM217" s="25">
        <v>0.0</v>
      </c>
      <c r="BN217" s="16"/>
      <c r="BO217" s="31">
        <f t="shared" si="70"/>
        <v>15000000</v>
      </c>
      <c r="BP217" s="21"/>
      <c r="BQ217" s="16"/>
      <c r="BR217" s="16"/>
      <c r="BS217" s="21"/>
      <c r="BT217" s="17"/>
      <c r="BU217" s="21"/>
      <c r="BV217" s="21"/>
      <c r="BW217" s="27"/>
      <c r="BX217" s="21"/>
      <c r="BY217" s="28">
        <f t="shared" si="65"/>
        <v>222</v>
      </c>
      <c r="BZ217" s="21"/>
      <c r="CA217" s="17"/>
    </row>
    <row r="218" ht="15.0" customHeight="1">
      <c r="A218" s="14" t="s">
        <v>78</v>
      </c>
      <c r="B218" s="14" t="s">
        <v>79</v>
      </c>
      <c r="C218" s="15" t="s">
        <v>80</v>
      </c>
      <c r="D218" s="14">
        <v>213.0</v>
      </c>
      <c r="E218" s="15" t="s">
        <v>81</v>
      </c>
      <c r="F218" s="17" t="s">
        <v>1582</v>
      </c>
      <c r="G218" s="15" t="s">
        <v>118</v>
      </c>
      <c r="H218" s="16">
        <v>45055.0</v>
      </c>
      <c r="I218" s="19" t="s">
        <v>1583</v>
      </c>
      <c r="J218" s="15" t="s">
        <v>85</v>
      </c>
      <c r="K218" s="15" t="s">
        <v>85</v>
      </c>
      <c r="L218" s="17" t="s">
        <v>1584</v>
      </c>
      <c r="M218" s="15" t="s">
        <v>243</v>
      </c>
      <c r="N218" s="15" t="s">
        <v>385</v>
      </c>
      <c r="O218" s="15" t="s">
        <v>180</v>
      </c>
      <c r="P218" s="14" t="s">
        <v>1349</v>
      </c>
      <c r="Q218" s="18" t="s">
        <v>1585</v>
      </c>
      <c r="R218" s="18">
        <v>4.0E8</v>
      </c>
      <c r="S218" s="18">
        <v>4.0E8</v>
      </c>
      <c r="T218" s="14">
        <v>29723.0</v>
      </c>
      <c r="U218" s="14" t="s">
        <v>1071</v>
      </c>
      <c r="V218" s="15" t="s">
        <v>93</v>
      </c>
      <c r="W218" s="15" t="s">
        <v>94</v>
      </c>
      <c r="X218" s="14" t="s">
        <v>85</v>
      </c>
      <c r="Y218" s="34" t="s">
        <v>1586</v>
      </c>
      <c r="Z218" s="32">
        <v>45141.0</v>
      </c>
      <c r="AA218" s="15" t="s">
        <v>1353</v>
      </c>
      <c r="AB218" s="19" t="s">
        <v>85</v>
      </c>
      <c r="AC218" s="15" t="s">
        <v>260</v>
      </c>
      <c r="AD218" s="34" t="s">
        <v>287</v>
      </c>
      <c r="AE218" s="34" t="s">
        <v>1587</v>
      </c>
      <c r="AF218" s="34">
        <v>9.01737346E8</v>
      </c>
      <c r="AG218" s="15">
        <v>5.0</v>
      </c>
      <c r="AH218" s="15" t="s">
        <v>1588</v>
      </c>
      <c r="AI218" s="14" t="s">
        <v>85</v>
      </c>
      <c r="AJ218" s="17" t="s">
        <v>114</v>
      </c>
      <c r="AK218" s="15" t="s">
        <v>115</v>
      </c>
      <c r="AL218" s="14" t="s">
        <v>85</v>
      </c>
      <c r="AM218" s="14" t="s">
        <v>85</v>
      </c>
      <c r="AN218" s="14" t="s">
        <v>85</v>
      </c>
      <c r="AO218" s="34">
        <v>143723.0</v>
      </c>
      <c r="AP218" s="32">
        <v>45149.0</v>
      </c>
      <c r="AQ218" s="47">
        <v>3.8631116484E8</v>
      </c>
      <c r="AR218" s="14"/>
      <c r="AS218" s="18"/>
      <c r="AT218" s="14"/>
      <c r="AU218" s="47">
        <v>3.8631116484E8</v>
      </c>
      <c r="AV218" s="15" t="s">
        <v>101</v>
      </c>
      <c r="AW218" s="32">
        <v>45155.0</v>
      </c>
      <c r="AX218" s="15" t="s">
        <v>971</v>
      </c>
      <c r="AY218" s="32">
        <v>45155.0</v>
      </c>
      <c r="AZ218" s="15" t="s">
        <v>133</v>
      </c>
      <c r="BA218" s="32">
        <v>45245.0</v>
      </c>
      <c r="BB218" s="17">
        <f t="shared" si="69"/>
        <v>90</v>
      </c>
      <c r="BC218" s="30" t="s">
        <v>1589</v>
      </c>
      <c r="BD218" s="15">
        <v>1.6887517E7</v>
      </c>
      <c r="BE218" s="24">
        <v>8.0E7</v>
      </c>
      <c r="BF218" s="91">
        <v>45253.0</v>
      </c>
      <c r="BG218" s="25">
        <v>0.0</v>
      </c>
      <c r="BH218" s="21"/>
      <c r="BI218" s="25">
        <v>0.0</v>
      </c>
      <c r="BJ218" s="19"/>
      <c r="BK218" s="25"/>
      <c r="BL218" s="25"/>
      <c r="BM218" s="25">
        <v>0.0</v>
      </c>
      <c r="BN218" s="19"/>
      <c r="BO218" s="26">
        <f t="shared" si="70"/>
        <v>466311164.8</v>
      </c>
      <c r="BP218" s="34">
        <v>21.0</v>
      </c>
      <c r="BQ218" s="91">
        <v>45274.0</v>
      </c>
      <c r="BR218" s="91">
        <v>45253.0</v>
      </c>
      <c r="BS218" s="19"/>
      <c r="BT218" s="14"/>
      <c r="BU218" s="19"/>
      <c r="BV218" s="19"/>
      <c r="BW218" s="18"/>
      <c r="BX218" s="19"/>
      <c r="BY218" s="28">
        <f t="shared" si="65"/>
        <v>111</v>
      </c>
      <c r="BZ218" s="19"/>
      <c r="CA218" s="14"/>
    </row>
    <row r="219" ht="15.0" customHeight="1">
      <c r="A219" s="14" t="s">
        <v>78</v>
      </c>
      <c r="B219" s="14" t="s">
        <v>79</v>
      </c>
      <c r="C219" s="15" t="s">
        <v>80</v>
      </c>
      <c r="D219" s="14">
        <v>249.0</v>
      </c>
      <c r="E219" s="15" t="s">
        <v>81</v>
      </c>
      <c r="F219" s="17" t="s">
        <v>1590</v>
      </c>
      <c r="G219" s="15" t="s">
        <v>118</v>
      </c>
      <c r="H219" s="16">
        <v>45075.0</v>
      </c>
      <c r="I219" s="19" t="s">
        <v>1591</v>
      </c>
      <c r="J219" s="15" t="s">
        <v>85</v>
      </c>
      <c r="K219" s="15" t="s">
        <v>85</v>
      </c>
      <c r="L219" s="17" t="s">
        <v>1592</v>
      </c>
      <c r="M219" s="15" t="s">
        <v>243</v>
      </c>
      <c r="N219" s="15" t="s">
        <v>385</v>
      </c>
      <c r="O219" s="15" t="s">
        <v>147</v>
      </c>
      <c r="P219" s="14" t="s">
        <v>1593</v>
      </c>
      <c r="Q219" s="18" t="s">
        <v>1594</v>
      </c>
      <c r="R219" s="18">
        <v>2.3E8</v>
      </c>
      <c r="S219" s="18">
        <v>2.211125E8</v>
      </c>
      <c r="T219" s="14">
        <v>29623.0</v>
      </c>
      <c r="U219" s="14" t="s">
        <v>1189</v>
      </c>
      <c r="V219" s="15" t="s">
        <v>93</v>
      </c>
      <c r="W219" s="15" t="s">
        <v>94</v>
      </c>
      <c r="X219" s="14" t="s">
        <v>85</v>
      </c>
      <c r="Y219" s="34" t="s">
        <v>1595</v>
      </c>
      <c r="Z219" s="32">
        <v>45167.0</v>
      </c>
      <c r="AA219" s="15" t="s">
        <v>202</v>
      </c>
      <c r="AB219" s="19" t="s">
        <v>85</v>
      </c>
      <c r="AC219" s="15" t="s">
        <v>96</v>
      </c>
      <c r="AD219" s="17" t="s">
        <v>97</v>
      </c>
      <c r="AE219" s="34" t="s">
        <v>1596</v>
      </c>
      <c r="AF219" s="34">
        <v>9.0174358E8</v>
      </c>
      <c r="AG219" s="15">
        <v>7.0</v>
      </c>
      <c r="AH219" s="15" t="s">
        <v>1597</v>
      </c>
      <c r="AI219" s="14" t="s">
        <v>85</v>
      </c>
      <c r="AJ219" s="17" t="s">
        <v>114</v>
      </c>
      <c r="AK219" s="15" t="s">
        <v>115</v>
      </c>
      <c r="AL219" s="14" t="s">
        <v>85</v>
      </c>
      <c r="AM219" s="14" t="s">
        <v>85</v>
      </c>
      <c r="AN219" s="14" t="s">
        <v>85</v>
      </c>
      <c r="AO219" s="34">
        <v>155723.0</v>
      </c>
      <c r="AP219" s="32">
        <v>45169.0</v>
      </c>
      <c r="AQ219" s="112">
        <v>2.17508352E8</v>
      </c>
      <c r="AR219" s="14"/>
      <c r="AS219" s="18"/>
      <c r="AT219" s="14"/>
      <c r="AU219" s="112">
        <v>2.17508352E8</v>
      </c>
      <c r="AV219" s="15" t="s">
        <v>101</v>
      </c>
      <c r="AW219" s="32">
        <v>45170.0</v>
      </c>
      <c r="AX219" s="15" t="s">
        <v>102</v>
      </c>
      <c r="AY219" s="32">
        <v>45170.0</v>
      </c>
      <c r="AZ219" s="15" t="s">
        <v>133</v>
      </c>
      <c r="BA219" s="110">
        <v>45291.0</v>
      </c>
      <c r="BB219" s="17">
        <f t="shared" si="69"/>
        <v>121</v>
      </c>
      <c r="BC219" s="30" t="s">
        <v>1537</v>
      </c>
      <c r="BD219" s="15">
        <v>7.9820029E7</v>
      </c>
      <c r="BE219" s="24">
        <v>3.7E7</v>
      </c>
      <c r="BF219" s="52">
        <v>45224.0</v>
      </c>
      <c r="BG219" s="25">
        <v>0.0</v>
      </c>
      <c r="BH219" s="17"/>
      <c r="BI219" s="25">
        <v>0.0</v>
      </c>
      <c r="BJ219" s="19"/>
      <c r="BK219" s="25"/>
      <c r="BL219" s="25"/>
      <c r="BM219" s="25">
        <v>0.0</v>
      </c>
      <c r="BN219" s="19"/>
      <c r="BO219" s="26">
        <f t="shared" si="70"/>
        <v>254508352</v>
      </c>
      <c r="BP219" s="19"/>
      <c r="BQ219" s="19"/>
      <c r="BR219" s="19"/>
      <c r="BS219" s="19"/>
      <c r="BT219" s="14"/>
      <c r="BU219" s="19"/>
      <c r="BV219" s="19"/>
      <c r="BW219" s="18"/>
      <c r="BX219" s="19"/>
      <c r="BY219" s="28">
        <f t="shared" si="65"/>
        <v>121</v>
      </c>
      <c r="BZ219" s="19"/>
      <c r="CA219" s="14"/>
    </row>
    <row r="220" ht="15.0" customHeight="1">
      <c r="A220" s="14" t="s">
        <v>78</v>
      </c>
      <c r="B220" s="14" t="s">
        <v>79</v>
      </c>
      <c r="C220" s="15" t="s">
        <v>80</v>
      </c>
      <c r="D220" s="14">
        <v>294.0</v>
      </c>
      <c r="E220" s="15" t="s">
        <v>81</v>
      </c>
      <c r="F220" s="17" t="s">
        <v>1598</v>
      </c>
      <c r="G220" s="15" t="s">
        <v>118</v>
      </c>
      <c r="H220" s="16">
        <v>45077.0</v>
      </c>
      <c r="I220" s="19" t="s">
        <v>1599</v>
      </c>
      <c r="J220" s="15" t="s">
        <v>85</v>
      </c>
      <c r="K220" s="15" t="s">
        <v>85</v>
      </c>
      <c r="L220" s="17" t="s">
        <v>1600</v>
      </c>
      <c r="M220" s="15" t="s">
        <v>108</v>
      </c>
      <c r="N220" s="15" t="s">
        <v>179</v>
      </c>
      <c r="O220" s="15" t="s">
        <v>180</v>
      </c>
      <c r="P220" s="14">
        <v>8.0131502E7</v>
      </c>
      <c r="Q220" s="18" t="s">
        <v>1264</v>
      </c>
      <c r="R220" s="18">
        <v>1.35E7</v>
      </c>
      <c r="S220" s="18">
        <v>1.26E7</v>
      </c>
      <c r="T220" s="14">
        <v>39323.0</v>
      </c>
      <c r="U220" s="14" t="s">
        <v>182</v>
      </c>
      <c r="V220" s="15" t="s">
        <v>93</v>
      </c>
      <c r="W220" s="15" t="s">
        <v>94</v>
      </c>
      <c r="X220" s="14" t="s">
        <v>85</v>
      </c>
      <c r="Y220" s="50" t="s">
        <v>1601</v>
      </c>
      <c r="Z220" s="110">
        <v>45083.0</v>
      </c>
      <c r="AA220" s="41" t="s">
        <v>179</v>
      </c>
      <c r="AB220" s="19" t="s">
        <v>85</v>
      </c>
      <c r="AC220" s="50" t="s">
        <v>1403</v>
      </c>
      <c r="AD220" s="50" t="s">
        <v>1602</v>
      </c>
      <c r="AE220" s="50" t="s">
        <v>1603</v>
      </c>
      <c r="AF220" s="50">
        <v>4.0922155E7</v>
      </c>
      <c r="AG220" s="41" t="s">
        <v>165</v>
      </c>
      <c r="AH220" s="19" t="s">
        <v>85</v>
      </c>
      <c r="AI220" s="50" t="s">
        <v>85</v>
      </c>
      <c r="AJ220" s="50" t="s">
        <v>85</v>
      </c>
      <c r="AK220" s="15" t="s">
        <v>115</v>
      </c>
      <c r="AL220" s="50" t="s">
        <v>85</v>
      </c>
      <c r="AM220" s="50" t="s">
        <v>85</v>
      </c>
      <c r="AN220" s="118" t="s">
        <v>85</v>
      </c>
      <c r="AO220" s="50">
        <v>110223.0</v>
      </c>
      <c r="AP220" s="16">
        <v>45091.0</v>
      </c>
      <c r="AQ220" s="112">
        <v>1.26E7</v>
      </c>
      <c r="AR220" s="30">
        <v>0.0</v>
      </c>
      <c r="AS220" s="30">
        <v>0.0</v>
      </c>
      <c r="AT220" s="30">
        <v>0.0</v>
      </c>
      <c r="AU220" s="31">
        <f t="shared" ref="AU220:AU226" si="71">SUM(AQ220+AR220+AS220+AT220)</f>
        <v>12600000</v>
      </c>
      <c r="AV220" s="15" t="s">
        <v>129</v>
      </c>
      <c r="AW220" s="16" t="s">
        <v>85</v>
      </c>
      <c r="AX220" s="15" t="s">
        <v>130</v>
      </c>
      <c r="AY220" s="16">
        <v>45092.0</v>
      </c>
      <c r="AZ220" s="50" t="s">
        <v>199</v>
      </c>
      <c r="BA220" s="110">
        <v>45291.0</v>
      </c>
      <c r="BB220" s="17">
        <f t="shared" si="69"/>
        <v>199</v>
      </c>
      <c r="BC220" s="122" t="s">
        <v>1604</v>
      </c>
      <c r="BD220" s="65">
        <v>1.124064259E9</v>
      </c>
      <c r="BE220" s="24">
        <v>6000000.0</v>
      </c>
      <c r="BF220" s="32">
        <v>45280.0</v>
      </c>
      <c r="BG220" s="25">
        <v>0.0</v>
      </c>
      <c r="BH220" s="16"/>
      <c r="BI220" s="25">
        <v>0.0</v>
      </c>
      <c r="BJ220" s="16"/>
      <c r="BK220" s="25"/>
      <c r="BL220" s="25"/>
      <c r="BM220" s="25">
        <v>0.0</v>
      </c>
      <c r="BN220" s="16"/>
      <c r="BO220" s="39">
        <f t="shared" si="70"/>
        <v>18600000</v>
      </c>
      <c r="BP220" s="34">
        <f t="shared" ref="BP220:BP222" si="72">(BQ220-BA220)</f>
        <v>101</v>
      </c>
      <c r="BQ220" s="32">
        <v>45392.0</v>
      </c>
      <c r="BR220" s="32">
        <v>45280.0</v>
      </c>
      <c r="BS220" s="86"/>
      <c r="BT220" s="130"/>
      <c r="BU220" s="86"/>
      <c r="BV220" s="86"/>
      <c r="BW220" s="131"/>
      <c r="BX220" s="86"/>
      <c r="BY220" s="132" t="s">
        <v>1605</v>
      </c>
      <c r="BZ220" s="19"/>
      <c r="CA220" s="14"/>
    </row>
    <row r="221" ht="15.0" customHeight="1">
      <c r="A221" s="14" t="s">
        <v>78</v>
      </c>
      <c r="B221" s="14" t="s">
        <v>79</v>
      </c>
      <c r="C221" s="15" t="s">
        <v>80</v>
      </c>
      <c r="D221" s="14">
        <v>147.0</v>
      </c>
      <c r="E221" s="15" t="s">
        <v>565</v>
      </c>
      <c r="F221" s="14" t="s">
        <v>1606</v>
      </c>
      <c r="G221" s="15" t="s">
        <v>118</v>
      </c>
      <c r="H221" s="16">
        <v>45075.0</v>
      </c>
      <c r="I221" s="19" t="s">
        <v>1607</v>
      </c>
      <c r="J221" s="15" t="s">
        <v>85</v>
      </c>
      <c r="K221" s="15" t="s">
        <v>85</v>
      </c>
      <c r="L221" s="14" t="s">
        <v>1608</v>
      </c>
      <c r="M221" s="15" t="s">
        <v>108</v>
      </c>
      <c r="N221" s="15" t="s">
        <v>179</v>
      </c>
      <c r="O221" s="15" t="s">
        <v>180</v>
      </c>
      <c r="P221" s="14">
        <v>8.0131502E7</v>
      </c>
      <c r="Q221" s="18" t="s">
        <v>215</v>
      </c>
      <c r="R221" s="18">
        <v>9730000.0</v>
      </c>
      <c r="S221" s="18">
        <v>9730000.0</v>
      </c>
      <c r="T221" s="14">
        <v>39123.0</v>
      </c>
      <c r="U221" s="14" t="s">
        <v>182</v>
      </c>
      <c r="V221" s="15" t="s">
        <v>93</v>
      </c>
      <c r="W221" s="15" t="s">
        <v>94</v>
      </c>
      <c r="X221" s="14" t="s">
        <v>85</v>
      </c>
      <c r="Y221" s="19" t="s">
        <v>1609</v>
      </c>
      <c r="Z221" s="16">
        <v>45079.0</v>
      </c>
      <c r="AA221" s="15" t="s">
        <v>179</v>
      </c>
      <c r="AB221" s="19" t="s">
        <v>85</v>
      </c>
      <c r="AC221" s="15" t="s">
        <v>267</v>
      </c>
      <c r="AD221" s="14" t="s">
        <v>268</v>
      </c>
      <c r="AE221" s="14" t="s">
        <v>1610</v>
      </c>
      <c r="AF221" s="14">
        <v>2.0565764E7</v>
      </c>
      <c r="AG221" s="17" t="s">
        <v>165</v>
      </c>
      <c r="AH221" s="19" t="s">
        <v>85</v>
      </c>
      <c r="AI221" s="14" t="s">
        <v>85</v>
      </c>
      <c r="AJ221" s="17" t="s">
        <v>114</v>
      </c>
      <c r="AK221" s="15" t="s">
        <v>115</v>
      </c>
      <c r="AL221" s="17" t="s">
        <v>85</v>
      </c>
      <c r="AM221" s="14" t="s">
        <v>85</v>
      </c>
      <c r="AN221" s="21" t="s">
        <v>85</v>
      </c>
      <c r="AO221" s="14">
        <v>102523.0</v>
      </c>
      <c r="AP221" s="16">
        <v>45082.0</v>
      </c>
      <c r="AQ221" s="29">
        <v>9730000.0</v>
      </c>
      <c r="AR221" s="30">
        <v>0.0</v>
      </c>
      <c r="AS221" s="30">
        <v>0.0</v>
      </c>
      <c r="AT221" s="30">
        <v>0.0</v>
      </c>
      <c r="AU221" s="31">
        <f t="shared" si="71"/>
        <v>9730000</v>
      </c>
      <c r="AV221" s="15" t="s">
        <v>129</v>
      </c>
      <c r="AW221" s="16" t="s">
        <v>85</v>
      </c>
      <c r="AX221" s="15" t="s">
        <v>130</v>
      </c>
      <c r="AY221" s="19">
        <v>45082.0</v>
      </c>
      <c r="AZ221" s="15" t="s">
        <v>199</v>
      </c>
      <c r="BA221" s="16">
        <v>45291.0</v>
      </c>
      <c r="BB221" s="17">
        <f t="shared" si="69"/>
        <v>209</v>
      </c>
      <c r="BC221" s="18" t="s">
        <v>1611</v>
      </c>
      <c r="BD221" s="14">
        <v>1.7586972E7</v>
      </c>
      <c r="BE221" s="24">
        <v>4170000.0</v>
      </c>
      <c r="BF221" s="32">
        <v>45274.0</v>
      </c>
      <c r="BG221" s="25">
        <v>0.0</v>
      </c>
      <c r="BH221" s="16"/>
      <c r="BI221" s="25">
        <v>0.0</v>
      </c>
      <c r="BJ221" s="16"/>
      <c r="BK221" s="25"/>
      <c r="BL221" s="25"/>
      <c r="BM221" s="25">
        <v>0.0</v>
      </c>
      <c r="BN221" s="16"/>
      <c r="BO221" s="26">
        <f t="shared" si="70"/>
        <v>13900000</v>
      </c>
      <c r="BP221" s="34">
        <f t="shared" si="72"/>
        <v>91</v>
      </c>
      <c r="BQ221" s="32">
        <v>45382.0</v>
      </c>
      <c r="BR221" s="32">
        <v>45274.0</v>
      </c>
      <c r="BS221" s="81"/>
      <c r="BT221" s="87"/>
      <c r="BU221" s="81"/>
      <c r="BV221" s="81"/>
      <c r="BW221" s="29"/>
      <c r="BX221" s="81"/>
      <c r="BY221" s="28">
        <f t="shared" ref="BY221:BY223" si="73">SUM(BB221+BP221+BS221+BV221)</f>
        <v>300</v>
      </c>
      <c r="BZ221" s="81"/>
      <c r="CA221" s="14"/>
    </row>
    <row r="222" ht="15.0" customHeight="1">
      <c r="A222" s="14" t="s">
        <v>78</v>
      </c>
      <c r="B222" s="14" t="s">
        <v>79</v>
      </c>
      <c r="C222" s="15" t="s">
        <v>80</v>
      </c>
      <c r="D222" s="14">
        <v>150.0</v>
      </c>
      <c r="E222" s="15" t="s">
        <v>565</v>
      </c>
      <c r="F222" s="14" t="s">
        <v>1612</v>
      </c>
      <c r="G222" s="15" t="s">
        <v>118</v>
      </c>
      <c r="H222" s="16">
        <v>45077.0</v>
      </c>
      <c r="I222" s="19" t="s">
        <v>1613</v>
      </c>
      <c r="J222" s="15" t="s">
        <v>85</v>
      </c>
      <c r="K222" s="15" t="s">
        <v>85</v>
      </c>
      <c r="L222" s="14" t="s">
        <v>1614</v>
      </c>
      <c r="M222" s="15" t="s">
        <v>108</v>
      </c>
      <c r="N222" s="15" t="s">
        <v>179</v>
      </c>
      <c r="O222" s="15" t="s">
        <v>180</v>
      </c>
      <c r="P222" s="14">
        <v>8.0131502E7</v>
      </c>
      <c r="Q222" s="18" t="s">
        <v>215</v>
      </c>
      <c r="R222" s="18">
        <v>9.6350354E7</v>
      </c>
      <c r="S222" s="18">
        <v>9.6327429E7</v>
      </c>
      <c r="T222" s="14">
        <v>39623.0</v>
      </c>
      <c r="U222" s="14" t="s">
        <v>182</v>
      </c>
      <c r="V222" s="15" t="s">
        <v>93</v>
      </c>
      <c r="W222" s="15" t="s">
        <v>94</v>
      </c>
      <c r="X222" s="14" t="s">
        <v>85</v>
      </c>
      <c r="Y222" s="19" t="s">
        <v>1615</v>
      </c>
      <c r="Z222" s="16">
        <v>45077.0</v>
      </c>
      <c r="AA222" s="15" t="s">
        <v>179</v>
      </c>
      <c r="AB222" s="19" t="s">
        <v>85</v>
      </c>
      <c r="AC222" s="15" t="s">
        <v>1616</v>
      </c>
      <c r="AD222" s="14" t="s">
        <v>97</v>
      </c>
      <c r="AE222" s="14" t="s">
        <v>1617</v>
      </c>
      <c r="AF222" s="14">
        <v>8.30087099E8</v>
      </c>
      <c r="AG222" s="14">
        <v>3.0</v>
      </c>
      <c r="AH222" s="19" t="s">
        <v>85</v>
      </c>
      <c r="AI222" s="14" t="s">
        <v>85</v>
      </c>
      <c r="AJ222" s="15" t="s">
        <v>114</v>
      </c>
      <c r="AK222" s="15" t="s">
        <v>870</v>
      </c>
      <c r="AL222" s="20" t="s">
        <v>100</v>
      </c>
      <c r="AM222" s="21" t="s">
        <v>85</v>
      </c>
      <c r="AN222" s="21" t="s">
        <v>85</v>
      </c>
      <c r="AO222" s="14">
        <v>95223.0</v>
      </c>
      <c r="AP222" s="16">
        <v>45077.0</v>
      </c>
      <c r="AQ222" s="29">
        <v>9.6327429E7</v>
      </c>
      <c r="AR222" s="30">
        <v>0.0</v>
      </c>
      <c r="AS222" s="30">
        <v>0.0</v>
      </c>
      <c r="AT222" s="30">
        <v>0.0</v>
      </c>
      <c r="AU222" s="31">
        <f t="shared" si="71"/>
        <v>96327429</v>
      </c>
      <c r="AV222" s="15" t="s">
        <v>129</v>
      </c>
      <c r="AW222" s="16" t="s">
        <v>85</v>
      </c>
      <c r="AX222" s="15" t="s">
        <v>130</v>
      </c>
      <c r="AY222" s="19">
        <v>45077.0</v>
      </c>
      <c r="AZ222" s="15" t="s">
        <v>118</v>
      </c>
      <c r="BA222" s="16">
        <v>45291.0</v>
      </c>
      <c r="BB222" s="17">
        <f t="shared" si="69"/>
        <v>214</v>
      </c>
      <c r="BC222" s="18" t="s">
        <v>1618</v>
      </c>
      <c r="BD222" s="54">
        <v>1061548.0</v>
      </c>
      <c r="BE222" s="24">
        <v>4.8045017E7</v>
      </c>
      <c r="BF222" s="32">
        <v>45286.0</v>
      </c>
      <c r="BG222" s="25">
        <v>0.0</v>
      </c>
      <c r="BH222" s="16"/>
      <c r="BI222" s="25">
        <v>0.0</v>
      </c>
      <c r="BJ222" s="16"/>
      <c r="BK222" s="25"/>
      <c r="BL222" s="25"/>
      <c r="BM222" s="25">
        <v>0.0</v>
      </c>
      <c r="BN222" s="16"/>
      <c r="BO222" s="26">
        <f t="shared" si="70"/>
        <v>144372446</v>
      </c>
      <c r="BP222" s="34">
        <f t="shared" si="72"/>
        <v>97</v>
      </c>
      <c r="BQ222" s="32">
        <v>45388.0</v>
      </c>
      <c r="BR222" s="32">
        <v>45286.0</v>
      </c>
      <c r="BS222" s="19"/>
      <c r="BT222" s="14"/>
      <c r="BU222" s="19"/>
      <c r="BV222" s="19"/>
      <c r="BW222" s="18"/>
      <c r="BX222" s="19"/>
      <c r="BY222" s="28">
        <f t="shared" si="73"/>
        <v>311</v>
      </c>
      <c r="BZ222" s="19"/>
      <c r="CA222" s="14"/>
    </row>
    <row r="223" ht="15.0" customHeight="1">
      <c r="A223" s="15" t="s">
        <v>78</v>
      </c>
      <c r="B223" s="15" t="s">
        <v>79</v>
      </c>
      <c r="C223" s="15" t="s">
        <v>80</v>
      </c>
      <c r="D223" s="15">
        <v>347.0</v>
      </c>
      <c r="E223" s="41" t="s">
        <v>142</v>
      </c>
      <c r="F223" s="34" t="s">
        <v>1619</v>
      </c>
      <c r="G223" s="15" t="s">
        <v>770</v>
      </c>
      <c r="H223" s="32">
        <v>45217.0</v>
      </c>
      <c r="I223" s="15" t="s">
        <v>1620</v>
      </c>
      <c r="J223" s="15" t="s">
        <v>85</v>
      </c>
      <c r="K223" s="15" t="s">
        <v>85</v>
      </c>
      <c r="L223" s="14" t="s">
        <v>1621</v>
      </c>
      <c r="M223" s="15" t="s">
        <v>108</v>
      </c>
      <c r="N223" s="15" t="s">
        <v>88</v>
      </c>
      <c r="O223" s="15" t="s">
        <v>304</v>
      </c>
      <c r="P223" s="15">
        <v>8.0161504E7</v>
      </c>
      <c r="Q223" s="15" t="s">
        <v>1112</v>
      </c>
      <c r="R223" s="24">
        <v>1.0E7</v>
      </c>
      <c r="S223" s="24">
        <v>1.0E7</v>
      </c>
      <c r="T223" s="15">
        <v>57223.0</v>
      </c>
      <c r="U223" s="15" t="s">
        <v>162</v>
      </c>
      <c r="V223" s="15" t="s">
        <v>93</v>
      </c>
      <c r="W223" s="15" t="s">
        <v>94</v>
      </c>
      <c r="X223" s="15" t="s">
        <v>85</v>
      </c>
      <c r="Y223" s="15" t="s">
        <v>1622</v>
      </c>
      <c r="Z223" s="16">
        <v>45218.0</v>
      </c>
      <c r="AA223" s="15" t="s">
        <v>217</v>
      </c>
      <c r="AB223" s="19" t="s">
        <v>85</v>
      </c>
      <c r="AC223" s="15" t="s">
        <v>96</v>
      </c>
      <c r="AD223" s="14" t="s">
        <v>97</v>
      </c>
      <c r="AE223" s="15" t="s">
        <v>1623</v>
      </c>
      <c r="AF223" s="41">
        <v>1.032495475E9</v>
      </c>
      <c r="AG223" s="15" t="s">
        <v>165</v>
      </c>
      <c r="AH223" s="19" t="s">
        <v>85</v>
      </c>
      <c r="AI223" s="15" t="s">
        <v>1624</v>
      </c>
      <c r="AJ223" s="15" t="s">
        <v>114</v>
      </c>
      <c r="AK223" s="15" t="s">
        <v>174</v>
      </c>
      <c r="AL223" s="41" t="s">
        <v>85</v>
      </c>
      <c r="AM223" s="75">
        <v>35779.0</v>
      </c>
      <c r="AN223" s="99" t="s">
        <v>85</v>
      </c>
      <c r="AO223" s="41">
        <v>183623.0</v>
      </c>
      <c r="AP223" s="16">
        <v>45218.0</v>
      </c>
      <c r="AQ223" s="30">
        <v>1.0E7</v>
      </c>
      <c r="AR223" s="30">
        <v>0.0</v>
      </c>
      <c r="AS223" s="30">
        <v>0.0</v>
      </c>
      <c r="AT223" s="30">
        <v>0.0</v>
      </c>
      <c r="AU223" s="31">
        <f t="shared" si="71"/>
        <v>10000000</v>
      </c>
      <c r="AV223" s="15" t="s">
        <v>101</v>
      </c>
      <c r="AW223" s="16">
        <v>45219.0</v>
      </c>
      <c r="AX223" s="15" t="s">
        <v>102</v>
      </c>
      <c r="AY223" s="37">
        <v>45222.0</v>
      </c>
      <c r="AZ223" s="41" t="s">
        <v>770</v>
      </c>
      <c r="BA223" s="37">
        <v>45291.0</v>
      </c>
      <c r="BB223" s="17">
        <f t="shared" si="69"/>
        <v>69</v>
      </c>
      <c r="BC223" s="15" t="s">
        <v>310</v>
      </c>
      <c r="BD223" s="17">
        <v>7.927988E7</v>
      </c>
      <c r="BE223" s="24">
        <v>0.0</v>
      </c>
      <c r="BF223" s="16"/>
      <c r="BG223" s="25">
        <v>0.0</v>
      </c>
      <c r="BH223" s="16"/>
      <c r="BI223" s="25">
        <v>0.0</v>
      </c>
      <c r="BJ223" s="16"/>
      <c r="BK223" s="25"/>
      <c r="BL223" s="25"/>
      <c r="BM223" s="25">
        <v>0.0</v>
      </c>
      <c r="BN223" s="16"/>
      <c r="BO223" s="39">
        <f t="shared" si="70"/>
        <v>10000000</v>
      </c>
      <c r="BP223" s="17"/>
      <c r="BQ223" s="16"/>
      <c r="BR223" s="16"/>
      <c r="BS223" s="17"/>
      <c r="BT223" s="17"/>
      <c r="BU223" s="17"/>
      <c r="BV223" s="17"/>
      <c r="BW223" s="17"/>
      <c r="BX223" s="17"/>
      <c r="BY223" s="28">
        <f t="shared" si="73"/>
        <v>69</v>
      </c>
      <c r="BZ223" s="17"/>
      <c r="CA223" s="17"/>
    </row>
    <row r="224" ht="15.0" customHeight="1">
      <c r="A224" s="17" t="s">
        <v>78</v>
      </c>
      <c r="B224" s="17" t="s">
        <v>79</v>
      </c>
      <c r="C224" s="15" t="s">
        <v>141</v>
      </c>
      <c r="D224" s="17">
        <v>133.0</v>
      </c>
      <c r="E224" s="15" t="s">
        <v>142</v>
      </c>
      <c r="F224" s="17" t="s">
        <v>1625</v>
      </c>
      <c r="G224" s="15" t="s">
        <v>103</v>
      </c>
      <c r="H224" s="32">
        <v>44998.0</v>
      </c>
      <c r="I224" s="66">
        <v>146166.0</v>
      </c>
      <c r="J224" s="33">
        <v>45008.0</v>
      </c>
      <c r="K224" s="66" t="s">
        <v>1626</v>
      </c>
      <c r="L224" s="14" t="s">
        <v>1627</v>
      </c>
      <c r="M224" s="15" t="s">
        <v>243</v>
      </c>
      <c r="N224" s="15" t="s">
        <v>244</v>
      </c>
      <c r="O224" s="15" t="s">
        <v>180</v>
      </c>
      <c r="P224" s="14">
        <v>7.6111501E7</v>
      </c>
      <c r="Q224" s="67" t="s">
        <v>245</v>
      </c>
      <c r="R224" s="18">
        <v>1.52449229E8</v>
      </c>
      <c r="S224" s="18">
        <v>1.52449229E8</v>
      </c>
      <c r="T224" s="17">
        <v>28623.0</v>
      </c>
      <c r="U224" s="14" t="s">
        <v>246</v>
      </c>
      <c r="V224" s="15" t="s">
        <v>93</v>
      </c>
      <c r="W224" s="15" t="s">
        <v>94</v>
      </c>
      <c r="X224" s="14" t="s">
        <v>85</v>
      </c>
      <c r="Y224" s="14" t="s">
        <v>1628</v>
      </c>
      <c r="Z224" s="16">
        <v>45019.0</v>
      </c>
      <c r="AA224" s="15" t="s">
        <v>217</v>
      </c>
      <c r="AB224" s="19" t="s">
        <v>85</v>
      </c>
      <c r="AC224" s="15" t="s">
        <v>1457</v>
      </c>
      <c r="AD224" s="17" t="s">
        <v>1629</v>
      </c>
      <c r="AE224" s="14" t="s">
        <v>298</v>
      </c>
      <c r="AF224" s="14">
        <v>9.0167737E8</v>
      </c>
      <c r="AG224" s="17">
        <v>4.0</v>
      </c>
      <c r="AH224" s="53" t="s">
        <v>299</v>
      </c>
      <c r="AI224" s="17" t="s">
        <v>85</v>
      </c>
      <c r="AJ224" s="15" t="s">
        <v>114</v>
      </c>
      <c r="AK224" s="15" t="s">
        <v>85</v>
      </c>
      <c r="AL224" s="15" t="s">
        <v>251</v>
      </c>
      <c r="AM224" s="21" t="s">
        <v>85</v>
      </c>
      <c r="AN224" s="54" t="s">
        <v>85</v>
      </c>
      <c r="AO224" s="14">
        <v>66523.0</v>
      </c>
      <c r="AP224" s="16">
        <v>45019.0</v>
      </c>
      <c r="AQ224" s="55">
        <v>1.4497508946E8</v>
      </c>
      <c r="AR224" s="30">
        <v>0.0</v>
      </c>
      <c r="AS224" s="30">
        <v>0.0</v>
      </c>
      <c r="AT224" s="30">
        <v>0.0</v>
      </c>
      <c r="AU224" s="26">
        <f t="shared" si="71"/>
        <v>144975089.5</v>
      </c>
      <c r="AV224" s="15" t="s">
        <v>101</v>
      </c>
      <c r="AW224" s="16">
        <v>45026.0</v>
      </c>
      <c r="AX224" s="15" t="s">
        <v>102</v>
      </c>
      <c r="AY224" s="37">
        <v>45019.0</v>
      </c>
      <c r="AZ224" s="15" t="s">
        <v>241</v>
      </c>
      <c r="BA224" s="37">
        <v>45291.0</v>
      </c>
      <c r="BB224" s="14">
        <f t="shared" si="69"/>
        <v>272</v>
      </c>
      <c r="BC224" s="14" t="s">
        <v>1630</v>
      </c>
      <c r="BD224" s="14">
        <v>6.702633E7</v>
      </c>
      <c r="BE224" s="73">
        <v>5761565.39</v>
      </c>
      <c r="BF224" s="52">
        <v>45252.0</v>
      </c>
      <c r="BG224" s="24">
        <v>6.598085114E7</v>
      </c>
      <c r="BH224" s="51">
        <v>45278.0</v>
      </c>
      <c r="BI224" s="71">
        <v>537829.88</v>
      </c>
      <c r="BJ224" s="52">
        <v>45282.0</v>
      </c>
      <c r="BK224" s="25"/>
      <c r="BL224" s="25"/>
      <c r="BM224" s="25">
        <v>0.0</v>
      </c>
      <c r="BN224" s="17"/>
      <c r="BO224" s="71">
        <f>SUM(AU224+BG224-BM224+BE224+BI224)</f>
        <v>217255335.9</v>
      </c>
      <c r="BP224" s="133">
        <v>114.0</v>
      </c>
      <c r="BQ224" s="134">
        <v>45406.0</v>
      </c>
      <c r="BR224" s="21"/>
      <c r="BS224" s="21"/>
      <c r="BT224" s="17"/>
      <c r="BU224" s="27"/>
      <c r="BV224" s="27"/>
      <c r="BW224" s="27"/>
      <c r="BX224" s="27"/>
      <c r="BY224" s="28">
        <f>SUM(BB224+BP225+BS224+BV224)</f>
        <v>272</v>
      </c>
      <c r="BZ224" s="17"/>
      <c r="CA224" s="17"/>
    </row>
    <row r="225" ht="15.0" customHeight="1">
      <c r="A225" s="17" t="s">
        <v>78</v>
      </c>
      <c r="B225" s="17" t="s">
        <v>79</v>
      </c>
      <c r="C225" s="15" t="s">
        <v>141</v>
      </c>
      <c r="D225" s="17">
        <v>138.0</v>
      </c>
      <c r="E225" s="15" t="s">
        <v>142</v>
      </c>
      <c r="F225" s="17" t="s">
        <v>1631</v>
      </c>
      <c r="G225" s="15" t="s">
        <v>103</v>
      </c>
      <c r="H225" s="32">
        <v>45009.0</v>
      </c>
      <c r="I225" s="66">
        <v>147270.0</v>
      </c>
      <c r="J225" s="33">
        <v>44999.0</v>
      </c>
      <c r="K225" s="22">
        <v>146268.0</v>
      </c>
      <c r="L225" s="14" t="s">
        <v>1632</v>
      </c>
      <c r="M225" s="15" t="s">
        <v>243</v>
      </c>
      <c r="N225" s="15" t="s">
        <v>244</v>
      </c>
      <c r="O225" s="15" t="s">
        <v>180</v>
      </c>
      <c r="P225" s="14">
        <v>7.6111501E7</v>
      </c>
      <c r="Q225" s="67" t="s">
        <v>245</v>
      </c>
      <c r="R225" s="56">
        <v>9.5973449E7</v>
      </c>
      <c r="S225" s="56">
        <v>9.5973449E7</v>
      </c>
      <c r="T225" s="17">
        <v>28623.0</v>
      </c>
      <c r="U225" s="14" t="s">
        <v>246</v>
      </c>
      <c r="V225" s="15" t="s">
        <v>93</v>
      </c>
      <c r="W225" s="15" t="s">
        <v>94</v>
      </c>
      <c r="X225" s="14" t="s">
        <v>85</v>
      </c>
      <c r="Y225" s="14" t="s">
        <v>1633</v>
      </c>
      <c r="Z225" s="16">
        <v>45028.0</v>
      </c>
      <c r="AA225" s="15" t="s">
        <v>217</v>
      </c>
      <c r="AB225" s="19" t="s">
        <v>85</v>
      </c>
      <c r="AC225" s="15" t="s">
        <v>1634</v>
      </c>
      <c r="AD225" s="15" t="s">
        <v>1635</v>
      </c>
      <c r="AE225" s="14" t="s">
        <v>1372</v>
      </c>
      <c r="AF225" s="17">
        <v>9.00427788E8</v>
      </c>
      <c r="AG225" s="17">
        <v>3.0</v>
      </c>
      <c r="AH225" s="19" t="s">
        <v>85</v>
      </c>
      <c r="AI225" s="17" t="s">
        <v>85</v>
      </c>
      <c r="AJ225" s="15" t="s">
        <v>114</v>
      </c>
      <c r="AK225" s="15" t="s">
        <v>85</v>
      </c>
      <c r="AL225" s="15" t="s">
        <v>220</v>
      </c>
      <c r="AM225" s="21" t="s">
        <v>85</v>
      </c>
      <c r="AN225" s="54" t="s">
        <v>85</v>
      </c>
      <c r="AO225" s="14">
        <v>70323.0</v>
      </c>
      <c r="AP225" s="16">
        <v>45029.0</v>
      </c>
      <c r="AQ225" s="55">
        <v>9.597344873E7</v>
      </c>
      <c r="AR225" s="30">
        <v>0.0</v>
      </c>
      <c r="AS225" s="30">
        <v>0.0</v>
      </c>
      <c r="AT225" s="30">
        <v>0.0</v>
      </c>
      <c r="AU225" s="26">
        <f t="shared" si="71"/>
        <v>95973448.73</v>
      </c>
      <c r="AV225" s="15" t="s">
        <v>101</v>
      </c>
      <c r="AW225" s="16">
        <v>45037.0</v>
      </c>
      <c r="AX225" s="15" t="s">
        <v>102</v>
      </c>
      <c r="AY225" s="37">
        <v>45028.0</v>
      </c>
      <c r="AZ225" s="15" t="s">
        <v>241</v>
      </c>
      <c r="BA225" s="37">
        <v>45291.0</v>
      </c>
      <c r="BB225" s="14">
        <f t="shared" si="69"/>
        <v>263</v>
      </c>
      <c r="BC225" s="34" t="s">
        <v>1636</v>
      </c>
      <c r="BD225" s="14">
        <v>1.123626271E9</v>
      </c>
      <c r="BE225" s="24"/>
      <c r="BF225" s="21"/>
      <c r="BG225" s="25">
        <v>0.0</v>
      </c>
      <c r="BH225" s="21"/>
      <c r="BI225" s="25">
        <v>0.0</v>
      </c>
      <c r="BJ225" s="21"/>
      <c r="BK225" s="25"/>
      <c r="BL225" s="25"/>
      <c r="BM225" s="25">
        <v>0.0</v>
      </c>
      <c r="BN225" s="17"/>
      <c r="BO225" s="26">
        <f>SUM(AU225+BE225+BG225+BI225-BM225)</f>
        <v>95973448.73</v>
      </c>
      <c r="BP225" s="21"/>
      <c r="BQ225" s="21"/>
      <c r="BR225" s="21"/>
      <c r="BS225" s="21"/>
      <c r="BT225" s="17"/>
      <c r="BU225" s="27"/>
      <c r="BV225" s="27"/>
      <c r="BW225" s="27"/>
      <c r="BX225" s="27"/>
      <c r="BY225" s="28">
        <f t="shared" ref="BY225:BY226" si="74">SUM(BB225+BP225+BS225+BV225)</f>
        <v>263</v>
      </c>
      <c r="BZ225" s="17"/>
      <c r="CA225" s="17"/>
    </row>
    <row r="226" ht="15.0" customHeight="1">
      <c r="A226" s="15" t="s">
        <v>78</v>
      </c>
      <c r="B226" s="15" t="s">
        <v>79</v>
      </c>
      <c r="C226" s="15" t="s">
        <v>141</v>
      </c>
      <c r="D226" s="102">
        <v>364.0</v>
      </c>
      <c r="E226" s="41" t="s">
        <v>142</v>
      </c>
      <c r="F226" s="34" t="s">
        <v>1637</v>
      </c>
      <c r="G226" s="15" t="s">
        <v>1638</v>
      </c>
      <c r="H226" s="32">
        <v>45244.0</v>
      </c>
      <c r="I226" s="15">
        <v>103022.0</v>
      </c>
      <c r="J226" s="33">
        <v>45244.0</v>
      </c>
      <c r="K226" s="15" t="s">
        <v>85</v>
      </c>
      <c r="L226" s="40" t="s">
        <v>1639</v>
      </c>
      <c r="M226" s="15" t="s">
        <v>87</v>
      </c>
      <c r="N226" s="15" t="s">
        <v>146</v>
      </c>
      <c r="O226" s="15" t="s">
        <v>412</v>
      </c>
      <c r="P226" s="15">
        <v>4.32018E7</v>
      </c>
      <c r="Q226" s="15" t="s">
        <v>1640</v>
      </c>
      <c r="R226" s="103">
        <v>5.2E7</v>
      </c>
      <c r="S226" s="103">
        <v>5.1465E7</v>
      </c>
      <c r="T226" s="15">
        <v>58523.0</v>
      </c>
      <c r="U226" s="15" t="s">
        <v>92</v>
      </c>
      <c r="V226" s="15" t="s">
        <v>93</v>
      </c>
      <c r="W226" s="15" t="s">
        <v>94</v>
      </c>
      <c r="X226" s="14" t="s">
        <v>85</v>
      </c>
      <c r="Y226" s="15">
        <v>119758.0</v>
      </c>
      <c r="Z226" s="16">
        <v>45245.0</v>
      </c>
      <c r="AA226" s="15" t="s">
        <v>124</v>
      </c>
      <c r="AB226" s="19" t="s">
        <v>85</v>
      </c>
      <c r="AC226" s="15" t="s">
        <v>96</v>
      </c>
      <c r="AD226" s="14" t="s">
        <v>97</v>
      </c>
      <c r="AE226" s="15" t="s">
        <v>1641</v>
      </c>
      <c r="AF226" s="41">
        <v>9.00273006E8</v>
      </c>
      <c r="AG226" s="15">
        <v>1.0</v>
      </c>
      <c r="AH226" s="15" t="s">
        <v>85</v>
      </c>
      <c r="AI226" s="15" t="s">
        <v>85</v>
      </c>
      <c r="AJ226" s="15" t="s">
        <v>114</v>
      </c>
      <c r="AK226" s="15" t="s">
        <v>220</v>
      </c>
      <c r="AL226" s="41" t="s">
        <v>85</v>
      </c>
      <c r="AM226" s="41" t="s">
        <v>85</v>
      </c>
      <c r="AN226" s="41" t="s">
        <v>85</v>
      </c>
      <c r="AO226" s="15">
        <v>196823.0</v>
      </c>
      <c r="AP226" s="16">
        <v>45245.0</v>
      </c>
      <c r="AQ226" s="30">
        <v>5.1465E7</v>
      </c>
      <c r="AR226" s="30">
        <v>0.0</v>
      </c>
      <c r="AS226" s="30">
        <v>0.0</v>
      </c>
      <c r="AT226" s="30">
        <v>0.0</v>
      </c>
      <c r="AU226" s="47">
        <f t="shared" si="71"/>
        <v>51465000</v>
      </c>
      <c r="AV226" s="15" t="s">
        <v>129</v>
      </c>
      <c r="AW226" s="94" t="s">
        <v>85</v>
      </c>
      <c r="AX226" s="15" t="s">
        <v>130</v>
      </c>
      <c r="AY226" s="37">
        <v>45244.0</v>
      </c>
      <c r="AZ226" s="15" t="s">
        <v>1638</v>
      </c>
      <c r="BA226" s="37">
        <v>45257.0</v>
      </c>
      <c r="BB226" s="14">
        <f t="shared" si="69"/>
        <v>13</v>
      </c>
      <c r="BC226" s="34" t="s">
        <v>417</v>
      </c>
      <c r="BD226" s="60">
        <v>1.949897E7</v>
      </c>
      <c r="BE226" s="24">
        <v>0.0</v>
      </c>
      <c r="BF226" s="17"/>
      <c r="BG226" s="25">
        <v>0.0</v>
      </c>
      <c r="BH226" s="17"/>
      <c r="BI226" s="25">
        <v>0.0</v>
      </c>
      <c r="BJ226" s="17"/>
      <c r="BK226" s="25"/>
      <c r="BL226" s="25"/>
      <c r="BM226" s="25">
        <v>0.0</v>
      </c>
      <c r="BN226" s="17"/>
      <c r="BO226" s="31">
        <f>SUM(AU226)</f>
        <v>51465000</v>
      </c>
      <c r="BP226" s="17"/>
      <c r="BQ226" s="17"/>
      <c r="BR226" s="17"/>
      <c r="BS226" s="17"/>
      <c r="BT226" s="17"/>
      <c r="BU226" s="17"/>
      <c r="BV226" s="17"/>
      <c r="BW226" s="17"/>
      <c r="BX226" s="17"/>
      <c r="BY226" s="28">
        <f t="shared" si="74"/>
        <v>13</v>
      </c>
      <c r="BZ226" s="17"/>
      <c r="CA226" s="17"/>
    </row>
    <row r="227" ht="15.0" customHeight="1">
      <c r="A227" s="17" t="s">
        <v>78</v>
      </c>
      <c r="B227" s="17" t="s">
        <v>79</v>
      </c>
      <c r="C227" s="15" t="s">
        <v>141</v>
      </c>
      <c r="D227" s="17">
        <v>142.0</v>
      </c>
      <c r="E227" s="15" t="s">
        <v>142</v>
      </c>
      <c r="F227" s="17" t="s">
        <v>1642</v>
      </c>
      <c r="G227" s="15" t="s">
        <v>103</v>
      </c>
      <c r="H227" s="32">
        <v>45014.0</v>
      </c>
      <c r="I227" s="66">
        <v>147536.0</v>
      </c>
      <c r="J227" s="33">
        <v>45000.0</v>
      </c>
      <c r="K227" s="66">
        <v>146573.0</v>
      </c>
      <c r="L227" s="14" t="s">
        <v>754</v>
      </c>
      <c r="M227" s="15" t="s">
        <v>243</v>
      </c>
      <c r="N227" s="15" t="s">
        <v>244</v>
      </c>
      <c r="O227" s="15" t="s">
        <v>180</v>
      </c>
      <c r="P227" s="14">
        <v>7.6111501E7</v>
      </c>
      <c r="Q227" s="67" t="s">
        <v>245</v>
      </c>
      <c r="R227" s="56">
        <v>2.4865357E7</v>
      </c>
      <c r="S227" s="56">
        <v>2.4865357E7</v>
      </c>
      <c r="T227" s="17">
        <v>28623.0</v>
      </c>
      <c r="U227" s="14" t="s">
        <v>246</v>
      </c>
      <c r="V227" s="15" t="s">
        <v>387</v>
      </c>
      <c r="W227" s="15" t="s">
        <v>876</v>
      </c>
      <c r="X227" s="14" t="s">
        <v>85</v>
      </c>
      <c r="Y227" s="19" t="s">
        <v>85</v>
      </c>
      <c r="Z227" s="19" t="s">
        <v>85</v>
      </c>
      <c r="AA227" s="19" t="s">
        <v>85</v>
      </c>
      <c r="AB227" s="19" t="s">
        <v>85</v>
      </c>
      <c r="AC227" s="19" t="s">
        <v>85</v>
      </c>
      <c r="AD227" s="19" t="s">
        <v>85</v>
      </c>
      <c r="AE227" s="19" t="s">
        <v>85</v>
      </c>
      <c r="AF227" s="19" t="s">
        <v>85</v>
      </c>
      <c r="AG227" s="17" t="s">
        <v>165</v>
      </c>
      <c r="AH227" s="19" t="s">
        <v>85</v>
      </c>
      <c r="AI227" s="19" t="s">
        <v>85</v>
      </c>
      <c r="AJ227" s="15" t="s">
        <v>114</v>
      </c>
      <c r="AK227" s="19" t="s">
        <v>85</v>
      </c>
      <c r="AL227" s="19" t="s">
        <v>85</v>
      </c>
      <c r="AM227" s="19" t="s">
        <v>85</v>
      </c>
      <c r="AN227" s="19" t="s">
        <v>85</v>
      </c>
      <c r="AO227" s="19" t="s">
        <v>85</v>
      </c>
      <c r="AP227" s="16" t="s">
        <v>85</v>
      </c>
      <c r="AQ227" s="112">
        <v>0.0</v>
      </c>
      <c r="AR227" s="30">
        <v>0.0</v>
      </c>
      <c r="AS227" s="30">
        <v>0.0</v>
      </c>
      <c r="AT227" s="30">
        <v>0.0</v>
      </c>
      <c r="AU227" s="47">
        <v>0.0</v>
      </c>
      <c r="AV227" s="15"/>
      <c r="AW227" s="19" t="s">
        <v>85</v>
      </c>
      <c r="AX227" s="15" t="s">
        <v>130</v>
      </c>
      <c r="AY227" s="37" t="s">
        <v>85</v>
      </c>
      <c r="AZ227" s="19" t="s">
        <v>85</v>
      </c>
      <c r="BA227" s="37" t="s">
        <v>85</v>
      </c>
      <c r="BB227" s="51" t="s">
        <v>85</v>
      </c>
      <c r="BC227" s="19" t="s">
        <v>85</v>
      </c>
      <c r="BD227" s="19" t="s">
        <v>85</v>
      </c>
      <c r="BE227" s="24">
        <v>0.0</v>
      </c>
      <c r="BF227" s="21"/>
      <c r="BG227" s="25">
        <v>0.0</v>
      </c>
      <c r="BH227" s="21"/>
      <c r="BI227" s="25">
        <v>0.0</v>
      </c>
      <c r="BJ227" s="21"/>
      <c r="BK227" s="25"/>
      <c r="BL227" s="25"/>
      <c r="BM227" s="25">
        <v>0.0</v>
      </c>
      <c r="BN227" s="21"/>
      <c r="BO227" s="26">
        <f t="shared" ref="BO227:BO241" si="75">SUM(AU227+BE227+BG227+BI227-BM227)</f>
        <v>0</v>
      </c>
      <c r="BP227" s="19" t="s">
        <v>85</v>
      </c>
      <c r="BQ227" s="19" t="s">
        <v>85</v>
      </c>
      <c r="BR227" s="19" t="s">
        <v>85</v>
      </c>
      <c r="BS227" s="19" t="s">
        <v>85</v>
      </c>
      <c r="BT227" s="19" t="s">
        <v>85</v>
      </c>
      <c r="BU227" s="19" t="s">
        <v>85</v>
      </c>
      <c r="BV227" s="19" t="s">
        <v>85</v>
      </c>
      <c r="BW227" s="19" t="s">
        <v>85</v>
      </c>
      <c r="BX227" s="19" t="s">
        <v>85</v>
      </c>
      <c r="BY227" s="105" t="s">
        <v>1281</v>
      </c>
      <c r="BZ227" s="19" t="s">
        <v>85</v>
      </c>
      <c r="CA227" s="43" t="s">
        <v>1282</v>
      </c>
    </row>
    <row r="228" ht="15.0" customHeight="1">
      <c r="A228" s="17" t="s">
        <v>78</v>
      </c>
      <c r="B228" s="17" t="s">
        <v>79</v>
      </c>
      <c r="C228" s="15" t="s">
        <v>141</v>
      </c>
      <c r="D228" s="17">
        <v>140.0</v>
      </c>
      <c r="E228" s="15" t="s">
        <v>142</v>
      </c>
      <c r="F228" s="17" t="s">
        <v>1643</v>
      </c>
      <c r="G228" s="15" t="s">
        <v>103</v>
      </c>
      <c r="H228" s="32">
        <v>45012.0</v>
      </c>
      <c r="I228" s="66">
        <v>147283.0</v>
      </c>
      <c r="J228" s="33">
        <v>45002.0</v>
      </c>
      <c r="K228" s="22">
        <v>146696.0</v>
      </c>
      <c r="L228" s="14" t="s">
        <v>1644</v>
      </c>
      <c r="M228" s="15" t="s">
        <v>243</v>
      </c>
      <c r="N228" s="15" t="s">
        <v>244</v>
      </c>
      <c r="O228" s="15" t="s">
        <v>180</v>
      </c>
      <c r="P228" s="14">
        <v>7.6111501E7</v>
      </c>
      <c r="Q228" s="67" t="s">
        <v>245</v>
      </c>
      <c r="R228" s="56">
        <v>3.1710054E7</v>
      </c>
      <c r="S228" s="56">
        <v>3.1710054E7</v>
      </c>
      <c r="T228" s="17">
        <v>28623.0</v>
      </c>
      <c r="U228" s="14" t="s">
        <v>246</v>
      </c>
      <c r="V228" s="15" t="s">
        <v>93</v>
      </c>
      <c r="W228" s="15" t="s">
        <v>94</v>
      </c>
      <c r="X228" s="14" t="s">
        <v>85</v>
      </c>
      <c r="Y228" s="14" t="s">
        <v>1645</v>
      </c>
      <c r="Z228" s="16">
        <v>45027.0</v>
      </c>
      <c r="AA228" s="15" t="s">
        <v>217</v>
      </c>
      <c r="AB228" s="19" t="s">
        <v>85</v>
      </c>
      <c r="AC228" s="15" t="s">
        <v>260</v>
      </c>
      <c r="AD228" s="15" t="s">
        <v>1646</v>
      </c>
      <c r="AE228" s="14" t="s">
        <v>1372</v>
      </c>
      <c r="AF228" s="17">
        <v>9.00427788E8</v>
      </c>
      <c r="AG228" s="17">
        <v>3.0</v>
      </c>
      <c r="AH228" s="19" t="s">
        <v>85</v>
      </c>
      <c r="AI228" s="17" t="s">
        <v>85</v>
      </c>
      <c r="AJ228" s="15" t="s">
        <v>114</v>
      </c>
      <c r="AK228" s="15" t="s">
        <v>85</v>
      </c>
      <c r="AL228" s="15" t="s">
        <v>220</v>
      </c>
      <c r="AM228" s="21" t="s">
        <v>85</v>
      </c>
      <c r="AN228" s="21" t="s">
        <v>85</v>
      </c>
      <c r="AO228" s="14">
        <v>68823.0</v>
      </c>
      <c r="AP228" s="16">
        <v>45027.0</v>
      </c>
      <c r="AQ228" s="55">
        <v>3.171005415E7</v>
      </c>
      <c r="AR228" s="30">
        <v>0.0</v>
      </c>
      <c r="AS228" s="30">
        <v>0.0</v>
      </c>
      <c r="AT228" s="30">
        <v>0.0</v>
      </c>
      <c r="AU228" s="26">
        <f t="shared" ref="AU228:AU234" si="76">SUM(AQ228+AR228+AS228+AT228)</f>
        <v>31710054.15</v>
      </c>
      <c r="AV228" s="15" t="s">
        <v>101</v>
      </c>
      <c r="AW228" s="16">
        <v>45020.0</v>
      </c>
      <c r="AX228" s="15" t="s">
        <v>102</v>
      </c>
      <c r="AY228" s="37">
        <v>45027.0</v>
      </c>
      <c r="AZ228" s="15" t="s">
        <v>241</v>
      </c>
      <c r="BA228" s="37">
        <v>45291.0</v>
      </c>
      <c r="BB228" s="14">
        <f t="shared" ref="BB228:BB234" si="77">(BA228-AY228)</f>
        <v>264</v>
      </c>
      <c r="BC228" s="14" t="s">
        <v>1630</v>
      </c>
      <c r="BD228" s="14">
        <v>6.702633E7</v>
      </c>
      <c r="BE228" s="24">
        <v>0.0</v>
      </c>
      <c r="BF228" s="21"/>
      <c r="BG228" s="25">
        <v>0.0</v>
      </c>
      <c r="BH228" s="17"/>
      <c r="BI228" s="25">
        <v>0.0</v>
      </c>
      <c r="BJ228" s="21"/>
      <c r="BK228" s="25"/>
      <c r="BL228" s="25"/>
      <c r="BM228" s="25">
        <v>0.0</v>
      </c>
      <c r="BN228" s="17"/>
      <c r="BO228" s="26">
        <f t="shared" si="75"/>
        <v>31710054.15</v>
      </c>
      <c r="BP228" s="21"/>
      <c r="BQ228" s="21"/>
      <c r="BR228" s="21"/>
      <c r="BS228" s="21"/>
      <c r="BT228" s="17"/>
      <c r="BU228" s="27"/>
      <c r="BV228" s="27"/>
      <c r="BW228" s="27"/>
      <c r="BX228" s="27"/>
      <c r="BY228" s="28">
        <f t="shared" ref="BY228:BY237" si="78">SUM(BB228+BP228+BS228+BV228)</f>
        <v>264</v>
      </c>
      <c r="BZ228" s="17"/>
      <c r="CA228" s="17"/>
    </row>
    <row r="229" ht="15.0" customHeight="1">
      <c r="A229" s="17" t="s">
        <v>78</v>
      </c>
      <c r="B229" s="17" t="s">
        <v>79</v>
      </c>
      <c r="C229" s="15" t="s">
        <v>141</v>
      </c>
      <c r="D229" s="17">
        <v>143.0</v>
      </c>
      <c r="E229" s="15" t="s">
        <v>142</v>
      </c>
      <c r="F229" s="17" t="s">
        <v>1647</v>
      </c>
      <c r="G229" s="15" t="s">
        <v>103</v>
      </c>
      <c r="H229" s="32">
        <v>45012.0</v>
      </c>
      <c r="I229" s="66">
        <v>146586.0</v>
      </c>
      <c r="J229" s="33">
        <v>45001.0</v>
      </c>
      <c r="K229" s="66">
        <v>147278.0</v>
      </c>
      <c r="L229" s="14" t="s">
        <v>1648</v>
      </c>
      <c r="M229" s="15" t="s">
        <v>243</v>
      </c>
      <c r="N229" s="15" t="s">
        <v>244</v>
      </c>
      <c r="O229" s="15" t="s">
        <v>180</v>
      </c>
      <c r="P229" s="14">
        <v>7.6111501E7</v>
      </c>
      <c r="Q229" s="67" t="s">
        <v>245</v>
      </c>
      <c r="R229" s="56">
        <v>1.5332899E7</v>
      </c>
      <c r="S229" s="56">
        <v>1.5332899E7</v>
      </c>
      <c r="T229" s="17">
        <v>28623.0</v>
      </c>
      <c r="U229" s="14" t="s">
        <v>246</v>
      </c>
      <c r="V229" s="15" t="s">
        <v>93</v>
      </c>
      <c r="W229" s="15" t="s">
        <v>94</v>
      </c>
      <c r="X229" s="14" t="s">
        <v>85</v>
      </c>
      <c r="Y229" s="14" t="s">
        <v>1649</v>
      </c>
      <c r="Z229" s="16">
        <v>45027.0</v>
      </c>
      <c r="AA229" s="15" t="s">
        <v>217</v>
      </c>
      <c r="AB229" s="19" t="s">
        <v>85</v>
      </c>
      <c r="AC229" s="15" t="s">
        <v>330</v>
      </c>
      <c r="AD229" s="15" t="s">
        <v>1650</v>
      </c>
      <c r="AE229" s="14" t="s">
        <v>1372</v>
      </c>
      <c r="AF229" s="17">
        <v>9.00427788E8</v>
      </c>
      <c r="AG229" s="17">
        <v>3.0</v>
      </c>
      <c r="AH229" s="19" t="s">
        <v>85</v>
      </c>
      <c r="AI229" s="17" t="s">
        <v>85</v>
      </c>
      <c r="AJ229" s="15" t="s">
        <v>114</v>
      </c>
      <c r="AK229" s="15" t="s">
        <v>85</v>
      </c>
      <c r="AL229" s="15" t="s">
        <v>220</v>
      </c>
      <c r="AM229" s="21" t="s">
        <v>85</v>
      </c>
      <c r="AN229" s="54" t="s">
        <v>85</v>
      </c>
      <c r="AO229" s="14">
        <v>68723.0</v>
      </c>
      <c r="AP229" s="16">
        <v>45027.0</v>
      </c>
      <c r="AQ229" s="55">
        <v>1.53328986E7</v>
      </c>
      <c r="AR229" s="30">
        <v>0.0</v>
      </c>
      <c r="AS229" s="30">
        <v>0.0</v>
      </c>
      <c r="AT229" s="30">
        <v>0.0</v>
      </c>
      <c r="AU229" s="26">
        <f t="shared" si="76"/>
        <v>15332898.6</v>
      </c>
      <c r="AV229" s="15" t="s">
        <v>101</v>
      </c>
      <c r="AW229" s="16">
        <v>45035.0</v>
      </c>
      <c r="AX229" s="15" t="s">
        <v>102</v>
      </c>
      <c r="AY229" s="37">
        <v>45027.0</v>
      </c>
      <c r="AZ229" s="15" t="s">
        <v>241</v>
      </c>
      <c r="BA229" s="37">
        <v>45291.0</v>
      </c>
      <c r="BB229" s="14">
        <f t="shared" si="77"/>
        <v>264</v>
      </c>
      <c r="BC229" s="14" t="s">
        <v>1651</v>
      </c>
      <c r="BD229" s="14">
        <v>1.006453902E9</v>
      </c>
      <c r="BE229" s="24">
        <v>0.0</v>
      </c>
      <c r="BF229" s="21"/>
      <c r="BG229" s="25">
        <v>0.0</v>
      </c>
      <c r="BH229" s="17"/>
      <c r="BI229" s="25">
        <v>0.0</v>
      </c>
      <c r="BJ229" s="21"/>
      <c r="BK229" s="25"/>
      <c r="BL229" s="25"/>
      <c r="BM229" s="25">
        <v>0.0</v>
      </c>
      <c r="BN229" s="17"/>
      <c r="BO229" s="26">
        <f t="shared" si="75"/>
        <v>15332898.6</v>
      </c>
      <c r="BP229" s="21"/>
      <c r="BQ229" s="17"/>
      <c r="BR229" s="17"/>
      <c r="BS229" s="21"/>
      <c r="BT229" s="17"/>
      <c r="BU229" s="27"/>
      <c r="BV229" s="27"/>
      <c r="BW229" s="27"/>
      <c r="BX229" s="27"/>
      <c r="BY229" s="28">
        <f t="shared" si="78"/>
        <v>264</v>
      </c>
      <c r="BZ229" s="17"/>
      <c r="CA229" s="17"/>
    </row>
    <row r="230" ht="15.0" customHeight="1">
      <c r="A230" s="17" t="s">
        <v>78</v>
      </c>
      <c r="B230" s="17" t="s">
        <v>79</v>
      </c>
      <c r="C230" s="15" t="s">
        <v>141</v>
      </c>
      <c r="D230" s="17">
        <v>262.0</v>
      </c>
      <c r="E230" s="15" t="s">
        <v>142</v>
      </c>
      <c r="F230" s="17" t="s">
        <v>1652</v>
      </c>
      <c r="G230" s="15" t="s">
        <v>241</v>
      </c>
      <c r="H230" s="32">
        <v>45037.0</v>
      </c>
      <c r="I230" s="22">
        <v>185513.0</v>
      </c>
      <c r="J230" s="33">
        <v>45036.0</v>
      </c>
      <c r="K230" s="15" t="s">
        <v>85</v>
      </c>
      <c r="L230" s="14" t="s">
        <v>1653</v>
      </c>
      <c r="M230" s="15" t="s">
        <v>87</v>
      </c>
      <c r="N230" s="15" t="s">
        <v>146</v>
      </c>
      <c r="O230" s="15" t="s">
        <v>147</v>
      </c>
      <c r="P230" s="14">
        <v>4.6182205E7</v>
      </c>
      <c r="Q230" s="27" t="s">
        <v>1654</v>
      </c>
      <c r="R230" s="56">
        <v>2.0E7</v>
      </c>
      <c r="S230" s="56">
        <v>2.0E7</v>
      </c>
      <c r="T230" s="17">
        <v>35223.0</v>
      </c>
      <c r="U230" s="17" t="s">
        <v>1655</v>
      </c>
      <c r="V230" s="15" t="s">
        <v>93</v>
      </c>
      <c r="W230" s="15" t="s">
        <v>94</v>
      </c>
      <c r="X230" s="14" t="s">
        <v>85</v>
      </c>
      <c r="Y230" s="14">
        <v>108244.0</v>
      </c>
      <c r="Z230" s="16">
        <v>48693.0</v>
      </c>
      <c r="AA230" s="15" t="s">
        <v>124</v>
      </c>
      <c r="AB230" s="19" t="s">
        <v>85</v>
      </c>
      <c r="AC230" s="15" t="s">
        <v>96</v>
      </c>
      <c r="AD230" s="14" t="s">
        <v>97</v>
      </c>
      <c r="AE230" s="17" t="s">
        <v>1656</v>
      </c>
      <c r="AF230" s="17">
        <v>1.0125834E7</v>
      </c>
      <c r="AG230" s="17">
        <v>1.0</v>
      </c>
      <c r="AH230" s="19" t="s">
        <v>85</v>
      </c>
      <c r="AI230" s="17" t="s">
        <v>85</v>
      </c>
      <c r="AJ230" s="17" t="s">
        <v>114</v>
      </c>
      <c r="AK230" s="15" t="s">
        <v>1657</v>
      </c>
      <c r="AL230" s="15" t="s">
        <v>220</v>
      </c>
      <c r="AM230" s="14" t="s">
        <v>85</v>
      </c>
      <c r="AN230" s="54" t="s">
        <v>85</v>
      </c>
      <c r="AO230" s="22">
        <v>75823.0</v>
      </c>
      <c r="AP230" s="16">
        <v>45040.0</v>
      </c>
      <c r="AQ230" s="55">
        <v>1.00433E7</v>
      </c>
      <c r="AR230" s="30">
        <v>0.0</v>
      </c>
      <c r="AS230" s="30">
        <v>0.0</v>
      </c>
      <c r="AT230" s="30">
        <v>0.0</v>
      </c>
      <c r="AU230" s="31">
        <f t="shared" si="76"/>
        <v>10043300</v>
      </c>
      <c r="AV230" s="15" t="s">
        <v>129</v>
      </c>
      <c r="AW230" s="94" t="s">
        <v>85</v>
      </c>
      <c r="AX230" s="15" t="s">
        <v>130</v>
      </c>
      <c r="AY230" s="37">
        <v>45040.0</v>
      </c>
      <c r="AZ230" s="15" t="s">
        <v>241</v>
      </c>
      <c r="BA230" s="37">
        <v>45068.0</v>
      </c>
      <c r="BB230" s="17">
        <f t="shared" si="77"/>
        <v>28</v>
      </c>
      <c r="BC230" s="27" t="s">
        <v>153</v>
      </c>
      <c r="BD230" s="14">
        <v>5.2813239E7</v>
      </c>
      <c r="BE230" s="24">
        <v>0.0</v>
      </c>
      <c r="BF230" s="21"/>
      <c r="BG230" s="25">
        <v>0.0</v>
      </c>
      <c r="BH230" s="21"/>
      <c r="BI230" s="25">
        <v>0.0</v>
      </c>
      <c r="BJ230" s="21"/>
      <c r="BK230" s="25"/>
      <c r="BL230" s="25"/>
      <c r="BM230" s="25">
        <v>0.0</v>
      </c>
      <c r="BN230" s="17"/>
      <c r="BO230" s="26">
        <f t="shared" si="75"/>
        <v>10043300</v>
      </c>
      <c r="BP230" s="21"/>
      <c r="BQ230" s="17"/>
      <c r="BR230" s="17"/>
      <c r="BS230" s="21"/>
      <c r="BT230" s="17"/>
      <c r="BU230" s="27"/>
      <c r="BV230" s="27"/>
      <c r="BW230" s="27"/>
      <c r="BX230" s="27"/>
      <c r="BY230" s="28">
        <f t="shared" si="78"/>
        <v>28</v>
      </c>
      <c r="BZ230" s="17"/>
      <c r="CA230" s="17"/>
    </row>
    <row r="231" ht="15.0" customHeight="1">
      <c r="A231" s="17" t="s">
        <v>78</v>
      </c>
      <c r="B231" s="17" t="s">
        <v>79</v>
      </c>
      <c r="C231" s="15" t="s">
        <v>141</v>
      </c>
      <c r="D231" s="17">
        <v>262.0</v>
      </c>
      <c r="E231" s="15" t="s">
        <v>142</v>
      </c>
      <c r="F231" s="17" t="s">
        <v>1658</v>
      </c>
      <c r="G231" s="15" t="s">
        <v>241</v>
      </c>
      <c r="H231" s="32">
        <v>45040.0</v>
      </c>
      <c r="I231" s="66">
        <v>105494.0</v>
      </c>
      <c r="J231" s="33">
        <v>45036.0</v>
      </c>
      <c r="K231" s="15" t="s">
        <v>85</v>
      </c>
      <c r="L231" s="14" t="s">
        <v>1653</v>
      </c>
      <c r="M231" s="15" t="s">
        <v>87</v>
      </c>
      <c r="N231" s="15" t="s">
        <v>146</v>
      </c>
      <c r="O231" s="15" t="s">
        <v>147</v>
      </c>
      <c r="P231" s="14">
        <v>4.6182205E7</v>
      </c>
      <c r="Q231" s="27" t="s">
        <v>1654</v>
      </c>
      <c r="R231" s="56">
        <v>2.0E7</v>
      </c>
      <c r="S231" s="56">
        <v>2.0E7</v>
      </c>
      <c r="T231" s="17">
        <v>35223.0</v>
      </c>
      <c r="U231" s="17" t="s">
        <v>1655</v>
      </c>
      <c r="V231" s="15" t="s">
        <v>93</v>
      </c>
      <c r="W231" s="15" t="s">
        <v>94</v>
      </c>
      <c r="X231" s="14" t="s">
        <v>85</v>
      </c>
      <c r="Y231" s="14">
        <v>108175.0</v>
      </c>
      <c r="Z231" s="16">
        <v>45041.0</v>
      </c>
      <c r="AA231" s="15" t="s">
        <v>124</v>
      </c>
      <c r="AB231" s="19" t="s">
        <v>85</v>
      </c>
      <c r="AC231" s="15" t="s">
        <v>96</v>
      </c>
      <c r="AD231" s="14" t="s">
        <v>97</v>
      </c>
      <c r="AE231" s="14" t="s">
        <v>729</v>
      </c>
      <c r="AF231" s="17">
        <v>8.30037946E8</v>
      </c>
      <c r="AG231" s="17">
        <v>3.0</v>
      </c>
      <c r="AH231" s="19" t="s">
        <v>85</v>
      </c>
      <c r="AI231" s="17" t="s">
        <v>85</v>
      </c>
      <c r="AJ231" s="17" t="s">
        <v>114</v>
      </c>
      <c r="AK231" s="15" t="s">
        <v>762</v>
      </c>
      <c r="AL231" s="15" t="s">
        <v>85</v>
      </c>
      <c r="AM231" s="21" t="s">
        <v>85</v>
      </c>
      <c r="AN231" s="54" t="s">
        <v>85</v>
      </c>
      <c r="AO231" s="22">
        <v>75223.0</v>
      </c>
      <c r="AP231" s="16">
        <v>45037.0</v>
      </c>
      <c r="AQ231" s="55">
        <v>9871050.0</v>
      </c>
      <c r="AR231" s="30">
        <v>0.0</v>
      </c>
      <c r="AS231" s="30">
        <v>0.0</v>
      </c>
      <c r="AT231" s="30">
        <v>0.0</v>
      </c>
      <c r="AU231" s="31">
        <f t="shared" si="76"/>
        <v>9871050</v>
      </c>
      <c r="AV231" s="15" t="s">
        <v>129</v>
      </c>
      <c r="AW231" s="94" t="s">
        <v>85</v>
      </c>
      <c r="AX231" s="15" t="s">
        <v>130</v>
      </c>
      <c r="AY231" s="37">
        <v>45037.0</v>
      </c>
      <c r="AZ231" s="15" t="s">
        <v>241</v>
      </c>
      <c r="BA231" s="37">
        <v>45068.0</v>
      </c>
      <c r="BB231" s="17">
        <f t="shared" si="77"/>
        <v>31</v>
      </c>
      <c r="BC231" s="27" t="s">
        <v>153</v>
      </c>
      <c r="BD231" s="14">
        <v>5.2813239E7</v>
      </c>
      <c r="BE231" s="24">
        <v>0.0</v>
      </c>
      <c r="BF231" s="21"/>
      <c r="BG231" s="25">
        <v>0.0</v>
      </c>
      <c r="BH231" s="19"/>
      <c r="BI231" s="25">
        <v>0.0</v>
      </c>
      <c r="BJ231" s="21"/>
      <c r="BK231" s="25"/>
      <c r="BL231" s="25"/>
      <c r="BM231" s="25">
        <v>0.0</v>
      </c>
      <c r="BN231" s="17"/>
      <c r="BO231" s="26">
        <f t="shared" si="75"/>
        <v>9871050</v>
      </c>
      <c r="BP231" s="21"/>
      <c r="BQ231" s="17"/>
      <c r="BR231" s="17"/>
      <c r="BS231" s="21"/>
      <c r="BT231" s="17"/>
      <c r="BU231" s="27"/>
      <c r="BV231" s="27"/>
      <c r="BW231" s="27"/>
      <c r="BX231" s="27"/>
      <c r="BY231" s="28">
        <f t="shared" si="78"/>
        <v>31</v>
      </c>
      <c r="BZ231" s="17"/>
      <c r="CA231" s="17"/>
    </row>
    <row r="232" ht="15.0" customHeight="1">
      <c r="A232" s="14" t="s">
        <v>78</v>
      </c>
      <c r="B232" s="14" t="s">
        <v>79</v>
      </c>
      <c r="C232" s="15" t="s">
        <v>80</v>
      </c>
      <c r="D232" s="17">
        <v>149.0</v>
      </c>
      <c r="E232" s="15" t="s">
        <v>394</v>
      </c>
      <c r="F232" s="17" t="s">
        <v>1659</v>
      </c>
      <c r="G232" s="15" t="s">
        <v>118</v>
      </c>
      <c r="H232" s="16">
        <v>45077.0</v>
      </c>
      <c r="I232" s="17" t="s">
        <v>1660</v>
      </c>
      <c r="J232" s="15" t="s">
        <v>85</v>
      </c>
      <c r="K232" s="15" t="s">
        <v>85</v>
      </c>
      <c r="L232" s="17" t="s">
        <v>1661</v>
      </c>
      <c r="M232" s="15" t="s">
        <v>108</v>
      </c>
      <c r="N232" s="15" t="s">
        <v>179</v>
      </c>
      <c r="O232" s="15" t="s">
        <v>180</v>
      </c>
      <c r="P232" s="14">
        <v>8.0131502E7</v>
      </c>
      <c r="Q232" s="27" t="s">
        <v>181</v>
      </c>
      <c r="R232" s="18">
        <v>1.4426125E7</v>
      </c>
      <c r="S232" s="18">
        <v>1.4426125E7</v>
      </c>
      <c r="T232" s="17">
        <v>40123.0</v>
      </c>
      <c r="U232" s="17" t="s">
        <v>182</v>
      </c>
      <c r="V232" s="15" t="s">
        <v>93</v>
      </c>
      <c r="W232" s="15" t="s">
        <v>94</v>
      </c>
      <c r="X232" s="14" t="s">
        <v>85</v>
      </c>
      <c r="Y232" s="21" t="s">
        <v>1662</v>
      </c>
      <c r="Z232" s="16">
        <v>45078.0</v>
      </c>
      <c r="AA232" s="15" t="s">
        <v>179</v>
      </c>
      <c r="AB232" s="19" t="s">
        <v>85</v>
      </c>
      <c r="AC232" s="15" t="s">
        <v>275</v>
      </c>
      <c r="AD232" s="15" t="s">
        <v>1663</v>
      </c>
      <c r="AE232" s="17" t="s">
        <v>1664</v>
      </c>
      <c r="AF232" s="17">
        <v>3.7160055E7</v>
      </c>
      <c r="AG232" s="17" t="s">
        <v>165</v>
      </c>
      <c r="AH232" s="19" t="s">
        <v>85</v>
      </c>
      <c r="AI232" s="14" t="s">
        <v>85</v>
      </c>
      <c r="AJ232" s="17" t="s">
        <v>114</v>
      </c>
      <c r="AK232" s="15" t="s">
        <v>115</v>
      </c>
      <c r="AL232" s="14" t="s">
        <v>85</v>
      </c>
      <c r="AM232" s="21" t="s">
        <v>85</v>
      </c>
      <c r="AN232" s="15" t="s">
        <v>85</v>
      </c>
      <c r="AO232" s="57">
        <v>101723.0</v>
      </c>
      <c r="AP232" s="16">
        <v>45078.0</v>
      </c>
      <c r="AQ232" s="29">
        <v>1.4426125E7</v>
      </c>
      <c r="AR232" s="30">
        <v>0.0</v>
      </c>
      <c r="AS232" s="30">
        <v>0.0</v>
      </c>
      <c r="AT232" s="30">
        <v>0.0</v>
      </c>
      <c r="AU232" s="31">
        <f t="shared" si="76"/>
        <v>14426125</v>
      </c>
      <c r="AV232" s="15" t="s">
        <v>129</v>
      </c>
      <c r="AW232" s="16" t="s">
        <v>85</v>
      </c>
      <c r="AX232" s="15" t="s">
        <v>130</v>
      </c>
      <c r="AY232" s="21">
        <v>45078.0</v>
      </c>
      <c r="AZ232" s="15" t="s">
        <v>199</v>
      </c>
      <c r="BA232" s="16">
        <v>45291.0</v>
      </c>
      <c r="BB232" s="17">
        <f t="shared" si="77"/>
        <v>213</v>
      </c>
      <c r="BC232" s="27" t="s">
        <v>1665</v>
      </c>
      <c r="BD232" s="17">
        <v>8.826455E7</v>
      </c>
      <c r="BE232" s="24">
        <v>6182625.0</v>
      </c>
      <c r="BF232" s="32">
        <v>45279.0</v>
      </c>
      <c r="BG232" s="25">
        <v>0.0</v>
      </c>
      <c r="BH232" s="16"/>
      <c r="BI232" s="25">
        <v>0.0</v>
      </c>
      <c r="BJ232" s="16"/>
      <c r="BK232" s="25"/>
      <c r="BL232" s="25"/>
      <c r="BM232" s="25">
        <v>0.0</v>
      </c>
      <c r="BN232" s="16"/>
      <c r="BO232" s="31">
        <f t="shared" si="75"/>
        <v>20608750</v>
      </c>
      <c r="BP232" s="34">
        <f>(BQ232-BA232)</f>
        <v>91</v>
      </c>
      <c r="BQ232" s="32">
        <v>45382.0</v>
      </c>
      <c r="BR232" s="32">
        <v>45279.0</v>
      </c>
      <c r="BS232" s="21"/>
      <c r="BT232" s="17"/>
      <c r="BU232" s="27"/>
      <c r="BV232" s="21"/>
      <c r="BW232" s="17"/>
      <c r="BX232" s="21"/>
      <c r="BY232" s="28">
        <f t="shared" si="78"/>
        <v>304</v>
      </c>
      <c r="BZ232" s="17"/>
      <c r="CA232" s="17"/>
    </row>
    <row r="233" ht="15.0" customHeight="1">
      <c r="A233" s="17" t="s">
        <v>78</v>
      </c>
      <c r="B233" s="17" t="s">
        <v>79</v>
      </c>
      <c r="C233" s="15" t="s">
        <v>141</v>
      </c>
      <c r="D233" s="17">
        <v>264.0</v>
      </c>
      <c r="E233" s="15" t="s">
        <v>142</v>
      </c>
      <c r="F233" s="17" t="s">
        <v>1666</v>
      </c>
      <c r="G233" s="15" t="s">
        <v>241</v>
      </c>
      <c r="H233" s="32">
        <v>45036.0</v>
      </c>
      <c r="I233" s="22">
        <v>184237.0</v>
      </c>
      <c r="J233" s="33">
        <v>45036.0</v>
      </c>
      <c r="K233" s="15" t="s">
        <v>85</v>
      </c>
      <c r="L233" s="14" t="s">
        <v>1667</v>
      </c>
      <c r="M233" s="15" t="s">
        <v>87</v>
      </c>
      <c r="N233" s="15" t="s">
        <v>146</v>
      </c>
      <c r="O233" s="15" t="s">
        <v>147</v>
      </c>
      <c r="P233" s="14">
        <v>4.2171912E7</v>
      </c>
      <c r="Q233" s="27" t="s">
        <v>1668</v>
      </c>
      <c r="R233" s="56">
        <v>1.0E7</v>
      </c>
      <c r="S233" s="56">
        <v>1.0E7</v>
      </c>
      <c r="T233" s="17">
        <v>26923.0</v>
      </c>
      <c r="U233" s="17" t="s">
        <v>122</v>
      </c>
      <c r="V233" s="15" t="s">
        <v>93</v>
      </c>
      <c r="W233" s="15" t="s">
        <v>94</v>
      </c>
      <c r="X233" s="14" t="s">
        <v>85</v>
      </c>
      <c r="Y233" s="14">
        <v>108171.0</v>
      </c>
      <c r="Z233" s="16">
        <v>45037.0</v>
      </c>
      <c r="AA233" s="15" t="s">
        <v>124</v>
      </c>
      <c r="AB233" s="19" t="s">
        <v>85</v>
      </c>
      <c r="AC233" s="15" t="s">
        <v>96</v>
      </c>
      <c r="AD233" s="14" t="s">
        <v>97</v>
      </c>
      <c r="AE233" s="17" t="s">
        <v>720</v>
      </c>
      <c r="AF233" s="17">
        <v>9.00155107E8</v>
      </c>
      <c r="AG233" s="17">
        <v>1.0</v>
      </c>
      <c r="AH233" s="19" t="s">
        <v>85</v>
      </c>
      <c r="AI233" s="17" t="s">
        <v>85</v>
      </c>
      <c r="AJ233" s="17" t="s">
        <v>114</v>
      </c>
      <c r="AK233" s="15" t="s">
        <v>85</v>
      </c>
      <c r="AL233" s="15" t="s">
        <v>220</v>
      </c>
      <c r="AM233" s="21" t="s">
        <v>85</v>
      </c>
      <c r="AN233" s="54" t="s">
        <v>85</v>
      </c>
      <c r="AO233" s="22">
        <v>75423.0</v>
      </c>
      <c r="AP233" s="16">
        <v>45040.0</v>
      </c>
      <c r="AQ233" s="55">
        <v>9998150.0</v>
      </c>
      <c r="AR233" s="30">
        <v>0.0</v>
      </c>
      <c r="AS233" s="30">
        <v>0.0</v>
      </c>
      <c r="AT233" s="30">
        <v>0.0</v>
      </c>
      <c r="AU233" s="31">
        <f t="shared" si="76"/>
        <v>9998150</v>
      </c>
      <c r="AV233" s="15" t="s">
        <v>129</v>
      </c>
      <c r="AW233" s="94" t="s">
        <v>85</v>
      </c>
      <c r="AX233" s="15" t="s">
        <v>130</v>
      </c>
      <c r="AY233" s="37">
        <v>45037.0</v>
      </c>
      <c r="AZ233" s="15" t="s">
        <v>241</v>
      </c>
      <c r="BA233" s="37">
        <v>45128.0</v>
      </c>
      <c r="BB233" s="17">
        <f t="shared" si="77"/>
        <v>91</v>
      </c>
      <c r="BC233" s="27" t="s">
        <v>1669</v>
      </c>
      <c r="BD233" s="14">
        <v>5.2665963E7</v>
      </c>
      <c r="BE233" s="24">
        <v>0.0</v>
      </c>
      <c r="BF233" s="21"/>
      <c r="BG233" s="25">
        <v>0.0</v>
      </c>
      <c r="BH233" s="19"/>
      <c r="BI233" s="25">
        <v>0.0</v>
      </c>
      <c r="BJ233" s="21"/>
      <c r="BK233" s="25"/>
      <c r="BL233" s="25"/>
      <c r="BM233" s="25">
        <v>0.0</v>
      </c>
      <c r="BN233" s="17"/>
      <c r="BO233" s="26">
        <f t="shared" si="75"/>
        <v>9998150</v>
      </c>
      <c r="BP233" s="21"/>
      <c r="BQ233" s="17"/>
      <c r="BR233" s="17"/>
      <c r="BS233" s="21"/>
      <c r="BT233" s="17"/>
      <c r="BU233" s="27"/>
      <c r="BV233" s="27"/>
      <c r="BW233" s="27"/>
      <c r="BX233" s="27"/>
      <c r="BY233" s="28">
        <f t="shared" si="78"/>
        <v>91</v>
      </c>
      <c r="BZ233" s="17"/>
      <c r="CA233" s="17"/>
    </row>
    <row r="234" ht="15.0" customHeight="1">
      <c r="A234" s="17" t="s">
        <v>78</v>
      </c>
      <c r="B234" s="17" t="s">
        <v>79</v>
      </c>
      <c r="C234" s="15" t="s">
        <v>141</v>
      </c>
      <c r="D234" s="17">
        <v>266.0</v>
      </c>
      <c r="E234" s="15" t="s">
        <v>142</v>
      </c>
      <c r="F234" s="17" t="s">
        <v>1670</v>
      </c>
      <c r="G234" s="15" t="s">
        <v>103</v>
      </c>
      <c r="H234" s="32">
        <v>45007.0</v>
      </c>
      <c r="I234" s="54">
        <v>146730.0</v>
      </c>
      <c r="J234" s="33">
        <v>45007.0</v>
      </c>
      <c r="K234" s="15" t="s">
        <v>85</v>
      </c>
      <c r="L234" s="14" t="s">
        <v>1671</v>
      </c>
      <c r="M234" s="15" t="s">
        <v>87</v>
      </c>
      <c r="N234" s="15" t="s">
        <v>146</v>
      </c>
      <c r="O234" s="15" t="s">
        <v>147</v>
      </c>
      <c r="P234" s="14">
        <v>4.2171917E7</v>
      </c>
      <c r="Q234" s="14" t="s">
        <v>1668</v>
      </c>
      <c r="R234" s="56">
        <v>3.35E7</v>
      </c>
      <c r="S234" s="56">
        <v>3.35E7</v>
      </c>
      <c r="T234" s="14">
        <v>26923.0</v>
      </c>
      <c r="U234" s="14" t="s">
        <v>122</v>
      </c>
      <c r="V234" s="15" t="s">
        <v>93</v>
      </c>
      <c r="W234" s="15" t="s">
        <v>94</v>
      </c>
      <c r="X234" s="14" t="s">
        <v>85</v>
      </c>
      <c r="Y234" s="14">
        <v>107641.0</v>
      </c>
      <c r="Z234" s="16">
        <v>45029.0</v>
      </c>
      <c r="AA234" s="15" t="s">
        <v>124</v>
      </c>
      <c r="AB234" s="19" t="s">
        <v>85</v>
      </c>
      <c r="AC234" s="15" t="s">
        <v>96</v>
      </c>
      <c r="AD234" s="14" t="s">
        <v>97</v>
      </c>
      <c r="AE234" s="17" t="s">
        <v>1672</v>
      </c>
      <c r="AF234" s="17">
        <v>9.00349363E8</v>
      </c>
      <c r="AG234" s="17">
        <v>2.0</v>
      </c>
      <c r="AH234" s="19" t="s">
        <v>85</v>
      </c>
      <c r="AI234" s="17" t="s">
        <v>85</v>
      </c>
      <c r="AJ234" s="17" t="s">
        <v>99</v>
      </c>
      <c r="AK234" s="15" t="s">
        <v>1657</v>
      </c>
      <c r="AL234" s="15" t="s">
        <v>174</v>
      </c>
      <c r="AM234" s="21" t="s">
        <v>85</v>
      </c>
      <c r="AN234" s="21" t="s">
        <v>85</v>
      </c>
      <c r="AO234" s="14">
        <v>70823.0</v>
      </c>
      <c r="AP234" s="16">
        <v>45030.0</v>
      </c>
      <c r="AQ234" s="55">
        <v>1.822181534E7</v>
      </c>
      <c r="AR234" s="30">
        <v>0.0</v>
      </c>
      <c r="AS234" s="30">
        <v>0.0</v>
      </c>
      <c r="AT234" s="30">
        <v>0.0</v>
      </c>
      <c r="AU234" s="26">
        <f t="shared" si="76"/>
        <v>18221815.34</v>
      </c>
      <c r="AV234" s="15" t="s">
        <v>101</v>
      </c>
      <c r="AW234" s="16">
        <v>45030.0</v>
      </c>
      <c r="AX234" s="15" t="s">
        <v>102</v>
      </c>
      <c r="AY234" s="37">
        <v>45030.0</v>
      </c>
      <c r="AZ234" s="15" t="s">
        <v>241</v>
      </c>
      <c r="BA234" s="37">
        <v>45119.0</v>
      </c>
      <c r="BB234" s="17">
        <f t="shared" si="77"/>
        <v>89</v>
      </c>
      <c r="BC234" s="27" t="s">
        <v>1673</v>
      </c>
      <c r="BD234" s="14">
        <v>2.278976E7</v>
      </c>
      <c r="BE234" s="24">
        <v>0.0</v>
      </c>
      <c r="BF234" s="21"/>
      <c r="BG234" s="25">
        <v>0.0</v>
      </c>
      <c r="BH234" s="86"/>
      <c r="BI234" s="25">
        <v>0.0</v>
      </c>
      <c r="BJ234" s="21"/>
      <c r="BK234" s="25"/>
      <c r="BL234" s="25"/>
      <c r="BM234" s="25">
        <v>0.0</v>
      </c>
      <c r="BN234" s="17"/>
      <c r="BO234" s="26">
        <f t="shared" si="75"/>
        <v>18221815.34</v>
      </c>
      <c r="BP234" s="21"/>
      <c r="BQ234" s="17"/>
      <c r="BR234" s="17"/>
      <c r="BS234" s="21"/>
      <c r="BT234" s="17"/>
      <c r="BU234" s="27"/>
      <c r="BV234" s="27"/>
      <c r="BW234" s="27"/>
      <c r="BX234" s="27"/>
      <c r="BY234" s="28">
        <f t="shared" si="78"/>
        <v>89</v>
      </c>
      <c r="BZ234" s="17"/>
      <c r="CA234" s="17"/>
    </row>
    <row r="235" ht="15.0" customHeight="1">
      <c r="A235" s="20" t="s">
        <v>78</v>
      </c>
      <c r="B235" s="20" t="s">
        <v>79</v>
      </c>
      <c r="C235" s="15" t="s">
        <v>80</v>
      </c>
      <c r="D235" s="20">
        <v>298.0</v>
      </c>
      <c r="E235" s="15" t="s">
        <v>394</v>
      </c>
      <c r="F235" s="20" t="s">
        <v>1674</v>
      </c>
      <c r="G235" s="15" t="s">
        <v>118</v>
      </c>
      <c r="H235" s="16">
        <v>45071.0</v>
      </c>
      <c r="I235" s="20" t="s">
        <v>1675</v>
      </c>
      <c r="J235" s="15" t="s">
        <v>85</v>
      </c>
      <c r="K235" s="15" t="s">
        <v>85</v>
      </c>
      <c r="L235" s="20" t="s">
        <v>1676</v>
      </c>
      <c r="M235" s="15" t="s">
        <v>87</v>
      </c>
      <c r="N235" s="15" t="s">
        <v>202</v>
      </c>
      <c r="O235" s="15" t="s">
        <v>351</v>
      </c>
      <c r="P235" s="92" t="s">
        <v>1677</v>
      </c>
      <c r="Q235" s="92" t="s">
        <v>1678</v>
      </c>
      <c r="R235" s="93">
        <v>5.0677075E7</v>
      </c>
      <c r="S235" s="93">
        <v>4.1251833E7</v>
      </c>
      <c r="T235" s="20">
        <v>22923.0</v>
      </c>
      <c r="U235" s="20" t="s">
        <v>162</v>
      </c>
      <c r="V235" s="15" t="s">
        <v>93</v>
      </c>
      <c r="W235" s="15" t="s">
        <v>94</v>
      </c>
      <c r="X235" s="14" t="s">
        <v>85</v>
      </c>
      <c r="Y235" s="94" t="s">
        <v>1679</v>
      </c>
      <c r="Z235" s="32">
        <v>45092.0</v>
      </c>
      <c r="AA235" s="15" t="s">
        <v>1523</v>
      </c>
      <c r="AB235" s="19" t="s">
        <v>85</v>
      </c>
      <c r="AC235" s="15" t="s">
        <v>96</v>
      </c>
      <c r="AD235" s="94" t="s">
        <v>97</v>
      </c>
      <c r="AE235" s="41" t="s">
        <v>1680</v>
      </c>
      <c r="AF235" s="41">
        <v>8.30047431E8</v>
      </c>
      <c r="AG235" s="15">
        <v>5.0</v>
      </c>
      <c r="AH235" s="19" t="s">
        <v>85</v>
      </c>
      <c r="AI235" s="94" t="s">
        <v>85</v>
      </c>
      <c r="AJ235" s="94" t="s">
        <v>114</v>
      </c>
      <c r="AK235" s="15" t="s">
        <v>115</v>
      </c>
      <c r="AL235" s="94" t="s">
        <v>85</v>
      </c>
      <c r="AM235" s="15" t="s">
        <v>85</v>
      </c>
      <c r="AN235" s="94" t="s">
        <v>85</v>
      </c>
      <c r="AO235" s="20">
        <v>111323.0</v>
      </c>
      <c r="AP235" s="32">
        <v>45092.0</v>
      </c>
      <c r="AQ235" s="115">
        <v>1.9139305E7</v>
      </c>
      <c r="AR235" s="94"/>
      <c r="AS235" s="92"/>
      <c r="AT235" s="20"/>
      <c r="AU235" s="115">
        <v>1.9139305E7</v>
      </c>
      <c r="AV235" s="15" t="s">
        <v>101</v>
      </c>
      <c r="AW235" s="32">
        <v>45092.0</v>
      </c>
      <c r="AX235" s="15" t="s">
        <v>102</v>
      </c>
      <c r="AY235" s="79">
        <v>45097.0</v>
      </c>
      <c r="AZ235" s="15" t="s">
        <v>199</v>
      </c>
      <c r="BA235" s="32">
        <v>45291.0</v>
      </c>
      <c r="BB235" s="20">
        <f>BA235-AY235</f>
        <v>194</v>
      </c>
      <c r="BC235" s="135" t="s">
        <v>1681</v>
      </c>
      <c r="BD235" s="65">
        <v>3.9375763E8</v>
      </c>
      <c r="BE235" s="24">
        <v>5829230.0</v>
      </c>
      <c r="BF235" s="32">
        <v>45286.0</v>
      </c>
      <c r="BG235" s="25">
        <v>0.0</v>
      </c>
      <c r="BH235" s="21"/>
      <c r="BI235" s="25">
        <v>0.0</v>
      </c>
      <c r="BJ235" s="96"/>
      <c r="BK235" s="25"/>
      <c r="BL235" s="25"/>
      <c r="BM235" s="25">
        <v>0.0</v>
      </c>
      <c r="BN235" s="20"/>
      <c r="BO235" s="39">
        <f t="shared" si="75"/>
        <v>24968535</v>
      </c>
      <c r="BP235" s="34">
        <f>(BQ235-BA235)</f>
        <v>60</v>
      </c>
      <c r="BQ235" s="32">
        <v>45351.0</v>
      </c>
      <c r="BR235" s="32">
        <v>45652.0</v>
      </c>
      <c r="BS235" s="96"/>
      <c r="BT235" s="20"/>
      <c r="BU235" s="92"/>
      <c r="BV235" s="96"/>
      <c r="BW235" s="20"/>
      <c r="BX235" s="96"/>
      <c r="BY235" s="28">
        <f t="shared" si="78"/>
        <v>254</v>
      </c>
      <c r="BZ235" s="20"/>
      <c r="CA235" s="20"/>
    </row>
    <row r="236" ht="15.0" customHeight="1">
      <c r="A236" s="14" t="s">
        <v>78</v>
      </c>
      <c r="B236" s="14" t="s">
        <v>79</v>
      </c>
      <c r="C236" s="15" t="s">
        <v>80</v>
      </c>
      <c r="D236" s="17">
        <v>86.0</v>
      </c>
      <c r="E236" s="15" t="s">
        <v>116</v>
      </c>
      <c r="F236" s="17" t="s">
        <v>1682</v>
      </c>
      <c r="G236" s="15" t="s">
        <v>199</v>
      </c>
      <c r="H236" s="32">
        <v>45107.0</v>
      </c>
      <c r="I236" s="22" t="s">
        <v>1683</v>
      </c>
      <c r="J236" s="33" t="s">
        <v>85</v>
      </c>
      <c r="K236" s="15" t="s">
        <v>85</v>
      </c>
      <c r="L236" s="17" t="s">
        <v>1684</v>
      </c>
      <c r="M236" s="15" t="s">
        <v>243</v>
      </c>
      <c r="N236" s="15" t="s">
        <v>516</v>
      </c>
      <c r="O236" s="15" t="s">
        <v>180</v>
      </c>
      <c r="P236" s="14">
        <v>8.11115E7</v>
      </c>
      <c r="Q236" s="27" t="s">
        <v>1685</v>
      </c>
      <c r="R236" s="56">
        <v>6.6E8</v>
      </c>
      <c r="S236" s="56">
        <v>6.58925065E8</v>
      </c>
      <c r="T236" s="17">
        <v>44123.0</v>
      </c>
      <c r="U236" s="17" t="s">
        <v>92</v>
      </c>
      <c r="V236" s="15" t="s">
        <v>93</v>
      </c>
      <c r="W236" s="15" t="s">
        <v>94</v>
      </c>
      <c r="X236" s="14" t="s">
        <v>85</v>
      </c>
      <c r="Y236" s="34" t="s">
        <v>1686</v>
      </c>
      <c r="Z236" s="16">
        <v>45168.0</v>
      </c>
      <c r="AA236" s="15" t="s">
        <v>124</v>
      </c>
      <c r="AB236" s="19" t="s">
        <v>85</v>
      </c>
      <c r="AC236" s="15" t="s">
        <v>96</v>
      </c>
      <c r="AD236" s="15" t="s">
        <v>125</v>
      </c>
      <c r="AE236" s="15" t="s">
        <v>1687</v>
      </c>
      <c r="AF236" s="40">
        <v>9.00818856E8</v>
      </c>
      <c r="AG236" s="15">
        <v>4.0</v>
      </c>
      <c r="AH236" s="19" t="s">
        <v>85</v>
      </c>
      <c r="AI236" s="94" t="s">
        <v>85</v>
      </c>
      <c r="AJ236" s="15" t="s">
        <v>99</v>
      </c>
      <c r="AK236" s="15" t="s">
        <v>1688</v>
      </c>
      <c r="AL236" s="15" t="s">
        <v>1689</v>
      </c>
      <c r="AM236" s="15" t="s">
        <v>85</v>
      </c>
      <c r="AN236" s="15" t="s">
        <v>85</v>
      </c>
      <c r="AO236" s="34">
        <v>154323.0</v>
      </c>
      <c r="AP236" s="16">
        <v>45168.0</v>
      </c>
      <c r="AQ236" s="112">
        <v>5.25924E8</v>
      </c>
      <c r="AR236" s="17"/>
      <c r="AS236" s="27"/>
      <c r="AT236" s="17"/>
      <c r="AU236" s="127">
        <v>5.25924E8</v>
      </c>
      <c r="AV236" s="15" t="s">
        <v>99</v>
      </c>
      <c r="AW236" s="94" t="s">
        <v>1498</v>
      </c>
      <c r="AX236" s="34" t="s">
        <v>102</v>
      </c>
      <c r="AY236" s="37">
        <v>45168.0</v>
      </c>
      <c r="AZ236" s="15" t="s">
        <v>133</v>
      </c>
      <c r="BA236" s="37">
        <v>45198.0</v>
      </c>
      <c r="BB236" s="17">
        <f t="shared" ref="BB236:BB244" si="79">(BA236-AY236)</f>
        <v>30</v>
      </c>
      <c r="BC236" s="25" t="s">
        <v>417</v>
      </c>
      <c r="BD236" s="15">
        <v>1.949897E7</v>
      </c>
      <c r="BE236" s="24">
        <v>0.0</v>
      </c>
      <c r="BF236" s="21"/>
      <c r="BG236" s="25">
        <v>0.0</v>
      </c>
      <c r="BH236" s="21"/>
      <c r="BI236" s="25">
        <v>0.0</v>
      </c>
      <c r="BJ236" s="21"/>
      <c r="BK236" s="25"/>
      <c r="BL236" s="25"/>
      <c r="BM236" s="25">
        <v>0.0</v>
      </c>
      <c r="BN236" s="17"/>
      <c r="BO236" s="39">
        <f t="shared" si="75"/>
        <v>525924000</v>
      </c>
      <c r="BP236" s="21"/>
      <c r="BQ236" s="17"/>
      <c r="BR236" s="17"/>
      <c r="BS236" s="21"/>
      <c r="BT236" s="17"/>
      <c r="BU236" s="27"/>
      <c r="BV236" s="21"/>
      <c r="BW236" s="17"/>
      <c r="BX236" s="21"/>
      <c r="BY236" s="28">
        <f t="shared" si="78"/>
        <v>30</v>
      </c>
      <c r="BZ236" s="17"/>
      <c r="CA236" s="17"/>
    </row>
    <row r="237" ht="15.0" customHeight="1">
      <c r="A237" s="14" t="s">
        <v>78</v>
      </c>
      <c r="B237" s="14" t="s">
        <v>79</v>
      </c>
      <c r="C237" s="15" t="s">
        <v>141</v>
      </c>
      <c r="D237" s="17">
        <v>87.0</v>
      </c>
      <c r="E237" s="15" t="s">
        <v>116</v>
      </c>
      <c r="F237" s="17" t="s">
        <v>1690</v>
      </c>
      <c r="G237" s="15" t="s">
        <v>199</v>
      </c>
      <c r="H237" s="32">
        <v>45100.0</v>
      </c>
      <c r="I237" s="136">
        <v>153952.0</v>
      </c>
      <c r="J237" s="33" t="s">
        <v>85</v>
      </c>
      <c r="K237" s="15" t="s">
        <v>85</v>
      </c>
      <c r="L237" s="17" t="s">
        <v>1691</v>
      </c>
      <c r="M237" s="15" t="s">
        <v>243</v>
      </c>
      <c r="N237" s="15" t="s">
        <v>244</v>
      </c>
      <c r="O237" s="15" t="s">
        <v>412</v>
      </c>
      <c r="P237" s="14">
        <v>4.3233E7</v>
      </c>
      <c r="Q237" s="27" t="s">
        <v>1692</v>
      </c>
      <c r="R237" s="56">
        <v>1.7E9</v>
      </c>
      <c r="S237" s="56">
        <v>1.607553161E9</v>
      </c>
      <c r="T237" s="17">
        <v>26823.0</v>
      </c>
      <c r="U237" s="17" t="s">
        <v>92</v>
      </c>
      <c r="V237" s="15" t="s">
        <v>93</v>
      </c>
      <c r="W237" s="15" t="s">
        <v>94</v>
      </c>
      <c r="X237" s="14" t="s">
        <v>85</v>
      </c>
      <c r="Y237" s="34">
        <v>112569.0</v>
      </c>
      <c r="Z237" s="16">
        <v>45111.0</v>
      </c>
      <c r="AA237" s="15" t="s">
        <v>124</v>
      </c>
      <c r="AB237" s="19" t="s">
        <v>85</v>
      </c>
      <c r="AC237" s="15" t="s">
        <v>96</v>
      </c>
      <c r="AD237" s="15" t="s">
        <v>125</v>
      </c>
      <c r="AE237" s="34" t="s">
        <v>1693</v>
      </c>
      <c r="AF237" s="15">
        <v>8.00103052E8</v>
      </c>
      <c r="AG237" s="15">
        <v>8.0</v>
      </c>
      <c r="AH237" s="19" t="s">
        <v>85</v>
      </c>
      <c r="AI237" s="94" t="s">
        <v>85</v>
      </c>
      <c r="AJ237" s="94" t="s">
        <v>114</v>
      </c>
      <c r="AK237" s="15" t="s">
        <v>115</v>
      </c>
      <c r="AL237" s="15" t="s">
        <v>1694</v>
      </c>
      <c r="AM237" s="15" t="s">
        <v>85</v>
      </c>
      <c r="AN237" s="15" t="s">
        <v>85</v>
      </c>
      <c r="AO237" s="34">
        <v>120823.0</v>
      </c>
      <c r="AP237" s="16">
        <v>45112.0</v>
      </c>
      <c r="AQ237" s="112">
        <v>1.607553161E9</v>
      </c>
      <c r="AR237" s="17"/>
      <c r="AS237" s="27"/>
      <c r="AT237" s="17"/>
      <c r="AU237" s="127">
        <v>1.607553161E9</v>
      </c>
      <c r="AV237" s="15" t="s">
        <v>127</v>
      </c>
      <c r="AW237" s="32">
        <v>45112.0</v>
      </c>
      <c r="AX237" s="15" t="s">
        <v>102</v>
      </c>
      <c r="AY237" s="37">
        <v>45112.0</v>
      </c>
      <c r="AZ237" s="15" t="s">
        <v>131</v>
      </c>
      <c r="BA237" s="37">
        <v>45143.0</v>
      </c>
      <c r="BB237" s="17">
        <f t="shared" si="79"/>
        <v>31</v>
      </c>
      <c r="BC237" s="17" t="s">
        <v>417</v>
      </c>
      <c r="BD237" s="17">
        <v>1.949897E7</v>
      </c>
      <c r="BE237" s="24">
        <v>0.0</v>
      </c>
      <c r="BF237" s="21"/>
      <c r="BG237" s="25">
        <v>0.0</v>
      </c>
      <c r="BH237" s="21"/>
      <c r="BI237" s="25">
        <v>0.0</v>
      </c>
      <c r="BJ237" s="21"/>
      <c r="BK237" s="25"/>
      <c r="BL237" s="25"/>
      <c r="BM237" s="25">
        <v>0.0</v>
      </c>
      <c r="BN237" s="48"/>
      <c r="BO237" s="39">
        <f t="shared" si="75"/>
        <v>1607553161</v>
      </c>
      <c r="BP237" s="21"/>
      <c r="BQ237" s="17"/>
      <c r="BR237" s="17"/>
      <c r="BS237" s="21"/>
      <c r="BT237" s="17"/>
      <c r="BU237" s="27"/>
      <c r="BV237" s="21"/>
      <c r="BW237" s="17"/>
      <c r="BX237" s="21"/>
      <c r="BY237" s="28">
        <f t="shared" si="78"/>
        <v>31</v>
      </c>
      <c r="BZ237" s="17"/>
      <c r="CA237" s="17"/>
    </row>
    <row r="238" ht="15.0" customHeight="1">
      <c r="A238" s="14" t="s">
        <v>78</v>
      </c>
      <c r="B238" s="14" t="s">
        <v>79</v>
      </c>
      <c r="C238" s="15" t="s">
        <v>80</v>
      </c>
      <c r="D238" s="17">
        <v>181.0</v>
      </c>
      <c r="E238" s="15" t="s">
        <v>116</v>
      </c>
      <c r="F238" s="17" t="s">
        <v>1695</v>
      </c>
      <c r="G238" s="15" t="s">
        <v>199</v>
      </c>
      <c r="H238" s="32">
        <v>45105.0</v>
      </c>
      <c r="I238" s="22" t="s">
        <v>1696</v>
      </c>
      <c r="J238" s="33" t="s">
        <v>85</v>
      </c>
      <c r="K238" s="15" t="s">
        <v>85</v>
      </c>
      <c r="L238" s="17" t="s">
        <v>1697</v>
      </c>
      <c r="M238" s="15" t="s">
        <v>87</v>
      </c>
      <c r="N238" s="15" t="s">
        <v>1005</v>
      </c>
      <c r="O238" s="15" t="s">
        <v>180</v>
      </c>
      <c r="P238" s="14">
        <v>7.8181507E7</v>
      </c>
      <c r="Q238" s="27" t="s">
        <v>1698</v>
      </c>
      <c r="R238" s="56">
        <v>4.0E7</v>
      </c>
      <c r="S238" s="56">
        <v>4.0E7</v>
      </c>
      <c r="T238" s="17">
        <v>34723.0</v>
      </c>
      <c r="U238" s="14" t="s">
        <v>968</v>
      </c>
      <c r="V238" s="15" t="s">
        <v>93</v>
      </c>
      <c r="W238" s="15" t="s">
        <v>94</v>
      </c>
      <c r="X238" s="14" t="s">
        <v>85</v>
      </c>
      <c r="Y238" s="34" t="s">
        <v>1699</v>
      </c>
      <c r="Z238" s="16">
        <v>45125.0</v>
      </c>
      <c r="AA238" s="15" t="s">
        <v>202</v>
      </c>
      <c r="AB238" s="19" t="s">
        <v>85</v>
      </c>
      <c r="AC238" s="15" t="s">
        <v>96</v>
      </c>
      <c r="AD238" s="15" t="s">
        <v>1700</v>
      </c>
      <c r="AE238" s="34" t="s">
        <v>1701</v>
      </c>
      <c r="AF238" s="15">
        <v>8.60000189E8</v>
      </c>
      <c r="AG238" s="15">
        <v>3.0</v>
      </c>
      <c r="AH238" s="19" t="s">
        <v>85</v>
      </c>
      <c r="AI238" s="94" t="s">
        <v>85</v>
      </c>
      <c r="AJ238" s="94" t="s">
        <v>114</v>
      </c>
      <c r="AK238" s="15" t="s">
        <v>115</v>
      </c>
      <c r="AL238" s="15" t="s">
        <v>962</v>
      </c>
      <c r="AM238" s="15" t="s">
        <v>85</v>
      </c>
      <c r="AN238" s="15" t="s">
        <v>85</v>
      </c>
      <c r="AO238" s="34">
        <v>128423.0</v>
      </c>
      <c r="AP238" s="16">
        <v>45126.0</v>
      </c>
      <c r="AQ238" s="112">
        <v>4.0E7</v>
      </c>
      <c r="AR238" s="17"/>
      <c r="AS238" s="27"/>
      <c r="AT238" s="17"/>
      <c r="AU238" s="36">
        <v>4.0E7</v>
      </c>
      <c r="AV238" s="15" t="s">
        <v>127</v>
      </c>
      <c r="AW238" s="32">
        <v>45126.0</v>
      </c>
      <c r="AX238" s="34" t="s">
        <v>102</v>
      </c>
      <c r="AY238" s="37">
        <v>45141.0</v>
      </c>
      <c r="AZ238" s="15" t="s">
        <v>131</v>
      </c>
      <c r="BA238" s="37">
        <v>45291.0</v>
      </c>
      <c r="BB238" s="17">
        <f t="shared" si="79"/>
        <v>150</v>
      </c>
      <c r="BC238" s="15" t="s">
        <v>1702</v>
      </c>
      <c r="BD238" s="15">
        <v>5.2199365E7</v>
      </c>
      <c r="BE238" s="24">
        <v>2.0E7</v>
      </c>
      <c r="BF238" s="37">
        <v>45279.0</v>
      </c>
      <c r="BG238" s="25">
        <v>0.0</v>
      </c>
      <c r="BH238" s="21"/>
      <c r="BI238" s="25">
        <v>0.0</v>
      </c>
      <c r="BJ238" s="52"/>
      <c r="BK238" s="25"/>
      <c r="BL238" s="25"/>
      <c r="BM238" s="25">
        <v>0.0</v>
      </c>
      <c r="BN238" s="48"/>
      <c r="BO238" s="39">
        <f t="shared" si="75"/>
        <v>60000000</v>
      </c>
      <c r="BP238" s="15">
        <v>76.0</v>
      </c>
      <c r="BQ238" s="37">
        <v>45367.0</v>
      </c>
      <c r="BR238" s="37">
        <v>45279.0</v>
      </c>
      <c r="BS238" s="21"/>
      <c r="BT238" s="17"/>
      <c r="BU238" s="27"/>
      <c r="BV238" s="21"/>
      <c r="BW238" s="17"/>
      <c r="BX238" s="21"/>
      <c r="BY238" s="105" t="s">
        <v>1703</v>
      </c>
      <c r="BZ238" s="17"/>
      <c r="CA238" s="17"/>
    </row>
    <row r="239" ht="15.0" customHeight="1">
      <c r="A239" s="14" t="s">
        <v>78</v>
      </c>
      <c r="B239" s="14" t="s">
        <v>79</v>
      </c>
      <c r="C239" s="15" t="s">
        <v>80</v>
      </c>
      <c r="D239" s="17">
        <v>313.0</v>
      </c>
      <c r="E239" s="15" t="s">
        <v>116</v>
      </c>
      <c r="F239" s="17" t="s">
        <v>1704</v>
      </c>
      <c r="G239" s="15" t="s">
        <v>199</v>
      </c>
      <c r="H239" s="32">
        <v>45099.0</v>
      </c>
      <c r="I239" s="22" t="s">
        <v>1705</v>
      </c>
      <c r="J239" s="33" t="s">
        <v>85</v>
      </c>
      <c r="K239" s="15" t="s">
        <v>85</v>
      </c>
      <c r="L239" s="17" t="s">
        <v>1132</v>
      </c>
      <c r="M239" s="15" t="s">
        <v>108</v>
      </c>
      <c r="N239" s="15" t="s">
        <v>109</v>
      </c>
      <c r="O239" s="15" t="s">
        <v>89</v>
      </c>
      <c r="P239" s="14">
        <v>7.2151704E7</v>
      </c>
      <c r="Q239" s="27" t="s">
        <v>1706</v>
      </c>
      <c r="R239" s="56">
        <v>5.0E7</v>
      </c>
      <c r="S239" s="56">
        <v>5.0E7</v>
      </c>
      <c r="T239" s="17">
        <v>28323.0</v>
      </c>
      <c r="U239" s="14" t="s">
        <v>92</v>
      </c>
      <c r="V239" s="15" t="s">
        <v>93</v>
      </c>
      <c r="W239" s="15" t="s">
        <v>94</v>
      </c>
      <c r="X239" s="14" t="s">
        <v>85</v>
      </c>
      <c r="Y239" s="34" t="s">
        <v>1707</v>
      </c>
      <c r="Z239" s="16">
        <v>45138.0</v>
      </c>
      <c r="AA239" s="15" t="s">
        <v>202</v>
      </c>
      <c r="AB239" s="19" t="s">
        <v>85</v>
      </c>
      <c r="AC239" s="15" t="s">
        <v>96</v>
      </c>
      <c r="AD239" s="15" t="s">
        <v>125</v>
      </c>
      <c r="AE239" s="34" t="s">
        <v>1708</v>
      </c>
      <c r="AF239" s="40">
        <v>8.60000648E8</v>
      </c>
      <c r="AG239" s="15">
        <v>2.0</v>
      </c>
      <c r="AH239" s="19" t="s">
        <v>85</v>
      </c>
      <c r="AI239" s="94" t="s">
        <v>85</v>
      </c>
      <c r="AJ239" s="15" t="s">
        <v>99</v>
      </c>
      <c r="AK239" s="15" t="s">
        <v>128</v>
      </c>
      <c r="AL239" s="15" t="s">
        <v>1689</v>
      </c>
      <c r="AM239" s="15" t="s">
        <v>85</v>
      </c>
      <c r="AN239" s="15" t="s">
        <v>85</v>
      </c>
      <c r="AO239" s="34">
        <v>147723.0</v>
      </c>
      <c r="AP239" s="16">
        <v>45156.0</v>
      </c>
      <c r="AQ239" s="112">
        <v>5.0E7</v>
      </c>
      <c r="AR239" s="30">
        <v>0.0</v>
      </c>
      <c r="AS239" s="30">
        <v>0.0</v>
      </c>
      <c r="AT239" s="30">
        <v>0.0</v>
      </c>
      <c r="AU239" s="31">
        <f>SUM(AQ239+AR239+AS239+AT239)</f>
        <v>50000000</v>
      </c>
      <c r="AV239" s="15" t="s">
        <v>101</v>
      </c>
      <c r="AW239" s="16">
        <v>45156.0</v>
      </c>
      <c r="AX239" s="15" t="s">
        <v>102</v>
      </c>
      <c r="AY239" s="37">
        <v>45156.0</v>
      </c>
      <c r="AZ239" s="15" t="s">
        <v>133</v>
      </c>
      <c r="BA239" s="37">
        <v>45275.0</v>
      </c>
      <c r="BB239" s="17">
        <f t="shared" si="79"/>
        <v>119</v>
      </c>
      <c r="BC239" s="15" t="s">
        <v>1709</v>
      </c>
      <c r="BD239" s="15">
        <v>1.020712442E9</v>
      </c>
      <c r="BE239" s="24">
        <v>0.0</v>
      </c>
      <c r="BF239" s="16"/>
      <c r="BG239" s="25">
        <v>0.0</v>
      </c>
      <c r="BH239" s="16"/>
      <c r="BI239" s="25">
        <v>0.0</v>
      </c>
      <c r="BJ239" s="16"/>
      <c r="BK239" s="25"/>
      <c r="BL239" s="25"/>
      <c r="BM239" s="25">
        <v>0.0</v>
      </c>
      <c r="BN239" s="16"/>
      <c r="BO239" s="39">
        <f t="shared" si="75"/>
        <v>50000000</v>
      </c>
      <c r="BP239" s="21"/>
      <c r="BQ239" s="16"/>
      <c r="BR239" s="16"/>
      <c r="BS239" s="21"/>
      <c r="BT239" s="17"/>
      <c r="BU239" s="27"/>
      <c r="BV239" s="21"/>
      <c r="BW239" s="17"/>
      <c r="BX239" s="21"/>
      <c r="BY239" s="28">
        <f t="shared" ref="BY239:BY241" si="80">SUM(BB239+BP239+BS239+BV239)</f>
        <v>119</v>
      </c>
      <c r="BZ239" s="17"/>
      <c r="CA239" s="17"/>
    </row>
    <row r="240" ht="15.0" customHeight="1">
      <c r="A240" s="14" t="s">
        <v>78</v>
      </c>
      <c r="B240" s="14" t="s">
        <v>79</v>
      </c>
      <c r="C240" s="15" t="s">
        <v>80</v>
      </c>
      <c r="D240" s="17">
        <v>304.0</v>
      </c>
      <c r="E240" s="15" t="s">
        <v>116</v>
      </c>
      <c r="F240" s="17" t="s">
        <v>1710</v>
      </c>
      <c r="G240" s="15" t="s">
        <v>199</v>
      </c>
      <c r="H240" s="32">
        <v>45106.0</v>
      </c>
      <c r="I240" s="22" t="s">
        <v>1711</v>
      </c>
      <c r="J240" s="33" t="s">
        <v>85</v>
      </c>
      <c r="K240" s="15" t="s">
        <v>85</v>
      </c>
      <c r="L240" s="17" t="s">
        <v>1712</v>
      </c>
      <c r="M240" s="15" t="s">
        <v>87</v>
      </c>
      <c r="N240" s="15" t="s">
        <v>1005</v>
      </c>
      <c r="O240" s="15" t="s">
        <v>180</v>
      </c>
      <c r="P240" s="14">
        <v>4.3232604E7</v>
      </c>
      <c r="Q240" s="27" t="s">
        <v>1692</v>
      </c>
      <c r="R240" s="56">
        <v>6000000.0</v>
      </c>
      <c r="S240" s="56">
        <v>6000000.0</v>
      </c>
      <c r="T240" s="17">
        <v>42723.0</v>
      </c>
      <c r="U240" s="14" t="s">
        <v>92</v>
      </c>
      <c r="V240" s="15" t="s">
        <v>93</v>
      </c>
      <c r="W240" s="15" t="s">
        <v>94</v>
      </c>
      <c r="X240" s="14" t="s">
        <v>85</v>
      </c>
      <c r="Y240" s="34" t="s">
        <v>1713</v>
      </c>
      <c r="Z240" s="16">
        <v>45135.0</v>
      </c>
      <c r="AA240" s="15" t="s">
        <v>124</v>
      </c>
      <c r="AB240" s="19" t="s">
        <v>85</v>
      </c>
      <c r="AC240" s="15" t="s">
        <v>96</v>
      </c>
      <c r="AD240" s="15" t="s">
        <v>125</v>
      </c>
      <c r="AE240" s="40" t="s">
        <v>1714</v>
      </c>
      <c r="AF240" s="15">
        <v>9.01510263E8</v>
      </c>
      <c r="AG240" s="15">
        <v>7.0</v>
      </c>
      <c r="AH240" s="19" t="s">
        <v>85</v>
      </c>
      <c r="AI240" s="94" t="s">
        <v>85</v>
      </c>
      <c r="AJ240" s="94" t="s">
        <v>114</v>
      </c>
      <c r="AK240" s="15" t="s">
        <v>115</v>
      </c>
      <c r="AL240" s="15" t="s">
        <v>100</v>
      </c>
      <c r="AM240" s="15" t="s">
        <v>85</v>
      </c>
      <c r="AN240" s="15" t="s">
        <v>85</v>
      </c>
      <c r="AO240" s="34">
        <v>134423.0</v>
      </c>
      <c r="AP240" s="16">
        <v>45138.0</v>
      </c>
      <c r="AQ240" s="112">
        <v>4320220.0</v>
      </c>
      <c r="AR240" s="17"/>
      <c r="AS240" s="27"/>
      <c r="AT240" s="17"/>
      <c r="AU240" s="36">
        <v>4320220.0</v>
      </c>
      <c r="AV240" s="15" t="s">
        <v>1715</v>
      </c>
      <c r="AW240" s="94" t="s">
        <v>85</v>
      </c>
      <c r="AX240" s="15" t="s">
        <v>130</v>
      </c>
      <c r="AY240" s="37">
        <v>45138.0</v>
      </c>
      <c r="AZ240" s="15" t="s">
        <v>131</v>
      </c>
      <c r="BA240" s="37">
        <v>45168.0</v>
      </c>
      <c r="BB240" s="17">
        <f t="shared" si="79"/>
        <v>30</v>
      </c>
      <c r="BC240" s="34" t="s">
        <v>991</v>
      </c>
      <c r="BD240" s="34">
        <v>7.995139E7</v>
      </c>
      <c r="BE240" s="24">
        <v>0.0</v>
      </c>
      <c r="BF240" s="21"/>
      <c r="BG240" s="25">
        <v>0.0</v>
      </c>
      <c r="BH240" s="21"/>
      <c r="BI240" s="25">
        <v>0.0</v>
      </c>
      <c r="BJ240" s="21"/>
      <c r="BK240" s="25"/>
      <c r="BL240" s="25"/>
      <c r="BM240" s="25">
        <v>0.0</v>
      </c>
      <c r="BN240" s="17"/>
      <c r="BO240" s="39">
        <f t="shared" si="75"/>
        <v>4320220</v>
      </c>
      <c r="BP240" s="21"/>
      <c r="BQ240" s="17"/>
      <c r="BR240" s="17"/>
      <c r="BS240" s="21"/>
      <c r="BT240" s="17"/>
      <c r="BU240" s="27"/>
      <c r="BV240" s="21"/>
      <c r="BW240" s="17"/>
      <c r="BX240" s="21"/>
      <c r="BY240" s="28">
        <f t="shared" si="80"/>
        <v>30</v>
      </c>
      <c r="BZ240" s="17"/>
      <c r="CA240" s="17"/>
    </row>
    <row r="241" ht="15.0" customHeight="1">
      <c r="A241" s="14" t="s">
        <v>78</v>
      </c>
      <c r="B241" s="14" t="s">
        <v>79</v>
      </c>
      <c r="C241" s="15" t="s">
        <v>80</v>
      </c>
      <c r="D241" s="14">
        <v>241.0</v>
      </c>
      <c r="E241" s="15" t="s">
        <v>565</v>
      </c>
      <c r="F241" s="14" t="s">
        <v>1716</v>
      </c>
      <c r="G241" s="15" t="s">
        <v>199</v>
      </c>
      <c r="H241" s="16">
        <v>45090.0</v>
      </c>
      <c r="I241" s="19" t="s">
        <v>1717</v>
      </c>
      <c r="J241" s="15" t="s">
        <v>85</v>
      </c>
      <c r="K241" s="15" t="s">
        <v>85</v>
      </c>
      <c r="L241" s="14" t="s">
        <v>1718</v>
      </c>
      <c r="M241" s="15" t="s">
        <v>945</v>
      </c>
      <c r="N241" s="15" t="s">
        <v>945</v>
      </c>
      <c r="O241" s="15" t="s">
        <v>147</v>
      </c>
      <c r="P241" s="14">
        <v>8.6111702E7</v>
      </c>
      <c r="Q241" s="18" t="s">
        <v>1719</v>
      </c>
      <c r="R241" s="18">
        <v>6.0E8</v>
      </c>
      <c r="S241" s="18">
        <v>5.9904002E8</v>
      </c>
      <c r="T241" s="14">
        <v>29023.0</v>
      </c>
      <c r="U241" s="14" t="s">
        <v>1720</v>
      </c>
      <c r="V241" s="15" t="s">
        <v>93</v>
      </c>
      <c r="W241" s="15" t="s">
        <v>94</v>
      </c>
      <c r="X241" s="34" t="s">
        <v>85</v>
      </c>
      <c r="Y241" s="34" t="s">
        <v>1721</v>
      </c>
      <c r="Z241" s="32">
        <v>45168.0</v>
      </c>
      <c r="AA241" s="15" t="s">
        <v>88</v>
      </c>
      <c r="AB241" s="19" t="s">
        <v>85</v>
      </c>
      <c r="AC241" s="15" t="s">
        <v>96</v>
      </c>
      <c r="AD241" s="34" t="s">
        <v>97</v>
      </c>
      <c r="AE241" s="34" t="s">
        <v>1722</v>
      </c>
      <c r="AF241" s="137">
        <v>9.01010913E8</v>
      </c>
      <c r="AG241" s="15">
        <v>0.0</v>
      </c>
      <c r="AH241" s="19" t="s">
        <v>85</v>
      </c>
      <c r="AI241" s="94" t="s">
        <v>85</v>
      </c>
      <c r="AJ241" s="87"/>
      <c r="AK241" s="15" t="s">
        <v>128</v>
      </c>
      <c r="AL241" s="17" t="s">
        <v>100</v>
      </c>
      <c r="AM241" s="34" t="s">
        <v>85</v>
      </c>
      <c r="AN241" s="15" t="s">
        <v>85</v>
      </c>
      <c r="AO241" s="34">
        <v>154523.0</v>
      </c>
      <c r="AP241" s="32">
        <v>45168.0</v>
      </c>
      <c r="AQ241" s="112">
        <v>5.871E8</v>
      </c>
      <c r="AR241" s="34" t="s">
        <v>85</v>
      </c>
      <c r="AS241" s="30" t="s">
        <v>85</v>
      </c>
      <c r="AT241" s="34" t="s">
        <v>85</v>
      </c>
      <c r="AU241" s="112">
        <v>5.871E8</v>
      </c>
      <c r="AV241" s="15" t="s">
        <v>101</v>
      </c>
      <c r="AW241" s="32">
        <v>45166.0</v>
      </c>
      <c r="AX241" s="15" t="s">
        <v>971</v>
      </c>
      <c r="AY241" s="91">
        <v>45170.0</v>
      </c>
      <c r="AZ241" s="15" t="s">
        <v>133</v>
      </c>
      <c r="BA241" s="32">
        <v>45291.0</v>
      </c>
      <c r="BB241" s="17">
        <f t="shared" si="79"/>
        <v>121</v>
      </c>
      <c r="BC241" s="30" t="s">
        <v>1723</v>
      </c>
      <c r="BD241" s="138">
        <v>2.1094954E7</v>
      </c>
      <c r="BE241" s="24">
        <v>2.201E8</v>
      </c>
      <c r="BF241" s="52">
        <v>45211.0</v>
      </c>
      <c r="BG241" s="25">
        <v>0.0</v>
      </c>
      <c r="BH241" s="21"/>
      <c r="BI241" s="25">
        <v>0.0</v>
      </c>
      <c r="BJ241" s="81"/>
      <c r="BK241" s="25"/>
      <c r="BL241" s="25"/>
      <c r="BM241" s="25">
        <v>0.0</v>
      </c>
      <c r="BN241" s="81"/>
      <c r="BO241" s="39">
        <f t="shared" si="75"/>
        <v>807200000</v>
      </c>
      <c r="BP241" s="81"/>
      <c r="BQ241" s="81"/>
      <c r="BR241" s="81"/>
      <c r="BS241" s="81"/>
      <c r="BT241" s="87"/>
      <c r="BU241" s="81"/>
      <c r="BV241" s="81"/>
      <c r="BW241" s="29"/>
      <c r="BX241" s="81"/>
      <c r="BY241" s="28">
        <f t="shared" si="80"/>
        <v>121</v>
      </c>
      <c r="BZ241" s="81"/>
      <c r="CA241" s="14"/>
    </row>
    <row r="242" ht="15.0" customHeight="1">
      <c r="A242" s="14" t="s">
        <v>78</v>
      </c>
      <c r="B242" s="14" t="s">
        <v>79</v>
      </c>
      <c r="C242" s="15" t="s">
        <v>80</v>
      </c>
      <c r="D242" s="14">
        <v>190.0</v>
      </c>
      <c r="E242" s="15" t="s">
        <v>565</v>
      </c>
      <c r="F242" s="14" t="s">
        <v>1724</v>
      </c>
      <c r="G242" s="15" t="s">
        <v>118</v>
      </c>
      <c r="H242" s="16">
        <v>45083.0</v>
      </c>
      <c r="I242" s="19" t="s">
        <v>1725</v>
      </c>
      <c r="J242" s="15" t="s">
        <v>85</v>
      </c>
      <c r="K242" s="15" t="s">
        <v>85</v>
      </c>
      <c r="L242" s="14" t="s">
        <v>1726</v>
      </c>
      <c r="M242" s="15" t="s">
        <v>87</v>
      </c>
      <c r="N242" s="15" t="s">
        <v>202</v>
      </c>
      <c r="O242" s="15" t="s">
        <v>180</v>
      </c>
      <c r="P242" s="14">
        <v>4.015151E7</v>
      </c>
      <c r="Q242" s="34" t="s">
        <v>1727</v>
      </c>
      <c r="R242" s="18">
        <v>3.0E7</v>
      </c>
      <c r="S242" s="18">
        <v>3.0E7</v>
      </c>
      <c r="T242" s="14">
        <v>38323.0</v>
      </c>
      <c r="U242" s="14" t="s">
        <v>968</v>
      </c>
      <c r="V242" s="50" t="s">
        <v>93</v>
      </c>
      <c r="W242" s="50" t="s">
        <v>94</v>
      </c>
      <c r="X242" s="50" t="s">
        <v>85</v>
      </c>
      <c r="Y242" s="50" t="s">
        <v>1728</v>
      </c>
      <c r="Z242" s="117">
        <v>45126.0</v>
      </c>
      <c r="AA242" s="50" t="s">
        <v>202</v>
      </c>
      <c r="AB242" s="19" t="s">
        <v>85</v>
      </c>
      <c r="AC242" s="50" t="s">
        <v>96</v>
      </c>
      <c r="AD242" s="50" t="s">
        <v>97</v>
      </c>
      <c r="AE242" s="50" t="s">
        <v>1729</v>
      </c>
      <c r="AF242" s="50">
        <v>9.01683321E8</v>
      </c>
      <c r="AG242" s="50">
        <v>8.0</v>
      </c>
      <c r="AH242" s="19" t="s">
        <v>85</v>
      </c>
      <c r="AI242" s="50" t="s">
        <v>85</v>
      </c>
      <c r="AJ242" s="50" t="s">
        <v>85</v>
      </c>
      <c r="AK242" s="41" t="s">
        <v>1483</v>
      </c>
      <c r="AL242" s="20" t="s">
        <v>100</v>
      </c>
      <c r="AM242" s="50" t="s">
        <v>85</v>
      </c>
      <c r="AN242" s="50" t="s">
        <v>85</v>
      </c>
      <c r="AO242" s="139" t="s">
        <v>1730</v>
      </c>
      <c r="AP242" s="117">
        <v>45131.0</v>
      </c>
      <c r="AQ242" s="100" t="s">
        <v>1731</v>
      </c>
      <c r="AR242" s="119"/>
      <c r="AS242" s="120"/>
      <c r="AT242" s="119"/>
      <c r="AU242" s="100" t="s">
        <v>1731</v>
      </c>
      <c r="AV242" s="15" t="s">
        <v>101</v>
      </c>
      <c r="AW242" s="117">
        <v>45138.0</v>
      </c>
      <c r="AX242" s="15" t="s">
        <v>102</v>
      </c>
      <c r="AY242" s="121">
        <v>45139.0</v>
      </c>
      <c r="AZ242" s="50" t="s">
        <v>1732</v>
      </c>
      <c r="BA242" s="117">
        <v>45291.0</v>
      </c>
      <c r="BB242" s="17">
        <f t="shared" si="79"/>
        <v>152</v>
      </c>
      <c r="BC242" s="122" t="s">
        <v>1733</v>
      </c>
      <c r="BD242" s="60">
        <v>1.070618478E9</v>
      </c>
      <c r="BE242" s="24">
        <v>8000000.0</v>
      </c>
      <c r="BF242" s="117">
        <v>45282.0</v>
      </c>
      <c r="BG242" s="25">
        <v>0.0</v>
      </c>
      <c r="BH242" s="21"/>
      <c r="BI242" s="25">
        <v>0.0</v>
      </c>
      <c r="BJ242" s="61"/>
      <c r="BK242" s="25"/>
      <c r="BL242" s="25"/>
      <c r="BM242" s="25">
        <v>0.0</v>
      </c>
      <c r="BN242" s="61"/>
      <c r="BO242" s="25">
        <v>3.8E7</v>
      </c>
      <c r="BP242" s="140">
        <v>60.0</v>
      </c>
      <c r="BQ242" s="117">
        <v>45351.0</v>
      </c>
      <c r="BR242" s="117">
        <v>45282.0</v>
      </c>
      <c r="BS242" s="61"/>
      <c r="BT242" s="119"/>
      <c r="BU242" s="61"/>
      <c r="BV242" s="61"/>
      <c r="BW242" s="120"/>
      <c r="BX242" s="61"/>
      <c r="BY242" s="105" t="s">
        <v>1734</v>
      </c>
      <c r="BZ242" s="81"/>
      <c r="CA242" s="14"/>
    </row>
    <row r="243" ht="15.0" customHeight="1">
      <c r="A243" s="14" t="s">
        <v>78</v>
      </c>
      <c r="B243" s="14" t="s">
        <v>79</v>
      </c>
      <c r="C243" s="15" t="s">
        <v>80</v>
      </c>
      <c r="D243" s="14">
        <v>261.0</v>
      </c>
      <c r="E243" s="15" t="s">
        <v>565</v>
      </c>
      <c r="F243" s="14" t="s">
        <v>1735</v>
      </c>
      <c r="G243" s="15" t="s">
        <v>199</v>
      </c>
      <c r="H243" s="16">
        <v>45105.0</v>
      </c>
      <c r="I243" s="19" t="s">
        <v>1736</v>
      </c>
      <c r="J243" s="15" t="s">
        <v>85</v>
      </c>
      <c r="K243" s="15" t="s">
        <v>85</v>
      </c>
      <c r="L243" s="14" t="s">
        <v>1737</v>
      </c>
      <c r="M243" s="15" t="s">
        <v>87</v>
      </c>
      <c r="N243" s="15" t="s">
        <v>202</v>
      </c>
      <c r="O243" s="15" t="s">
        <v>147</v>
      </c>
      <c r="P243" s="14">
        <v>8.4121804E7</v>
      </c>
      <c r="Q243" s="18" t="s">
        <v>1738</v>
      </c>
      <c r="R243" s="18">
        <v>3.0E7</v>
      </c>
      <c r="S243" s="18">
        <v>3.0E7</v>
      </c>
      <c r="T243" s="14">
        <v>39023.0</v>
      </c>
      <c r="U243" s="14" t="s">
        <v>1739</v>
      </c>
      <c r="V243" s="15" t="s">
        <v>93</v>
      </c>
      <c r="W243" s="15" t="s">
        <v>94</v>
      </c>
      <c r="X243" s="34" t="s">
        <v>85</v>
      </c>
      <c r="Y243" s="34" t="s">
        <v>1740</v>
      </c>
      <c r="Z243" s="32">
        <v>45138.0</v>
      </c>
      <c r="AA243" s="15" t="s">
        <v>124</v>
      </c>
      <c r="AB243" s="19" t="s">
        <v>85</v>
      </c>
      <c r="AC243" s="15" t="s">
        <v>96</v>
      </c>
      <c r="AD243" s="34" t="s">
        <v>97</v>
      </c>
      <c r="AE243" s="34" t="s">
        <v>1741</v>
      </c>
      <c r="AF243" s="34">
        <v>8.00219876E8</v>
      </c>
      <c r="AG243" s="15">
        <v>9.0</v>
      </c>
      <c r="AH243" s="19" t="s">
        <v>85</v>
      </c>
      <c r="AI243" s="94" t="s">
        <v>85</v>
      </c>
      <c r="AJ243" s="34" t="s">
        <v>114</v>
      </c>
      <c r="AK243" s="15" t="s">
        <v>870</v>
      </c>
      <c r="AL243" s="20" t="s">
        <v>100</v>
      </c>
      <c r="AM243" s="34" t="s">
        <v>85</v>
      </c>
      <c r="AN243" s="15" t="s">
        <v>85</v>
      </c>
      <c r="AO243" s="139">
        <v>156323.0</v>
      </c>
      <c r="AP243" s="32">
        <v>45170.0</v>
      </c>
      <c r="AQ243" s="112">
        <v>2.780325E7</v>
      </c>
      <c r="AR243" s="34" t="s">
        <v>85</v>
      </c>
      <c r="AS243" s="30" t="s">
        <v>85</v>
      </c>
      <c r="AT243" s="34" t="s">
        <v>85</v>
      </c>
      <c r="AU243" s="112">
        <v>2.780325E7</v>
      </c>
      <c r="AV243" s="15" t="s">
        <v>101</v>
      </c>
      <c r="AW243" s="32">
        <v>45169.0</v>
      </c>
      <c r="AX243" s="15" t="s">
        <v>102</v>
      </c>
      <c r="AY243" s="91">
        <v>45180.0</v>
      </c>
      <c r="AZ243" s="15" t="s">
        <v>131</v>
      </c>
      <c r="BA243" s="32">
        <v>45210.0</v>
      </c>
      <c r="BB243" s="17">
        <f t="shared" si="79"/>
        <v>30</v>
      </c>
      <c r="BC243" s="122" t="s">
        <v>1742</v>
      </c>
      <c r="BD243" s="34">
        <v>4.0443859E7</v>
      </c>
      <c r="BE243" s="24">
        <v>0.0</v>
      </c>
      <c r="BF243" s="17"/>
      <c r="BG243" s="25">
        <v>0.0</v>
      </c>
      <c r="BH243" s="21"/>
      <c r="BI243" s="25">
        <v>0.0</v>
      </c>
      <c r="BJ243" s="81"/>
      <c r="BK243" s="25"/>
      <c r="BL243" s="25"/>
      <c r="BM243" s="25">
        <v>0.0</v>
      </c>
      <c r="BN243" s="81"/>
      <c r="BO243" s="39">
        <f t="shared" ref="BO243:BO244" si="81">SUM(AU243+BE243+BG243+BI243-BM243)</f>
        <v>27803250</v>
      </c>
      <c r="BP243" s="81"/>
      <c r="BQ243" s="81"/>
      <c r="BR243" s="81"/>
      <c r="BS243" s="81"/>
      <c r="BT243" s="87"/>
      <c r="BU243" s="81"/>
      <c r="BV243" s="81"/>
      <c r="BW243" s="29"/>
      <c r="BX243" s="81"/>
      <c r="BY243" s="28">
        <f t="shared" ref="BY243:BY244" si="82">SUM(BB243+BP243+BS243+BV243)</f>
        <v>30</v>
      </c>
      <c r="BZ243" s="81"/>
      <c r="CA243" s="14"/>
    </row>
    <row r="244" ht="15.0" customHeight="1">
      <c r="A244" s="14" t="s">
        <v>78</v>
      </c>
      <c r="B244" s="14" t="s">
        <v>79</v>
      </c>
      <c r="C244" s="15" t="s">
        <v>80</v>
      </c>
      <c r="D244" s="14">
        <v>301.0</v>
      </c>
      <c r="E244" s="15" t="s">
        <v>565</v>
      </c>
      <c r="F244" s="14" t="s">
        <v>1743</v>
      </c>
      <c r="G244" s="15" t="s">
        <v>199</v>
      </c>
      <c r="H244" s="16">
        <v>45105.0</v>
      </c>
      <c r="I244" s="19" t="s">
        <v>1744</v>
      </c>
      <c r="J244" s="15" t="s">
        <v>85</v>
      </c>
      <c r="K244" s="15" t="s">
        <v>85</v>
      </c>
      <c r="L244" s="14" t="s">
        <v>1745</v>
      </c>
      <c r="M244" s="15" t="s">
        <v>87</v>
      </c>
      <c r="N244" s="15" t="s">
        <v>202</v>
      </c>
      <c r="O244" s="15" t="s">
        <v>180</v>
      </c>
      <c r="P244" s="14">
        <v>7.8181507E7</v>
      </c>
      <c r="Q244" s="18" t="s">
        <v>1746</v>
      </c>
      <c r="R244" s="18">
        <v>2.0E7</v>
      </c>
      <c r="S244" s="18">
        <v>2.0E7</v>
      </c>
      <c r="T244" s="14">
        <v>34123.0</v>
      </c>
      <c r="U244" s="14" t="s">
        <v>1747</v>
      </c>
      <c r="V244" s="15" t="s">
        <v>93</v>
      </c>
      <c r="W244" s="15" t="s">
        <v>94</v>
      </c>
      <c r="X244" s="34" t="s">
        <v>85</v>
      </c>
      <c r="Y244" s="34" t="s">
        <v>1748</v>
      </c>
      <c r="Z244" s="32">
        <v>45138.0</v>
      </c>
      <c r="AA244" s="15" t="s">
        <v>1749</v>
      </c>
      <c r="AB244" s="19" t="s">
        <v>85</v>
      </c>
      <c r="AC244" s="15" t="s">
        <v>247</v>
      </c>
      <c r="AD244" s="34" t="s">
        <v>1750</v>
      </c>
      <c r="AE244" s="34" t="s">
        <v>1751</v>
      </c>
      <c r="AF244" s="34">
        <v>9.00110012E8</v>
      </c>
      <c r="AG244" s="15">
        <v>5.0</v>
      </c>
      <c r="AH244" s="19" t="s">
        <v>85</v>
      </c>
      <c r="AI244" s="94" t="s">
        <v>85</v>
      </c>
      <c r="AJ244" s="17" t="s">
        <v>99</v>
      </c>
      <c r="AK244" s="15" t="s">
        <v>1314</v>
      </c>
      <c r="AL244" s="17" t="s">
        <v>100</v>
      </c>
      <c r="AM244" s="34" t="s">
        <v>85</v>
      </c>
      <c r="AN244" s="15" t="s">
        <v>85</v>
      </c>
      <c r="AO244" s="34">
        <v>135023.0</v>
      </c>
      <c r="AP244" s="32">
        <v>45139.0</v>
      </c>
      <c r="AQ244" s="112">
        <v>2.0E7</v>
      </c>
      <c r="AR244" s="34" t="s">
        <v>85</v>
      </c>
      <c r="AS244" s="30" t="s">
        <v>85</v>
      </c>
      <c r="AT244" s="34" t="s">
        <v>85</v>
      </c>
      <c r="AU244" s="112">
        <v>2.0E7</v>
      </c>
      <c r="AV244" s="15" t="s">
        <v>101</v>
      </c>
      <c r="AW244" s="32">
        <v>45138.0</v>
      </c>
      <c r="AX244" s="15" t="s">
        <v>102</v>
      </c>
      <c r="AY244" s="91">
        <v>45147.0</v>
      </c>
      <c r="AZ244" s="15" t="s">
        <v>131</v>
      </c>
      <c r="BA244" s="32">
        <v>45291.0</v>
      </c>
      <c r="BB244" s="17">
        <f t="shared" si="79"/>
        <v>144</v>
      </c>
      <c r="BC244" s="30" t="s">
        <v>1752</v>
      </c>
      <c r="BD244" s="34">
        <v>1.129573091E9</v>
      </c>
      <c r="BE244" s="24">
        <v>1.0E7</v>
      </c>
      <c r="BF244" s="32">
        <v>45275.0</v>
      </c>
      <c r="BG244" s="25">
        <v>0.0</v>
      </c>
      <c r="BH244" s="21"/>
      <c r="BI244" s="25">
        <v>0.0</v>
      </c>
      <c r="BJ244" s="81"/>
      <c r="BK244" s="25"/>
      <c r="BL244" s="25"/>
      <c r="BM244" s="25">
        <v>0.0</v>
      </c>
      <c r="BN244" s="81"/>
      <c r="BO244" s="39">
        <f t="shared" si="81"/>
        <v>30000000</v>
      </c>
      <c r="BP244" s="34">
        <f>(BQ244-BA244)</f>
        <v>73</v>
      </c>
      <c r="BQ244" s="32">
        <v>45364.0</v>
      </c>
      <c r="BR244" s="32">
        <v>45275.0</v>
      </c>
      <c r="BS244" s="81"/>
      <c r="BT244" s="87"/>
      <c r="BU244" s="81"/>
      <c r="BV244" s="81"/>
      <c r="BW244" s="29"/>
      <c r="BX244" s="81"/>
      <c r="BY244" s="28">
        <f t="shared" si="82"/>
        <v>217</v>
      </c>
      <c r="BZ244" s="81"/>
      <c r="CA244" s="14"/>
    </row>
    <row r="245" ht="15.0" customHeight="1">
      <c r="A245" s="14" t="s">
        <v>78</v>
      </c>
      <c r="B245" s="14" t="s">
        <v>79</v>
      </c>
      <c r="C245" s="15" t="s">
        <v>80</v>
      </c>
      <c r="D245" s="14">
        <v>177.0</v>
      </c>
      <c r="E245" s="15" t="s">
        <v>565</v>
      </c>
      <c r="F245" s="14" t="s">
        <v>1753</v>
      </c>
      <c r="G245" s="15" t="s">
        <v>199</v>
      </c>
      <c r="H245" s="16">
        <v>45106.0</v>
      </c>
      <c r="I245" s="19" t="s">
        <v>1754</v>
      </c>
      <c r="J245" s="15" t="s">
        <v>85</v>
      </c>
      <c r="K245" s="15" t="s">
        <v>85</v>
      </c>
      <c r="L245" s="14" t="s">
        <v>1755</v>
      </c>
      <c r="M245" s="15" t="s">
        <v>87</v>
      </c>
      <c r="N245" s="15" t="s">
        <v>202</v>
      </c>
      <c r="O245" s="15" t="s">
        <v>180</v>
      </c>
      <c r="P245" s="14">
        <v>7.8181507E7</v>
      </c>
      <c r="Q245" s="18" t="s">
        <v>967</v>
      </c>
      <c r="R245" s="18">
        <v>2.0E7</v>
      </c>
      <c r="S245" s="18">
        <v>2.0E7</v>
      </c>
      <c r="T245" s="14">
        <v>39523.0</v>
      </c>
      <c r="U245" s="14" t="s">
        <v>1747</v>
      </c>
      <c r="V245" s="50" t="s">
        <v>387</v>
      </c>
      <c r="W245" s="50" t="s">
        <v>876</v>
      </c>
      <c r="X245" s="50">
        <v>2313.0</v>
      </c>
      <c r="Y245" s="50" t="s">
        <v>85</v>
      </c>
      <c r="Z245" s="117">
        <v>45133.0</v>
      </c>
      <c r="AA245" s="50" t="s">
        <v>85</v>
      </c>
      <c r="AB245" s="19" t="s">
        <v>85</v>
      </c>
      <c r="AC245" s="50" t="s">
        <v>85</v>
      </c>
      <c r="AD245" s="50" t="s">
        <v>85</v>
      </c>
      <c r="AE245" s="50" t="s">
        <v>85</v>
      </c>
      <c r="AF245" s="50" t="s">
        <v>85</v>
      </c>
      <c r="AG245" s="17" t="s">
        <v>165</v>
      </c>
      <c r="AH245" s="19" t="s">
        <v>85</v>
      </c>
      <c r="AI245" s="50" t="s">
        <v>85</v>
      </c>
      <c r="AJ245" s="50" t="s">
        <v>85</v>
      </c>
      <c r="AK245" s="50" t="s">
        <v>85</v>
      </c>
      <c r="AL245" s="50" t="s">
        <v>85</v>
      </c>
      <c r="AM245" s="50" t="s">
        <v>85</v>
      </c>
      <c r="AN245" s="50" t="s">
        <v>85</v>
      </c>
      <c r="AO245" s="98" t="s">
        <v>85</v>
      </c>
      <c r="AP245" s="50" t="s">
        <v>85</v>
      </c>
      <c r="AQ245" s="100" t="s">
        <v>85</v>
      </c>
      <c r="AR245" s="50" t="s">
        <v>85</v>
      </c>
      <c r="AS245" s="98" t="s">
        <v>85</v>
      </c>
      <c r="AT245" s="50" t="s">
        <v>85</v>
      </c>
      <c r="AU245" s="100" t="s">
        <v>85</v>
      </c>
      <c r="AV245" s="50" t="s">
        <v>85</v>
      </c>
      <c r="AW245" s="50" t="s">
        <v>85</v>
      </c>
      <c r="AX245" s="15" t="s">
        <v>130</v>
      </c>
      <c r="AY245" s="50" t="s">
        <v>85</v>
      </c>
      <c r="AZ245" s="50" t="s">
        <v>1732</v>
      </c>
      <c r="BA245" s="50" t="s">
        <v>85</v>
      </c>
      <c r="BB245" s="41" t="s">
        <v>85</v>
      </c>
      <c r="BC245" s="122" t="s">
        <v>85</v>
      </c>
      <c r="BD245" s="60" t="s">
        <v>85</v>
      </c>
      <c r="BE245" s="24">
        <v>0.0</v>
      </c>
      <c r="BF245" s="21"/>
      <c r="BG245" s="25">
        <v>0.0</v>
      </c>
      <c r="BH245" s="21"/>
      <c r="BI245" s="25">
        <v>0.0</v>
      </c>
      <c r="BJ245" s="50" t="s">
        <v>85</v>
      </c>
      <c r="BK245" s="25"/>
      <c r="BL245" s="25"/>
      <c r="BM245" s="25">
        <v>0.0</v>
      </c>
      <c r="BN245" s="50" t="s">
        <v>85</v>
      </c>
      <c r="BO245" s="71" t="s">
        <v>85</v>
      </c>
      <c r="BP245" s="50" t="s">
        <v>85</v>
      </c>
      <c r="BQ245" s="50" t="s">
        <v>85</v>
      </c>
      <c r="BR245" s="50" t="s">
        <v>85</v>
      </c>
      <c r="BS245" s="50" t="s">
        <v>85</v>
      </c>
      <c r="BT245" s="50" t="s">
        <v>85</v>
      </c>
      <c r="BU245" s="50" t="s">
        <v>85</v>
      </c>
      <c r="BV245" s="50" t="s">
        <v>85</v>
      </c>
      <c r="BW245" s="98" t="s">
        <v>85</v>
      </c>
      <c r="BX245" s="50" t="s">
        <v>85</v>
      </c>
      <c r="BY245" s="139" t="s">
        <v>85</v>
      </c>
      <c r="BZ245" s="81"/>
      <c r="CA245" s="14"/>
    </row>
    <row r="246" ht="15.0" customHeight="1">
      <c r="A246" s="14" t="s">
        <v>78</v>
      </c>
      <c r="B246" s="14" t="s">
        <v>79</v>
      </c>
      <c r="C246" s="15" t="s">
        <v>141</v>
      </c>
      <c r="D246" s="14">
        <v>78.0</v>
      </c>
      <c r="E246" s="15" t="s">
        <v>565</v>
      </c>
      <c r="F246" s="14" t="s">
        <v>1756</v>
      </c>
      <c r="G246" s="15" t="s">
        <v>199</v>
      </c>
      <c r="H246" s="16">
        <v>45093.0</v>
      </c>
      <c r="I246" s="34">
        <v>16747.0</v>
      </c>
      <c r="J246" s="91">
        <v>45097.0</v>
      </c>
      <c r="K246" s="34">
        <v>153639.0</v>
      </c>
      <c r="L246" s="14" t="s">
        <v>1757</v>
      </c>
      <c r="M246" s="15" t="s">
        <v>243</v>
      </c>
      <c r="N246" s="15" t="s">
        <v>244</v>
      </c>
      <c r="O246" s="15" t="s">
        <v>412</v>
      </c>
      <c r="P246" s="18" t="s">
        <v>1758</v>
      </c>
      <c r="Q246" s="18" t="s">
        <v>768</v>
      </c>
      <c r="R246" s="18">
        <v>1.2E9</v>
      </c>
      <c r="S246" s="18">
        <v>1.2E9</v>
      </c>
      <c r="T246" s="14">
        <v>43923.0</v>
      </c>
      <c r="U246" s="14" t="s">
        <v>92</v>
      </c>
      <c r="V246" s="15" t="s">
        <v>387</v>
      </c>
      <c r="W246" s="15" t="s">
        <v>876</v>
      </c>
      <c r="X246" s="34">
        <v>2124.0</v>
      </c>
      <c r="Y246" s="50" t="s">
        <v>85</v>
      </c>
      <c r="Z246" s="117">
        <v>45133.0</v>
      </c>
      <c r="AA246" s="50" t="s">
        <v>85</v>
      </c>
      <c r="AB246" s="19" t="s">
        <v>85</v>
      </c>
      <c r="AC246" s="50" t="s">
        <v>85</v>
      </c>
      <c r="AD246" s="50" t="s">
        <v>85</v>
      </c>
      <c r="AE246" s="50" t="s">
        <v>85</v>
      </c>
      <c r="AF246" s="50" t="s">
        <v>85</v>
      </c>
      <c r="AG246" s="17" t="s">
        <v>165</v>
      </c>
      <c r="AH246" s="19" t="s">
        <v>85</v>
      </c>
      <c r="AI246" s="50" t="s">
        <v>85</v>
      </c>
      <c r="AJ246" s="50" t="s">
        <v>85</v>
      </c>
      <c r="AK246" s="50" t="s">
        <v>85</v>
      </c>
      <c r="AL246" s="50" t="s">
        <v>85</v>
      </c>
      <c r="AM246" s="50" t="s">
        <v>85</v>
      </c>
      <c r="AN246" s="50" t="s">
        <v>85</v>
      </c>
      <c r="AO246" s="98" t="s">
        <v>85</v>
      </c>
      <c r="AP246" s="50" t="s">
        <v>85</v>
      </c>
      <c r="AQ246" s="100" t="s">
        <v>85</v>
      </c>
      <c r="AR246" s="50" t="s">
        <v>85</v>
      </c>
      <c r="AS246" s="98" t="s">
        <v>85</v>
      </c>
      <c r="AT246" s="50" t="s">
        <v>85</v>
      </c>
      <c r="AU246" s="100" t="s">
        <v>85</v>
      </c>
      <c r="AV246" s="50" t="s">
        <v>85</v>
      </c>
      <c r="AW246" s="50" t="s">
        <v>85</v>
      </c>
      <c r="AX246" s="15" t="s">
        <v>130</v>
      </c>
      <c r="AY246" s="50" t="s">
        <v>85</v>
      </c>
      <c r="AZ246" s="50" t="s">
        <v>1732</v>
      </c>
      <c r="BA246" s="50" t="s">
        <v>85</v>
      </c>
      <c r="BB246" s="41" t="s">
        <v>85</v>
      </c>
      <c r="BC246" s="122" t="s">
        <v>85</v>
      </c>
      <c r="BD246" s="60" t="s">
        <v>85</v>
      </c>
      <c r="BE246" s="24">
        <v>0.0</v>
      </c>
      <c r="BF246" s="21"/>
      <c r="BG246" s="25">
        <v>0.0</v>
      </c>
      <c r="BH246" s="21"/>
      <c r="BI246" s="25">
        <v>0.0</v>
      </c>
      <c r="BJ246" s="50" t="s">
        <v>85</v>
      </c>
      <c r="BK246" s="25"/>
      <c r="BL246" s="25"/>
      <c r="BM246" s="25">
        <v>0.0</v>
      </c>
      <c r="BN246" s="50" t="s">
        <v>85</v>
      </c>
      <c r="BO246" s="71" t="s">
        <v>85</v>
      </c>
      <c r="BP246" s="50" t="s">
        <v>85</v>
      </c>
      <c r="BQ246" s="50" t="s">
        <v>85</v>
      </c>
      <c r="BR246" s="50" t="s">
        <v>85</v>
      </c>
      <c r="BS246" s="50" t="s">
        <v>85</v>
      </c>
      <c r="BT246" s="50" t="s">
        <v>85</v>
      </c>
      <c r="BU246" s="50" t="s">
        <v>85</v>
      </c>
      <c r="BV246" s="50" t="s">
        <v>85</v>
      </c>
      <c r="BW246" s="98" t="s">
        <v>85</v>
      </c>
      <c r="BX246" s="50" t="s">
        <v>85</v>
      </c>
      <c r="BY246" s="139" t="s">
        <v>85</v>
      </c>
      <c r="BZ246" s="81"/>
      <c r="CA246" s="14"/>
    </row>
    <row r="247" ht="15.0" customHeight="1">
      <c r="A247" s="14" t="s">
        <v>78</v>
      </c>
      <c r="B247" s="14" t="s">
        <v>79</v>
      </c>
      <c r="C247" s="15" t="s">
        <v>141</v>
      </c>
      <c r="D247" s="14">
        <v>78.0</v>
      </c>
      <c r="E247" s="15" t="s">
        <v>565</v>
      </c>
      <c r="F247" s="14" t="s">
        <v>1756</v>
      </c>
      <c r="G247" s="15" t="s">
        <v>199</v>
      </c>
      <c r="H247" s="16">
        <v>45093.0</v>
      </c>
      <c r="I247" s="34">
        <v>16754.0</v>
      </c>
      <c r="J247" s="91">
        <v>45097.0</v>
      </c>
      <c r="K247" s="34">
        <v>153641.0</v>
      </c>
      <c r="L247" s="14" t="s">
        <v>1757</v>
      </c>
      <c r="M247" s="15" t="s">
        <v>243</v>
      </c>
      <c r="N247" s="15" t="s">
        <v>244</v>
      </c>
      <c r="O247" s="15" t="s">
        <v>412</v>
      </c>
      <c r="P247" s="18" t="s">
        <v>1758</v>
      </c>
      <c r="Q247" s="18" t="s">
        <v>768</v>
      </c>
      <c r="R247" s="18">
        <v>1.2E9</v>
      </c>
      <c r="S247" s="18">
        <v>1.2E9</v>
      </c>
      <c r="T247" s="14">
        <v>43923.0</v>
      </c>
      <c r="U247" s="14" t="s">
        <v>92</v>
      </c>
      <c r="V247" s="15" t="s">
        <v>387</v>
      </c>
      <c r="W247" s="15" t="s">
        <v>876</v>
      </c>
      <c r="X247" s="34">
        <v>2124.0</v>
      </c>
      <c r="Y247" s="50" t="s">
        <v>85</v>
      </c>
      <c r="Z247" s="117">
        <v>45118.0</v>
      </c>
      <c r="AA247" s="50" t="s">
        <v>85</v>
      </c>
      <c r="AB247" s="19" t="s">
        <v>85</v>
      </c>
      <c r="AC247" s="50" t="s">
        <v>85</v>
      </c>
      <c r="AD247" s="50" t="s">
        <v>85</v>
      </c>
      <c r="AE247" s="50" t="s">
        <v>85</v>
      </c>
      <c r="AF247" s="50" t="s">
        <v>85</v>
      </c>
      <c r="AG247" s="17" t="s">
        <v>165</v>
      </c>
      <c r="AH247" s="19" t="s">
        <v>85</v>
      </c>
      <c r="AI247" s="50" t="s">
        <v>85</v>
      </c>
      <c r="AJ247" s="50" t="s">
        <v>85</v>
      </c>
      <c r="AK247" s="50" t="s">
        <v>85</v>
      </c>
      <c r="AL247" s="50" t="s">
        <v>85</v>
      </c>
      <c r="AM247" s="50" t="s">
        <v>85</v>
      </c>
      <c r="AN247" s="50" t="s">
        <v>85</v>
      </c>
      <c r="AO247" s="98" t="s">
        <v>85</v>
      </c>
      <c r="AP247" s="50" t="s">
        <v>85</v>
      </c>
      <c r="AQ247" s="100" t="s">
        <v>85</v>
      </c>
      <c r="AR247" s="50" t="s">
        <v>85</v>
      </c>
      <c r="AS247" s="98" t="s">
        <v>85</v>
      </c>
      <c r="AT247" s="50" t="s">
        <v>85</v>
      </c>
      <c r="AU247" s="100" t="s">
        <v>85</v>
      </c>
      <c r="AV247" s="50" t="s">
        <v>85</v>
      </c>
      <c r="AW247" s="50" t="s">
        <v>85</v>
      </c>
      <c r="AX247" s="15" t="s">
        <v>130</v>
      </c>
      <c r="AY247" s="50" t="s">
        <v>85</v>
      </c>
      <c r="AZ247" s="50" t="s">
        <v>1732</v>
      </c>
      <c r="BA247" s="50" t="s">
        <v>85</v>
      </c>
      <c r="BB247" s="41" t="s">
        <v>85</v>
      </c>
      <c r="BC247" s="122" t="s">
        <v>85</v>
      </c>
      <c r="BD247" s="60" t="s">
        <v>85</v>
      </c>
      <c r="BE247" s="24">
        <v>0.0</v>
      </c>
      <c r="BF247" s="21"/>
      <c r="BG247" s="25">
        <v>0.0</v>
      </c>
      <c r="BH247" s="21"/>
      <c r="BI247" s="25">
        <v>0.0</v>
      </c>
      <c r="BJ247" s="50" t="s">
        <v>85</v>
      </c>
      <c r="BK247" s="25"/>
      <c r="BL247" s="25"/>
      <c r="BM247" s="25">
        <v>0.0</v>
      </c>
      <c r="BN247" s="50" t="s">
        <v>85</v>
      </c>
      <c r="BO247" s="71" t="s">
        <v>85</v>
      </c>
      <c r="BP247" s="50" t="s">
        <v>85</v>
      </c>
      <c r="BQ247" s="50" t="s">
        <v>85</v>
      </c>
      <c r="BR247" s="50" t="s">
        <v>85</v>
      </c>
      <c r="BS247" s="50" t="s">
        <v>85</v>
      </c>
      <c r="BT247" s="50" t="s">
        <v>85</v>
      </c>
      <c r="BU247" s="50" t="s">
        <v>85</v>
      </c>
      <c r="BV247" s="50" t="s">
        <v>85</v>
      </c>
      <c r="BW247" s="98" t="s">
        <v>85</v>
      </c>
      <c r="BX247" s="50" t="s">
        <v>85</v>
      </c>
      <c r="BY247" s="139" t="s">
        <v>85</v>
      </c>
      <c r="BZ247" s="81"/>
      <c r="CA247" s="14"/>
    </row>
    <row r="248" ht="15.0" customHeight="1">
      <c r="A248" s="14" t="s">
        <v>78</v>
      </c>
      <c r="B248" s="14" t="s">
        <v>79</v>
      </c>
      <c r="C248" s="15" t="s">
        <v>141</v>
      </c>
      <c r="D248" s="14">
        <v>78.0</v>
      </c>
      <c r="E248" s="15" t="s">
        <v>565</v>
      </c>
      <c r="F248" s="14" t="s">
        <v>1756</v>
      </c>
      <c r="G248" s="15" t="s">
        <v>199</v>
      </c>
      <c r="H248" s="16">
        <v>45093.0</v>
      </c>
      <c r="I248" s="34">
        <v>16755.0</v>
      </c>
      <c r="J248" s="91">
        <v>45097.0</v>
      </c>
      <c r="K248" s="34">
        <v>153643.0</v>
      </c>
      <c r="L248" s="14" t="s">
        <v>1757</v>
      </c>
      <c r="M248" s="15" t="s">
        <v>243</v>
      </c>
      <c r="N248" s="15" t="s">
        <v>244</v>
      </c>
      <c r="O248" s="15" t="s">
        <v>412</v>
      </c>
      <c r="P248" s="18" t="s">
        <v>1758</v>
      </c>
      <c r="Q248" s="18" t="s">
        <v>768</v>
      </c>
      <c r="R248" s="18">
        <v>1.2E9</v>
      </c>
      <c r="S248" s="18">
        <v>1.2E9</v>
      </c>
      <c r="T248" s="14">
        <v>43923.0</v>
      </c>
      <c r="U248" s="14" t="s">
        <v>92</v>
      </c>
      <c r="V248" s="15" t="s">
        <v>387</v>
      </c>
      <c r="W248" s="15" t="s">
        <v>876</v>
      </c>
      <c r="X248" s="34">
        <v>2124.0</v>
      </c>
      <c r="Y248" s="50" t="s">
        <v>85</v>
      </c>
      <c r="Z248" s="117">
        <v>45118.0</v>
      </c>
      <c r="AA248" s="50" t="s">
        <v>85</v>
      </c>
      <c r="AB248" s="19" t="s">
        <v>85</v>
      </c>
      <c r="AC248" s="50" t="s">
        <v>85</v>
      </c>
      <c r="AD248" s="50" t="s">
        <v>85</v>
      </c>
      <c r="AE248" s="50" t="s">
        <v>85</v>
      </c>
      <c r="AF248" s="50" t="s">
        <v>85</v>
      </c>
      <c r="AG248" s="17" t="s">
        <v>165</v>
      </c>
      <c r="AH248" s="19" t="s">
        <v>85</v>
      </c>
      <c r="AI248" s="50" t="s">
        <v>85</v>
      </c>
      <c r="AJ248" s="50" t="s">
        <v>85</v>
      </c>
      <c r="AK248" s="50" t="s">
        <v>85</v>
      </c>
      <c r="AL248" s="50" t="s">
        <v>85</v>
      </c>
      <c r="AM248" s="50" t="s">
        <v>85</v>
      </c>
      <c r="AN248" s="50" t="s">
        <v>85</v>
      </c>
      <c r="AO248" s="98" t="s">
        <v>85</v>
      </c>
      <c r="AP248" s="50" t="s">
        <v>85</v>
      </c>
      <c r="AQ248" s="100" t="s">
        <v>85</v>
      </c>
      <c r="AR248" s="50" t="s">
        <v>85</v>
      </c>
      <c r="AS248" s="98" t="s">
        <v>85</v>
      </c>
      <c r="AT248" s="50" t="s">
        <v>85</v>
      </c>
      <c r="AU248" s="100" t="s">
        <v>85</v>
      </c>
      <c r="AV248" s="50" t="s">
        <v>85</v>
      </c>
      <c r="AW248" s="50" t="s">
        <v>85</v>
      </c>
      <c r="AX248" s="15" t="s">
        <v>130</v>
      </c>
      <c r="AY248" s="50" t="s">
        <v>85</v>
      </c>
      <c r="AZ248" s="50" t="s">
        <v>1732</v>
      </c>
      <c r="BA248" s="50" t="s">
        <v>85</v>
      </c>
      <c r="BB248" s="41" t="s">
        <v>85</v>
      </c>
      <c r="BC248" s="122" t="s">
        <v>85</v>
      </c>
      <c r="BD248" s="60" t="s">
        <v>85</v>
      </c>
      <c r="BE248" s="24">
        <v>0.0</v>
      </c>
      <c r="BF248" s="21"/>
      <c r="BG248" s="25">
        <v>0.0</v>
      </c>
      <c r="BH248" s="21"/>
      <c r="BI248" s="25">
        <v>0.0</v>
      </c>
      <c r="BJ248" s="50" t="s">
        <v>85</v>
      </c>
      <c r="BK248" s="25"/>
      <c r="BL248" s="25"/>
      <c r="BM248" s="25">
        <v>0.0</v>
      </c>
      <c r="BN248" s="50" t="s">
        <v>85</v>
      </c>
      <c r="BO248" s="71" t="s">
        <v>85</v>
      </c>
      <c r="BP248" s="50" t="s">
        <v>85</v>
      </c>
      <c r="BQ248" s="50" t="s">
        <v>85</v>
      </c>
      <c r="BR248" s="50" t="s">
        <v>85</v>
      </c>
      <c r="BS248" s="50" t="s">
        <v>85</v>
      </c>
      <c r="BT248" s="50" t="s">
        <v>85</v>
      </c>
      <c r="BU248" s="50" t="s">
        <v>85</v>
      </c>
      <c r="BV248" s="50" t="s">
        <v>85</v>
      </c>
      <c r="BW248" s="98" t="s">
        <v>85</v>
      </c>
      <c r="BX248" s="50" t="s">
        <v>85</v>
      </c>
      <c r="BY248" s="139" t="s">
        <v>85</v>
      </c>
      <c r="BZ248" s="81"/>
      <c r="CA248" s="14"/>
    </row>
    <row r="249" ht="15.0" customHeight="1">
      <c r="A249" s="14" t="s">
        <v>78</v>
      </c>
      <c r="B249" s="14" t="s">
        <v>79</v>
      </c>
      <c r="C249" s="15" t="s">
        <v>141</v>
      </c>
      <c r="D249" s="14">
        <v>78.0</v>
      </c>
      <c r="E249" s="15" t="s">
        <v>565</v>
      </c>
      <c r="F249" s="14" t="s">
        <v>1756</v>
      </c>
      <c r="G249" s="15" t="s">
        <v>199</v>
      </c>
      <c r="H249" s="16">
        <v>45093.0</v>
      </c>
      <c r="I249" s="34">
        <v>16758.0</v>
      </c>
      <c r="J249" s="91">
        <v>45097.0</v>
      </c>
      <c r="K249" s="34">
        <v>153644.0</v>
      </c>
      <c r="L249" s="14" t="s">
        <v>1757</v>
      </c>
      <c r="M249" s="15" t="s">
        <v>243</v>
      </c>
      <c r="N249" s="15" t="s">
        <v>244</v>
      </c>
      <c r="O249" s="15" t="s">
        <v>412</v>
      </c>
      <c r="P249" s="18" t="s">
        <v>1758</v>
      </c>
      <c r="Q249" s="18" t="s">
        <v>768</v>
      </c>
      <c r="R249" s="18">
        <v>1.2E9</v>
      </c>
      <c r="S249" s="18">
        <v>1.2E9</v>
      </c>
      <c r="T249" s="14">
        <v>43923.0</v>
      </c>
      <c r="U249" s="14" t="s">
        <v>92</v>
      </c>
      <c r="V249" s="15" t="s">
        <v>387</v>
      </c>
      <c r="W249" s="15" t="s">
        <v>876</v>
      </c>
      <c r="X249" s="34">
        <v>2124.0</v>
      </c>
      <c r="Y249" s="50" t="s">
        <v>85</v>
      </c>
      <c r="Z249" s="117">
        <v>45118.0</v>
      </c>
      <c r="AA249" s="50" t="s">
        <v>85</v>
      </c>
      <c r="AB249" s="19" t="s">
        <v>85</v>
      </c>
      <c r="AC249" s="50" t="s">
        <v>85</v>
      </c>
      <c r="AD249" s="50" t="s">
        <v>85</v>
      </c>
      <c r="AE249" s="50" t="s">
        <v>85</v>
      </c>
      <c r="AF249" s="50" t="s">
        <v>85</v>
      </c>
      <c r="AG249" s="17" t="s">
        <v>165</v>
      </c>
      <c r="AH249" s="19" t="s">
        <v>85</v>
      </c>
      <c r="AI249" s="50" t="s">
        <v>85</v>
      </c>
      <c r="AJ249" s="50" t="s">
        <v>85</v>
      </c>
      <c r="AK249" s="50" t="s">
        <v>85</v>
      </c>
      <c r="AL249" s="50" t="s">
        <v>85</v>
      </c>
      <c r="AM249" s="50" t="s">
        <v>85</v>
      </c>
      <c r="AN249" s="50" t="s">
        <v>85</v>
      </c>
      <c r="AO249" s="98" t="s">
        <v>85</v>
      </c>
      <c r="AP249" s="50" t="s">
        <v>85</v>
      </c>
      <c r="AQ249" s="100" t="s">
        <v>85</v>
      </c>
      <c r="AR249" s="50" t="s">
        <v>85</v>
      </c>
      <c r="AS249" s="98" t="s">
        <v>85</v>
      </c>
      <c r="AT249" s="50" t="s">
        <v>85</v>
      </c>
      <c r="AU249" s="100" t="s">
        <v>85</v>
      </c>
      <c r="AV249" s="50" t="s">
        <v>85</v>
      </c>
      <c r="AW249" s="50" t="s">
        <v>85</v>
      </c>
      <c r="AX249" s="15" t="s">
        <v>130</v>
      </c>
      <c r="AY249" s="50" t="s">
        <v>85</v>
      </c>
      <c r="AZ249" s="50" t="s">
        <v>1732</v>
      </c>
      <c r="BA249" s="50" t="s">
        <v>85</v>
      </c>
      <c r="BB249" s="41" t="s">
        <v>85</v>
      </c>
      <c r="BC249" s="122" t="s">
        <v>85</v>
      </c>
      <c r="BD249" s="60" t="s">
        <v>85</v>
      </c>
      <c r="BE249" s="24">
        <v>0.0</v>
      </c>
      <c r="BF249" s="21"/>
      <c r="BG249" s="25">
        <v>0.0</v>
      </c>
      <c r="BH249" s="17"/>
      <c r="BI249" s="25">
        <v>0.0</v>
      </c>
      <c r="BJ249" s="50" t="s">
        <v>85</v>
      </c>
      <c r="BK249" s="25"/>
      <c r="BL249" s="25"/>
      <c r="BM249" s="25">
        <v>0.0</v>
      </c>
      <c r="BN249" s="50" t="s">
        <v>85</v>
      </c>
      <c r="BO249" s="71" t="s">
        <v>85</v>
      </c>
      <c r="BP249" s="50" t="s">
        <v>85</v>
      </c>
      <c r="BQ249" s="50" t="s">
        <v>85</v>
      </c>
      <c r="BR249" s="50" t="s">
        <v>85</v>
      </c>
      <c r="BS249" s="50" t="s">
        <v>85</v>
      </c>
      <c r="BT249" s="50" t="s">
        <v>85</v>
      </c>
      <c r="BU249" s="50" t="s">
        <v>85</v>
      </c>
      <c r="BV249" s="50" t="s">
        <v>85</v>
      </c>
      <c r="BW249" s="98" t="s">
        <v>85</v>
      </c>
      <c r="BX249" s="50" t="s">
        <v>85</v>
      </c>
      <c r="BY249" s="139" t="s">
        <v>85</v>
      </c>
      <c r="BZ249" s="81"/>
      <c r="CA249" s="14"/>
    </row>
    <row r="250" ht="15.0" customHeight="1">
      <c r="A250" s="14" t="s">
        <v>78</v>
      </c>
      <c r="B250" s="14" t="s">
        <v>79</v>
      </c>
      <c r="C250" s="15" t="s">
        <v>80</v>
      </c>
      <c r="D250" s="17">
        <v>257.0</v>
      </c>
      <c r="E250" s="15" t="s">
        <v>81</v>
      </c>
      <c r="F250" s="17" t="s">
        <v>1759</v>
      </c>
      <c r="G250" s="15" t="s">
        <v>199</v>
      </c>
      <c r="H250" s="16">
        <v>45085.0</v>
      </c>
      <c r="I250" s="17" t="s">
        <v>1760</v>
      </c>
      <c r="J250" s="15" t="s">
        <v>85</v>
      </c>
      <c r="K250" s="15" t="s">
        <v>85</v>
      </c>
      <c r="L250" s="17" t="s">
        <v>1761</v>
      </c>
      <c r="M250" s="15" t="s">
        <v>243</v>
      </c>
      <c r="N250" s="15" t="s">
        <v>385</v>
      </c>
      <c r="O250" s="15" t="s">
        <v>147</v>
      </c>
      <c r="P250" s="14">
        <v>8.0141607E7</v>
      </c>
      <c r="Q250" s="27" t="s">
        <v>1762</v>
      </c>
      <c r="R250" s="18">
        <v>5.2E8</v>
      </c>
      <c r="S250" s="18">
        <v>5.2E8</v>
      </c>
      <c r="T250" s="17">
        <v>40323.0</v>
      </c>
      <c r="U250" s="17" t="s">
        <v>1763</v>
      </c>
      <c r="V250" s="15" t="s">
        <v>93</v>
      </c>
      <c r="W250" s="15" t="s">
        <v>94</v>
      </c>
      <c r="X250" s="14" t="s">
        <v>85</v>
      </c>
      <c r="Y250" s="15" t="s">
        <v>1764</v>
      </c>
      <c r="Z250" s="32">
        <v>45152.0</v>
      </c>
      <c r="AA250" s="15" t="s">
        <v>202</v>
      </c>
      <c r="AB250" s="19" t="s">
        <v>85</v>
      </c>
      <c r="AC250" s="15" t="s">
        <v>96</v>
      </c>
      <c r="AD250" s="17" t="s">
        <v>97</v>
      </c>
      <c r="AE250" s="15" t="s">
        <v>1765</v>
      </c>
      <c r="AF250" s="15">
        <v>9.0030097E8</v>
      </c>
      <c r="AG250" s="15">
        <v>1.0</v>
      </c>
      <c r="AH250" s="19" t="s">
        <v>85</v>
      </c>
      <c r="AI250" s="14" t="s">
        <v>85</v>
      </c>
      <c r="AJ250" s="17" t="s">
        <v>99</v>
      </c>
      <c r="AK250" s="17" t="s">
        <v>581</v>
      </c>
      <c r="AL250" s="20" t="s">
        <v>100</v>
      </c>
      <c r="AM250" s="14" t="s">
        <v>85</v>
      </c>
      <c r="AN250" s="14" t="s">
        <v>85</v>
      </c>
      <c r="AO250" s="34">
        <v>145023.0</v>
      </c>
      <c r="AP250" s="32">
        <v>45153.0</v>
      </c>
      <c r="AQ250" s="112">
        <v>5.2E8</v>
      </c>
      <c r="AR250" s="17"/>
      <c r="AS250" s="27"/>
      <c r="AT250" s="17"/>
      <c r="AU250" s="47">
        <v>5.2E8</v>
      </c>
      <c r="AV250" s="15" t="s">
        <v>101</v>
      </c>
      <c r="AW250" s="32">
        <v>45154.0</v>
      </c>
      <c r="AX250" s="15" t="s">
        <v>971</v>
      </c>
      <c r="AY250" s="32">
        <v>45154.0</v>
      </c>
      <c r="AZ250" s="15" t="s">
        <v>133</v>
      </c>
      <c r="BA250" s="110">
        <v>45291.0</v>
      </c>
      <c r="BB250" s="17">
        <f t="shared" ref="BB250:BB251" si="83">(BA250-AY250)</f>
        <v>137</v>
      </c>
      <c r="BC250" s="25" t="s">
        <v>1669</v>
      </c>
      <c r="BD250" s="15">
        <v>5.2665963E7</v>
      </c>
      <c r="BE250" s="24">
        <v>0.0</v>
      </c>
      <c r="BF250" s="21"/>
      <c r="BG250" s="25">
        <v>0.0</v>
      </c>
      <c r="BH250" s="21"/>
      <c r="BI250" s="25">
        <v>0.0</v>
      </c>
      <c r="BJ250" s="21"/>
      <c r="BK250" s="25"/>
      <c r="BL250" s="25"/>
      <c r="BM250" s="25">
        <v>0.0</v>
      </c>
      <c r="BN250" s="17"/>
      <c r="BO250" s="39">
        <f t="shared" ref="BO250:BO251" si="84">SUM(AU250+BE250+BG250+BI250-BM250)</f>
        <v>520000000</v>
      </c>
      <c r="BP250" s="21"/>
      <c r="BQ250" s="17"/>
      <c r="BR250" s="17"/>
      <c r="BS250" s="21"/>
      <c r="BT250" s="17"/>
      <c r="BU250" s="27"/>
      <c r="BV250" s="21"/>
      <c r="BW250" s="17"/>
      <c r="BX250" s="21"/>
      <c r="BY250" s="28">
        <f t="shared" ref="BY250:BY251" si="85">SUM(BB250+BP250+BS250+BV250)</f>
        <v>137</v>
      </c>
      <c r="BZ250" s="17"/>
      <c r="CA250" s="17"/>
    </row>
    <row r="251" ht="15.0" customHeight="1">
      <c r="A251" s="14" t="s">
        <v>78</v>
      </c>
      <c r="B251" s="14" t="s">
        <v>79</v>
      </c>
      <c r="C251" s="15" t="s">
        <v>80</v>
      </c>
      <c r="D251" s="17">
        <v>250.0</v>
      </c>
      <c r="E251" s="15" t="s">
        <v>81</v>
      </c>
      <c r="F251" s="17" t="s">
        <v>1766</v>
      </c>
      <c r="G251" s="15" t="s">
        <v>199</v>
      </c>
      <c r="H251" s="16">
        <v>45100.0</v>
      </c>
      <c r="I251" s="17" t="s">
        <v>1767</v>
      </c>
      <c r="J251" s="15" t="s">
        <v>85</v>
      </c>
      <c r="K251" s="15" t="s">
        <v>85</v>
      </c>
      <c r="L251" s="17" t="s">
        <v>1768</v>
      </c>
      <c r="M251" s="15" t="s">
        <v>108</v>
      </c>
      <c r="N251" s="15" t="s">
        <v>88</v>
      </c>
      <c r="O251" s="15" t="s">
        <v>147</v>
      </c>
      <c r="P251" s="14" t="s">
        <v>1196</v>
      </c>
      <c r="Q251" s="27" t="s">
        <v>1769</v>
      </c>
      <c r="R251" s="18">
        <v>2.0E7</v>
      </c>
      <c r="S251" s="18">
        <v>2.0E7</v>
      </c>
      <c r="T251" s="17">
        <v>29123.0</v>
      </c>
      <c r="U251" s="17" t="s">
        <v>1189</v>
      </c>
      <c r="V251" s="15" t="s">
        <v>93</v>
      </c>
      <c r="W251" s="15" t="s">
        <v>94</v>
      </c>
      <c r="X251" s="14" t="s">
        <v>85</v>
      </c>
      <c r="Y251" s="15" t="s">
        <v>1770</v>
      </c>
      <c r="Z251" s="32">
        <v>45148.0</v>
      </c>
      <c r="AA251" s="15" t="s">
        <v>88</v>
      </c>
      <c r="AB251" s="19" t="s">
        <v>85</v>
      </c>
      <c r="AC251" s="15" t="s">
        <v>96</v>
      </c>
      <c r="AD251" s="17" t="s">
        <v>97</v>
      </c>
      <c r="AE251" s="15" t="s">
        <v>1771</v>
      </c>
      <c r="AF251" s="15">
        <v>8.6001372E8</v>
      </c>
      <c r="AG251" s="15">
        <v>1.0</v>
      </c>
      <c r="AH251" s="19" t="s">
        <v>85</v>
      </c>
      <c r="AI251" s="14" t="s">
        <v>85</v>
      </c>
      <c r="AJ251" s="17" t="s">
        <v>114</v>
      </c>
      <c r="AK251" s="15" t="s">
        <v>115</v>
      </c>
      <c r="AL251" s="14" t="s">
        <v>85</v>
      </c>
      <c r="AM251" s="14" t="s">
        <v>85</v>
      </c>
      <c r="AN251" s="14" t="s">
        <v>85</v>
      </c>
      <c r="AO251" s="34">
        <v>143623.0</v>
      </c>
      <c r="AP251" s="16">
        <v>45149.0</v>
      </c>
      <c r="AQ251" s="112">
        <v>2.0E7</v>
      </c>
      <c r="AR251" s="30">
        <v>0.0</v>
      </c>
      <c r="AS251" s="30">
        <v>0.0</v>
      </c>
      <c r="AT251" s="30">
        <v>0.0</v>
      </c>
      <c r="AU251" s="31">
        <f>SUM(AQ251+AR251+AS251+AT251)</f>
        <v>20000000</v>
      </c>
      <c r="AV251" s="15" t="s">
        <v>129</v>
      </c>
      <c r="AW251" s="16" t="s">
        <v>85</v>
      </c>
      <c r="AX251" s="15" t="s">
        <v>130</v>
      </c>
      <c r="AY251" s="32">
        <v>45149.0</v>
      </c>
      <c r="AZ251" s="15" t="s">
        <v>133</v>
      </c>
      <c r="BA251" s="32">
        <v>45260.0</v>
      </c>
      <c r="BB251" s="17">
        <f t="shared" si="83"/>
        <v>111</v>
      </c>
      <c r="BC251" s="25" t="s">
        <v>1537</v>
      </c>
      <c r="BD251" s="15">
        <v>7.9820029E7</v>
      </c>
      <c r="BE251" s="24">
        <v>0.0</v>
      </c>
      <c r="BF251" s="16"/>
      <c r="BG251" s="25">
        <v>0.0</v>
      </c>
      <c r="BH251" s="16"/>
      <c r="BI251" s="25">
        <v>0.0</v>
      </c>
      <c r="BJ251" s="16"/>
      <c r="BK251" s="25"/>
      <c r="BL251" s="25"/>
      <c r="BM251" s="25">
        <v>0.0</v>
      </c>
      <c r="BN251" s="16"/>
      <c r="BO251" s="39">
        <f t="shared" si="84"/>
        <v>20000000</v>
      </c>
      <c r="BP251" s="21"/>
      <c r="BQ251" s="16"/>
      <c r="BR251" s="16"/>
      <c r="BS251" s="21"/>
      <c r="BT251" s="17"/>
      <c r="BU251" s="27"/>
      <c r="BV251" s="21"/>
      <c r="BW251" s="17"/>
      <c r="BX251" s="21"/>
      <c r="BY251" s="28">
        <f t="shared" si="85"/>
        <v>111</v>
      </c>
      <c r="BZ251" s="51">
        <v>45271.0</v>
      </c>
      <c r="CA251" s="15" t="s">
        <v>1772</v>
      </c>
    </row>
    <row r="252" ht="15.0" customHeight="1">
      <c r="A252" s="14" t="s">
        <v>78</v>
      </c>
      <c r="B252" s="14" t="s">
        <v>79</v>
      </c>
      <c r="C252" s="15" t="s">
        <v>80</v>
      </c>
      <c r="D252" s="17">
        <v>197.0</v>
      </c>
      <c r="E252" s="15" t="s">
        <v>319</v>
      </c>
      <c r="F252" s="17" t="s">
        <v>1773</v>
      </c>
      <c r="G252" s="15" t="s">
        <v>199</v>
      </c>
      <c r="H252" s="16">
        <v>45104.0</v>
      </c>
      <c r="I252" s="17" t="s">
        <v>1774</v>
      </c>
      <c r="J252" s="15" t="s">
        <v>85</v>
      </c>
      <c r="K252" s="15" t="s">
        <v>85</v>
      </c>
      <c r="L252" s="17" t="s">
        <v>1775</v>
      </c>
      <c r="M252" s="15" t="s">
        <v>87</v>
      </c>
      <c r="N252" s="15" t="s">
        <v>202</v>
      </c>
      <c r="O252" s="15" t="s">
        <v>180</v>
      </c>
      <c r="P252" s="14" t="s">
        <v>1776</v>
      </c>
      <c r="Q252" s="27" t="s">
        <v>1777</v>
      </c>
      <c r="R252" s="18">
        <v>1.0E7</v>
      </c>
      <c r="S252" s="18">
        <v>1.0E7</v>
      </c>
      <c r="T252" s="17">
        <v>40023.0</v>
      </c>
      <c r="U252" s="17" t="s">
        <v>204</v>
      </c>
      <c r="V252" s="15" t="s">
        <v>387</v>
      </c>
      <c r="W252" s="15" t="s">
        <v>876</v>
      </c>
      <c r="X252" s="34">
        <v>2128.0</v>
      </c>
      <c r="Y252" s="21" t="s">
        <v>85</v>
      </c>
      <c r="Z252" s="16" t="s">
        <v>85</v>
      </c>
      <c r="AA252" s="17" t="s">
        <v>85</v>
      </c>
      <c r="AB252" s="19" t="s">
        <v>85</v>
      </c>
      <c r="AC252" s="17" t="s">
        <v>85</v>
      </c>
      <c r="AD252" s="17" t="s">
        <v>85</v>
      </c>
      <c r="AE252" s="17" t="s">
        <v>85</v>
      </c>
      <c r="AF252" s="17" t="s">
        <v>85</v>
      </c>
      <c r="AG252" s="17" t="s">
        <v>165</v>
      </c>
      <c r="AH252" s="19" t="s">
        <v>85</v>
      </c>
      <c r="AI252" s="14" t="s">
        <v>85</v>
      </c>
      <c r="AJ252" s="15" t="s">
        <v>85</v>
      </c>
      <c r="AK252" s="15" t="s">
        <v>85</v>
      </c>
      <c r="AL252" s="15" t="s">
        <v>85</v>
      </c>
      <c r="AM252" s="15" t="s">
        <v>85</v>
      </c>
      <c r="AN252" s="22" t="str">
        <f>+YEAR(TODAY())-YEAR('Contratación 2023'!$AM249)</f>
        <v>#VALUE!</v>
      </c>
      <c r="AO252" s="27" t="s">
        <v>85</v>
      </c>
      <c r="AP252" s="16" t="s">
        <v>85</v>
      </c>
      <c r="AQ252" s="109" t="s">
        <v>85</v>
      </c>
      <c r="AR252" s="17"/>
      <c r="AS252" s="27"/>
      <c r="AT252" s="17"/>
      <c r="AU252" s="141" t="s">
        <v>85</v>
      </c>
      <c r="AV252" s="17" t="s">
        <v>85</v>
      </c>
      <c r="AW252" s="16" t="s">
        <v>85</v>
      </c>
      <c r="AX252" s="15" t="s">
        <v>130</v>
      </c>
      <c r="AY252" s="17" t="s">
        <v>85</v>
      </c>
      <c r="AZ252" s="17" t="s">
        <v>85</v>
      </c>
      <c r="BA252" s="16" t="s">
        <v>85</v>
      </c>
      <c r="BB252" s="17" t="s">
        <v>85</v>
      </c>
      <c r="BC252" s="27" t="s">
        <v>85</v>
      </c>
      <c r="BD252" s="21" t="s">
        <v>85</v>
      </c>
      <c r="BE252" s="24">
        <v>0.0</v>
      </c>
      <c r="BF252" s="21"/>
      <c r="BG252" s="25">
        <v>0.0</v>
      </c>
      <c r="BH252" s="21"/>
      <c r="BI252" s="25">
        <v>0.0</v>
      </c>
      <c r="BJ252" s="21"/>
      <c r="BK252" s="25"/>
      <c r="BL252" s="25"/>
      <c r="BM252" s="25">
        <v>0.0</v>
      </c>
      <c r="BN252" s="17"/>
      <c r="BO252" s="39"/>
      <c r="BP252" s="21"/>
      <c r="BQ252" s="17"/>
      <c r="BR252" s="17"/>
      <c r="BS252" s="21"/>
      <c r="BT252" s="17"/>
      <c r="BU252" s="27"/>
      <c r="BV252" s="21"/>
      <c r="BW252" s="17"/>
      <c r="BX252" s="21"/>
      <c r="BY252" s="105" t="s">
        <v>85</v>
      </c>
      <c r="BZ252" s="17"/>
      <c r="CA252" s="17"/>
    </row>
    <row r="253" ht="15.0" customHeight="1">
      <c r="A253" s="14" t="s">
        <v>78</v>
      </c>
      <c r="B253" s="14" t="s">
        <v>79</v>
      </c>
      <c r="C253" s="15" t="s">
        <v>80</v>
      </c>
      <c r="D253" s="17">
        <v>299.0</v>
      </c>
      <c r="E253" s="15" t="s">
        <v>319</v>
      </c>
      <c r="F253" s="17" t="s">
        <v>1778</v>
      </c>
      <c r="G253" s="15" t="s">
        <v>199</v>
      </c>
      <c r="H253" s="16">
        <v>45106.0</v>
      </c>
      <c r="I253" s="17" t="s">
        <v>1779</v>
      </c>
      <c r="J253" s="15" t="s">
        <v>85</v>
      </c>
      <c r="K253" s="15" t="s">
        <v>85</v>
      </c>
      <c r="L253" s="17" t="s">
        <v>1780</v>
      </c>
      <c r="M253" s="15" t="s">
        <v>87</v>
      </c>
      <c r="N253" s="15" t="s">
        <v>202</v>
      </c>
      <c r="O253" s="15" t="s">
        <v>147</v>
      </c>
      <c r="P253" s="14" t="s">
        <v>1781</v>
      </c>
      <c r="Q253" s="25" t="s">
        <v>1782</v>
      </c>
      <c r="R253" s="18">
        <v>2.0E7</v>
      </c>
      <c r="S253" s="18">
        <v>2.0E7</v>
      </c>
      <c r="T253" s="17">
        <v>24723.0</v>
      </c>
      <c r="U253" s="17" t="s">
        <v>968</v>
      </c>
      <c r="V253" s="15" t="s">
        <v>93</v>
      </c>
      <c r="W253" s="15" t="s">
        <v>94</v>
      </c>
      <c r="X253" s="14" t="s">
        <v>85</v>
      </c>
      <c r="Y253" s="15" t="s">
        <v>1783</v>
      </c>
      <c r="Z253" s="32">
        <v>45141.0</v>
      </c>
      <c r="AA253" s="15" t="s">
        <v>202</v>
      </c>
      <c r="AB253" s="19" t="s">
        <v>85</v>
      </c>
      <c r="AC253" s="15" t="s">
        <v>96</v>
      </c>
      <c r="AD253" s="15" t="s">
        <v>1784</v>
      </c>
      <c r="AE253" s="142" t="s">
        <v>1785</v>
      </c>
      <c r="AF253" s="15">
        <v>9.01012714E8</v>
      </c>
      <c r="AG253" s="15">
        <v>0.0</v>
      </c>
      <c r="AH253" s="19" t="s">
        <v>85</v>
      </c>
      <c r="AI253" s="14" t="s">
        <v>85</v>
      </c>
      <c r="AJ253" s="15" t="s">
        <v>99</v>
      </c>
      <c r="AK253" s="15" t="s">
        <v>1786</v>
      </c>
      <c r="AL253" s="20" t="s">
        <v>100</v>
      </c>
      <c r="AM253" s="15" t="s">
        <v>85</v>
      </c>
      <c r="AN253" s="15" t="s">
        <v>85</v>
      </c>
      <c r="AO253" s="35">
        <v>150423.0</v>
      </c>
      <c r="AP253" s="32">
        <v>45163.0</v>
      </c>
      <c r="AQ253" s="36">
        <v>2.0E7</v>
      </c>
      <c r="AR253" s="15" t="s">
        <v>85</v>
      </c>
      <c r="AS253" s="25" t="s">
        <v>85</v>
      </c>
      <c r="AT253" s="15" t="s">
        <v>85</v>
      </c>
      <c r="AU253" s="89">
        <v>2.0E7</v>
      </c>
      <c r="AV253" s="15" t="s">
        <v>99</v>
      </c>
      <c r="AW253" s="32">
        <v>45153.0</v>
      </c>
      <c r="AX253" s="15" t="s">
        <v>102</v>
      </c>
      <c r="AY253" s="113">
        <v>45189.0</v>
      </c>
      <c r="AZ253" s="15" t="s">
        <v>133</v>
      </c>
      <c r="BA253" s="32">
        <v>45260.0</v>
      </c>
      <c r="BB253" s="15">
        <v>71.0</v>
      </c>
      <c r="BC253" s="143" t="s">
        <v>1787</v>
      </c>
      <c r="BD253" s="114">
        <v>5.2813239E7</v>
      </c>
      <c r="BE253" s="24">
        <v>0.0</v>
      </c>
      <c r="BF253" s="21"/>
      <c r="BG253" s="25">
        <v>0.0</v>
      </c>
      <c r="BH253" s="21"/>
      <c r="BI253" s="25">
        <v>0.0</v>
      </c>
      <c r="BJ253" s="21"/>
      <c r="BK253" s="25"/>
      <c r="BL253" s="25"/>
      <c r="BM253" s="25">
        <v>0.0</v>
      </c>
      <c r="BN253" s="17"/>
      <c r="BO253" s="39">
        <f t="shared" ref="BO253:BO254" si="86">SUM(AU253+BE253+BG253+BI253-BM253)</f>
        <v>20000000</v>
      </c>
      <c r="BP253" s="21"/>
      <c r="BQ253" s="51">
        <v>45260.0</v>
      </c>
      <c r="BR253" s="113">
        <v>45141.0</v>
      </c>
      <c r="BS253" s="21"/>
      <c r="BT253" s="17"/>
      <c r="BU253" s="27"/>
      <c r="BV253" s="21"/>
      <c r="BW253" s="17"/>
      <c r="BX253" s="21"/>
      <c r="BY253" s="105" t="s">
        <v>1788</v>
      </c>
      <c r="BZ253" s="17"/>
      <c r="CA253" s="17"/>
    </row>
    <row r="254" ht="15.0" customHeight="1">
      <c r="A254" s="14" t="s">
        <v>78</v>
      </c>
      <c r="B254" s="14" t="s">
        <v>79</v>
      </c>
      <c r="C254" s="15" t="s">
        <v>80</v>
      </c>
      <c r="D254" s="17">
        <v>175.0</v>
      </c>
      <c r="E254" s="15" t="s">
        <v>319</v>
      </c>
      <c r="F254" s="17" t="s">
        <v>1789</v>
      </c>
      <c r="G254" s="15" t="s">
        <v>199</v>
      </c>
      <c r="H254" s="16">
        <v>45103.0</v>
      </c>
      <c r="I254" s="17" t="s">
        <v>1790</v>
      </c>
      <c r="J254" s="15" t="s">
        <v>85</v>
      </c>
      <c r="K254" s="15" t="s">
        <v>85</v>
      </c>
      <c r="L254" s="17" t="s">
        <v>1791</v>
      </c>
      <c r="M254" s="15" t="s">
        <v>87</v>
      </c>
      <c r="N254" s="15" t="s">
        <v>202</v>
      </c>
      <c r="O254" s="15" t="s">
        <v>180</v>
      </c>
      <c r="P254" s="14">
        <v>7818157.0</v>
      </c>
      <c r="Q254" s="15" t="s">
        <v>1792</v>
      </c>
      <c r="R254" s="18">
        <v>1.2E7</v>
      </c>
      <c r="S254" s="18">
        <v>1.2E7</v>
      </c>
      <c r="T254" s="17">
        <v>39823.0</v>
      </c>
      <c r="U254" s="17" t="s">
        <v>968</v>
      </c>
      <c r="V254" s="15" t="s">
        <v>387</v>
      </c>
      <c r="W254" s="15" t="s">
        <v>876</v>
      </c>
      <c r="X254" s="34">
        <v>2348.0</v>
      </c>
      <c r="Y254" s="21" t="s">
        <v>85</v>
      </c>
      <c r="Z254" s="21" t="s">
        <v>85</v>
      </c>
      <c r="AA254" s="21" t="s">
        <v>85</v>
      </c>
      <c r="AB254" s="19" t="s">
        <v>85</v>
      </c>
      <c r="AC254" s="21" t="s">
        <v>85</v>
      </c>
      <c r="AD254" s="21" t="s">
        <v>85</v>
      </c>
      <c r="AE254" s="21" t="s">
        <v>85</v>
      </c>
      <c r="AF254" s="21" t="s">
        <v>85</v>
      </c>
      <c r="AG254" s="17" t="s">
        <v>165</v>
      </c>
      <c r="AH254" s="19" t="s">
        <v>85</v>
      </c>
      <c r="AI254" s="14" t="s">
        <v>85</v>
      </c>
      <c r="AJ254" s="21" t="s">
        <v>85</v>
      </c>
      <c r="AK254" s="21" t="s">
        <v>85</v>
      </c>
      <c r="AL254" s="21" t="s">
        <v>85</v>
      </c>
      <c r="AM254" s="21" t="s">
        <v>85</v>
      </c>
      <c r="AN254" s="21" t="s">
        <v>85</v>
      </c>
      <c r="AO254" s="21" t="s">
        <v>85</v>
      </c>
      <c r="AP254" s="21" t="s">
        <v>85</v>
      </c>
      <c r="AQ254" s="141" t="s">
        <v>85</v>
      </c>
      <c r="AR254" s="21" t="s">
        <v>85</v>
      </c>
      <c r="AS254" s="27"/>
      <c r="AT254" s="17"/>
      <c r="AU254" s="141"/>
      <c r="AV254" s="17"/>
      <c r="AW254" s="16"/>
      <c r="AX254" s="21"/>
      <c r="AY254" s="17"/>
      <c r="AZ254" s="21" t="s">
        <v>85</v>
      </c>
      <c r="BA254" s="16"/>
      <c r="BB254" s="17"/>
      <c r="BC254" s="27"/>
      <c r="BD254" s="21"/>
      <c r="BE254" s="24">
        <v>0.0</v>
      </c>
      <c r="BF254" s="21"/>
      <c r="BG254" s="25">
        <v>0.0</v>
      </c>
      <c r="BH254" s="17"/>
      <c r="BI254" s="25">
        <v>0.0</v>
      </c>
      <c r="BJ254" s="21"/>
      <c r="BK254" s="25"/>
      <c r="BL254" s="25"/>
      <c r="BM254" s="25">
        <v>0.0</v>
      </c>
      <c r="BN254" s="17"/>
      <c r="BO254" s="39">
        <f t="shared" si="86"/>
        <v>0</v>
      </c>
      <c r="BP254" s="21"/>
      <c r="BQ254" s="17"/>
      <c r="BR254" s="17"/>
      <c r="BS254" s="21"/>
      <c r="BT254" s="17"/>
      <c r="BU254" s="27"/>
      <c r="BV254" s="21"/>
      <c r="BW254" s="17"/>
      <c r="BX254" s="21"/>
      <c r="BY254" s="28">
        <f>SUM(BB254+BP254+BS254+BV254)</f>
        <v>0</v>
      </c>
      <c r="BZ254" s="17"/>
      <c r="CA254" s="17"/>
    </row>
    <row r="255" ht="15.0" customHeight="1">
      <c r="A255" s="14" t="s">
        <v>78</v>
      </c>
      <c r="B255" s="14" t="s">
        <v>79</v>
      </c>
      <c r="C255" s="15" t="s">
        <v>80</v>
      </c>
      <c r="D255" s="17">
        <v>185.0</v>
      </c>
      <c r="E255" s="15" t="s">
        <v>319</v>
      </c>
      <c r="F255" s="17" t="s">
        <v>1793</v>
      </c>
      <c r="G255" s="15" t="s">
        <v>199</v>
      </c>
      <c r="H255" s="16">
        <v>45105.0</v>
      </c>
      <c r="I255" s="17" t="s">
        <v>1794</v>
      </c>
      <c r="J255" s="15" t="s">
        <v>85</v>
      </c>
      <c r="K255" s="15" t="s">
        <v>85</v>
      </c>
      <c r="L255" s="17" t="s">
        <v>1795</v>
      </c>
      <c r="M255" s="15" t="s">
        <v>87</v>
      </c>
      <c r="N255" s="15" t="s">
        <v>202</v>
      </c>
      <c r="O255" s="15" t="s">
        <v>180</v>
      </c>
      <c r="P255" s="34">
        <v>7.8181507E7</v>
      </c>
      <c r="Q255" s="25" t="s">
        <v>1796</v>
      </c>
      <c r="R255" s="18">
        <v>2.5E7</v>
      </c>
      <c r="S255" s="18">
        <v>2.5E7</v>
      </c>
      <c r="T255" s="17">
        <v>34523.0</v>
      </c>
      <c r="U255" s="17" t="s">
        <v>968</v>
      </c>
      <c r="V255" s="15" t="s">
        <v>93</v>
      </c>
      <c r="W255" s="15" t="s">
        <v>94</v>
      </c>
      <c r="X255" s="14" t="s">
        <v>85</v>
      </c>
      <c r="Y255" s="15" t="s">
        <v>1797</v>
      </c>
      <c r="Z255" s="32">
        <v>45139.0</v>
      </c>
      <c r="AA255" s="15" t="s">
        <v>202</v>
      </c>
      <c r="AB255" s="19" t="s">
        <v>85</v>
      </c>
      <c r="AC255" s="15" t="s">
        <v>1403</v>
      </c>
      <c r="AD255" s="15" t="s">
        <v>1798</v>
      </c>
      <c r="AE255" s="15" t="s">
        <v>1799</v>
      </c>
      <c r="AF255" s="15">
        <v>8.4029601E7</v>
      </c>
      <c r="AG255" s="15">
        <v>9.0</v>
      </c>
      <c r="AH255" s="19" t="s">
        <v>85</v>
      </c>
      <c r="AI255" s="14" t="s">
        <v>85</v>
      </c>
      <c r="AJ255" s="15" t="s">
        <v>99</v>
      </c>
      <c r="AK255" s="15" t="s">
        <v>1786</v>
      </c>
      <c r="AL255" s="15" t="s">
        <v>174</v>
      </c>
      <c r="AM255" s="15" t="s">
        <v>85</v>
      </c>
      <c r="AN255" s="15" t="s">
        <v>85</v>
      </c>
      <c r="AO255" s="35">
        <v>136823.0</v>
      </c>
      <c r="AP255" s="32">
        <v>45141.0</v>
      </c>
      <c r="AQ255" s="36">
        <v>2.5E7</v>
      </c>
      <c r="AR255" s="15" t="s">
        <v>85</v>
      </c>
      <c r="AS255" s="25" t="s">
        <v>85</v>
      </c>
      <c r="AT255" s="15" t="s">
        <v>85</v>
      </c>
      <c r="AU255" s="89">
        <v>2.5E7</v>
      </c>
      <c r="AV255" s="15" t="s">
        <v>99</v>
      </c>
      <c r="AW255" s="32">
        <v>45141.0</v>
      </c>
      <c r="AX255" s="15" t="s">
        <v>102</v>
      </c>
      <c r="AY255" s="79">
        <v>45148.0</v>
      </c>
      <c r="AZ255" s="15" t="s">
        <v>133</v>
      </c>
      <c r="BA255" s="32">
        <v>45291.0</v>
      </c>
      <c r="BB255" s="15">
        <v>143.0</v>
      </c>
      <c r="BC255" s="143" t="s">
        <v>1800</v>
      </c>
      <c r="BD255" s="114">
        <v>1.124064259E9</v>
      </c>
      <c r="BE255" s="24">
        <v>1.25E7</v>
      </c>
      <c r="BF255" s="32">
        <v>45279.0</v>
      </c>
      <c r="BG255" s="25">
        <v>0.0</v>
      </c>
      <c r="BH255" s="21"/>
      <c r="BI255" s="25">
        <v>0.0</v>
      </c>
      <c r="BJ255" s="21"/>
      <c r="BK255" s="25"/>
      <c r="BL255" s="25"/>
      <c r="BM255" s="25">
        <v>0.0</v>
      </c>
      <c r="BN255" s="17"/>
      <c r="BO255" s="58">
        <v>3.75E7</v>
      </c>
      <c r="BP255" s="15">
        <v>72.0</v>
      </c>
      <c r="BQ255" s="32">
        <v>45363.0</v>
      </c>
      <c r="BR255" s="32">
        <v>45279.0</v>
      </c>
      <c r="BS255" s="21"/>
      <c r="BT255" s="17"/>
      <c r="BU255" s="27"/>
      <c r="BV255" s="21"/>
      <c r="BW255" s="32"/>
      <c r="BX255" s="32"/>
      <c r="BY255" s="105" t="s">
        <v>1801</v>
      </c>
      <c r="BZ255" s="17"/>
      <c r="CA255" s="17"/>
    </row>
    <row r="256" ht="15.0" customHeight="1">
      <c r="A256" s="17" t="s">
        <v>78</v>
      </c>
      <c r="B256" s="17" t="s">
        <v>79</v>
      </c>
      <c r="C256" s="15" t="s">
        <v>80</v>
      </c>
      <c r="D256" s="17">
        <v>306.0</v>
      </c>
      <c r="E256" s="15" t="s">
        <v>1802</v>
      </c>
      <c r="F256" s="17" t="s">
        <v>1803</v>
      </c>
      <c r="G256" s="15" t="s">
        <v>199</v>
      </c>
      <c r="H256" s="16">
        <v>45104.0</v>
      </c>
      <c r="I256" s="17" t="s">
        <v>1804</v>
      </c>
      <c r="J256" s="15" t="s">
        <v>85</v>
      </c>
      <c r="K256" s="15" t="s">
        <v>85</v>
      </c>
      <c r="L256" s="17" t="s">
        <v>1805</v>
      </c>
      <c r="M256" s="15" t="s">
        <v>108</v>
      </c>
      <c r="N256" s="15" t="s">
        <v>88</v>
      </c>
      <c r="O256" s="15" t="s">
        <v>225</v>
      </c>
      <c r="P256" s="17">
        <v>8.01615E7</v>
      </c>
      <c r="Q256" s="27" t="s">
        <v>1806</v>
      </c>
      <c r="R256" s="27" t="s">
        <v>1807</v>
      </c>
      <c r="S256" s="27">
        <v>3.9E7</v>
      </c>
      <c r="T256" s="17">
        <v>42823.0</v>
      </c>
      <c r="U256" s="17" t="s">
        <v>816</v>
      </c>
      <c r="V256" s="15" t="s">
        <v>93</v>
      </c>
      <c r="W256" s="15" t="s">
        <v>94</v>
      </c>
      <c r="X256" s="14" t="s">
        <v>85</v>
      </c>
      <c r="Y256" s="15" t="s">
        <v>1808</v>
      </c>
      <c r="Z256" s="16">
        <v>45105.0</v>
      </c>
      <c r="AA256" s="15" t="s">
        <v>88</v>
      </c>
      <c r="AB256" s="19" t="s">
        <v>85</v>
      </c>
      <c r="AC256" s="15" t="s">
        <v>96</v>
      </c>
      <c r="AD256" s="17" t="s">
        <v>97</v>
      </c>
      <c r="AE256" s="17" t="s">
        <v>1809</v>
      </c>
      <c r="AF256" s="17">
        <v>9.3461864E7</v>
      </c>
      <c r="AG256" s="17" t="s">
        <v>165</v>
      </c>
      <c r="AH256" s="19" t="s">
        <v>85</v>
      </c>
      <c r="AI256" s="17" t="s">
        <v>1810</v>
      </c>
      <c r="AJ256" s="17" t="s">
        <v>114</v>
      </c>
      <c r="AK256" s="15" t="s">
        <v>115</v>
      </c>
      <c r="AL256" s="17" t="s">
        <v>85</v>
      </c>
      <c r="AM256" s="21">
        <v>31076.0</v>
      </c>
      <c r="AN256" s="22" t="str">
        <f>+YEAR(TODAY())-YEAR('Contratación 2023'!$AM253)</f>
        <v>#VALUE!</v>
      </c>
      <c r="AO256" s="20">
        <v>118623.0</v>
      </c>
      <c r="AP256" s="16" t="s">
        <v>1811</v>
      </c>
      <c r="AQ256" s="23">
        <v>3.9E7</v>
      </c>
      <c r="AR256" s="30">
        <v>0.0</v>
      </c>
      <c r="AS256" s="30">
        <v>0.0</v>
      </c>
      <c r="AT256" s="30">
        <v>0.0</v>
      </c>
      <c r="AU256" s="31">
        <f t="shared" ref="AU256:AU257" si="87">SUM(AQ256+AR256+AS256+AT256)</f>
        <v>39000000</v>
      </c>
      <c r="AV256" s="15" t="s">
        <v>101</v>
      </c>
      <c r="AW256" s="16">
        <v>45104.0</v>
      </c>
      <c r="AX256" s="15" t="s">
        <v>102</v>
      </c>
      <c r="AY256" s="16">
        <v>45105.0</v>
      </c>
      <c r="AZ256" s="15" t="s">
        <v>199</v>
      </c>
      <c r="BA256" s="16">
        <v>45291.0</v>
      </c>
      <c r="BB256" s="17">
        <f t="shared" ref="BB256:BB257" si="88">(BA256-AY256)</f>
        <v>186</v>
      </c>
      <c r="BC256" s="27" t="s">
        <v>1812</v>
      </c>
      <c r="BD256" s="15">
        <v>7186433.0</v>
      </c>
      <c r="BE256" s="24">
        <v>0.0</v>
      </c>
      <c r="BF256" s="16"/>
      <c r="BG256" s="25">
        <v>0.0</v>
      </c>
      <c r="BH256" s="16"/>
      <c r="BI256" s="25">
        <v>0.0</v>
      </c>
      <c r="BJ256" s="16"/>
      <c r="BK256" s="25"/>
      <c r="BL256" s="25"/>
      <c r="BM256" s="25">
        <v>0.0</v>
      </c>
      <c r="BN256" s="16"/>
      <c r="BO256" s="144">
        <f t="shared" ref="BO256:BO261" si="89">SUM(AU256+BE256+BG256+BI256-BM256)</f>
        <v>39000000</v>
      </c>
      <c r="BP256" s="21"/>
      <c r="BQ256" s="16"/>
      <c r="BR256" s="16"/>
      <c r="BS256" s="21"/>
      <c r="BT256" s="17"/>
      <c r="BU256" s="27"/>
      <c r="BV256" s="21"/>
      <c r="BW256" s="17"/>
      <c r="BX256" s="21"/>
      <c r="BY256" s="28"/>
      <c r="BZ256" s="17"/>
      <c r="CA256" s="17"/>
    </row>
    <row r="257" ht="15.0" customHeight="1">
      <c r="A257" s="14" t="s">
        <v>78</v>
      </c>
      <c r="B257" s="14" t="s">
        <v>79</v>
      </c>
      <c r="C257" s="15" t="s">
        <v>80</v>
      </c>
      <c r="D257" s="17">
        <v>158.0</v>
      </c>
      <c r="E257" s="15" t="s">
        <v>1802</v>
      </c>
      <c r="F257" s="17" t="s">
        <v>1813</v>
      </c>
      <c r="G257" s="15" t="s">
        <v>199</v>
      </c>
      <c r="H257" s="16">
        <v>45106.0</v>
      </c>
      <c r="I257" s="17" t="s">
        <v>1814</v>
      </c>
      <c r="J257" s="15" t="s">
        <v>85</v>
      </c>
      <c r="K257" s="15" t="s">
        <v>85</v>
      </c>
      <c r="L257" s="17" t="s">
        <v>1815</v>
      </c>
      <c r="M257" s="15" t="s">
        <v>108</v>
      </c>
      <c r="N257" s="15" t="s">
        <v>179</v>
      </c>
      <c r="O257" s="15" t="s">
        <v>180</v>
      </c>
      <c r="P257" s="14"/>
      <c r="Q257" s="27" t="s">
        <v>1816</v>
      </c>
      <c r="R257" s="18">
        <v>1.1701926E7</v>
      </c>
      <c r="S257" s="18">
        <v>1.1701926E7</v>
      </c>
      <c r="T257" s="17">
        <v>43023.0</v>
      </c>
      <c r="U257" s="17" t="s">
        <v>182</v>
      </c>
      <c r="V257" s="15" t="s">
        <v>93</v>
      </c>
      <c r="W257" s="15" t="s">
        <v>94</v>
      </c>
      <c r="X257" s="14" t="s">
        <v>85</v>
      </c>
      <c r="Y257" s="15" t="s">
        <v>1817</v>
      </c>
      <c r="Z257" s="16">
        <v>45108.0</v>
      </c>
      <c r="AA257" s="15" t="s">
        <v>179</v>
      </c>
      <c r="AB257" s="19" t="s">
        <v>85</v>
      </c>
      <c r="AC257" s="15" t="s">
        <v>1634</v>
      </c>
      <c r="AD257" s="15" t="s">
        <v>1635</v>
      </c>
      <c r="AE257" s="17" t="s">
        <v>1818</v>
      </c>
      <c r="AF257" s="17">
        <v>2.324853E7</v>
      </c>
      <c r="AG257" s="17" t="s">
        <v>165</v>
      </c>
      <c r="AH257" s="19" t="s">
        <v>85</v>
      </c>
      <c r="AI257" s="14" t="s">
        <v>85</v>
      </c>
      <c r="AJ257" s="17" t="s">
        <v>114</v>
      </c>
      <c r="AK257" s="15" t="s">
        <v>115</v>
      </c>
      <c r="AL257" s="17" t="s">
        <v>85</v>
      </c>
      <c r="AM257" s="113">
        <v>15608.0</v>
      </c>
      <c r="AN257" s="17" t="s">
        <v>85</v>
      </c>
      <c r="AO257" s="57">
        <v>119823.0</v>
      </c>
      <c r="AP257" s="16" t="s">
        <v>1819</v>
      </c>
      <c r="AQ257" s="29">
        <v>1.1701926E7</v>
      </c>
      <c r="AR257" s="30">
        <v>0.0</v>
      </c>
      <c r="AS257" s="30">
        <v>0.0</v>
      </c>
      <c r="AT257" s="30">
        <v>0.0</v>
      </c>
      <c r="AU257" s="31">
        <f t="shared" si="87"/>
        <v>11701926</v>
      </c>
      <c r="AV257" s="15" t="s">
        <v>129</v>
      </c>
      <c r="AW257" s="16" t="s">
        <v>85</v>
      </c>
      <c r="AX257" s="15" t="s">
        <v>130</v>
      </c>
      <c r="AY257" s="16">
        <v>45108.0</v>
      </c>
      <c r="AZ257" s="21" t="s">
        <v>85</v>
      </c>
      <c r="BA257" s="16">
        <v>45291.0</v>
      </c>
      <c r="BB257" s="17">
        <f t="shared" si="88"/>
        <v>183</v>
      </c>
      <c r="BC257" s="25" t="s">
        <v>1500</v>
      </c>
      <c r="BD257" s="15">
        <v>4.0988421E7</v>
      </c>
      <c r="BE257" s="24">
        <v>5850900.0</v>
      </c>
      <c r="BF257" s="32">
        <v>45289.0</v>
      </c>
      <c r="BG257" s="25">
        <v>0.0</v>
      </c>
      <c r="BH257" s="16"/>
      <c r="BI257" s="25">
        <v>0.0</v>
      </c>
      <c r="BJ257" s="16"/>
      <c r="BK257" s="25"/>
      <c r="BL257" s="25"/>
      <c r="BM257" s="25">
        <v>0.0</v>
      </c>
      <c r="BN257" s="16"/>
      <c r="BO257" s="39">
        <f t="shared" si="89"/>
        <v>17552826</v>
      </c>
      <c r="BP257" s="34">
        <f>(BQ257-BA257)</f>
        <v>91</v>
      </c>
      <c r="BQ257" s="32">
        <v>45382.0</v>
      </c>
      <c r="BR257" s="32">
        <v>45655.0</v>
      </c>
      <c r="BS257" s="21"/>
      <c r="BT257" s="17"/>
      <c r="BU257" s="27"/>
      <c r="BV257" s="21"/>
      <c r="BW257" s="17"/>
      <c r="BX257" s="21"/>
      <c r="BY257" s="105" t="s">
        <v>1820</v>
      </c>
      <c r="BZ257" s="17"/>
      <c r="CA257" s="17"/>
    </row>
    <row r="258" ht="15.0" customHeight="1">
      <c r="A258" s="17" t="s">
        <v>78</v>
      </c>
      <c r="B258" s="17" t="s">
        <v>79</v>
      </c>
      <c r="C258" s="15" t="s">
        <v>80</v>
      </c>
      <c r="D258" s="17">
        <v>174.0</v>
      </c>
      <c r="E258" s="15" t="s">
        <v>394</v>
      </c>
      <c r="F258" s="17" t="s">
        <v>1821</v>
      </c>
      <c r="G258" s="15" t="s">
        <v>199</v>
      </c>
      <c r="H258" s="16">
        <v>45105.0</v>
      </c>
      <c r="I258" s="17" t="s">
        <v>1822</v>
      </c>
      <c r="J258" s="15" t="s">
        <v>85</v>
      </c>
      <c r="K258" s="15" t="s">
        <v>85</v>
      </c>
      <c r="L258" s="17" t="s">
        <v>1823</v>
      </c>
      <c r="M258" s="15" t="s">
        <v>87</v>
      </c>
      <c r="N258" s="15" t="s">
        <v>1005</v>
      </c>
      <c r="O258" s="15" t="s">
        <v>180</v>
      </c>
      <c r="P258" s="17">
        <v>7.8181507E7</v>
      </c>
      <c r="Q258" s="17" t="s">
        <v>967</v>
      </c>
      <c r="R258" s="18">
        <v>2.5E7</v>
      </c>
      <c r="S258" s="18">
        <v>2.5E7</v>
      </c>
      <c r="T258" s="17">
        <v>39423.0</v>
      </c>
      <c r="U258" s="17" t="s">
        <v>968</v>
      </c>
      <c r="V258" s="15" t="s">
        <v>387</v>
      </c>
      <c r="W258" s="15" t="s">
        <v>876</v>
      </c>
      <c r="X258" s="15">
        <v>2129.0</v>
      </c>
      <c r="Y258" s="15" t="s">
        <v>85</v>
      </c>
      <c r="Z258" s="94" t="s">
        <v>85</v>
      </c>
      <c r="AA258" s="15"/>
      <c r="AB258" s="19" t="s">
        <v>85</v>
      </c>
      <c r="AC258" s="17"/>
      <c r="AD258" s="15" t="s">
        <v>85</v>
      </c>
      <c r="AE258" s="15" t="s">
        <v>85</v>
      </c>
      <c r="AF258" s="15" t="s">
        <v>85</v>
      </c>
      <c r="AG258" s="17" t="s">
        <v>165</v>
      </c>
      <c r="AH258" s="19" t="s">
        <v>85</v>
      </c>
      <c r="AI258" s="34" t="s">
        <v>85</v>
      </c>
      <c r="AJ258" s="15" t="s">
        <v>85</v>
      </c>
      <c r="AK258" s="15" t="s">
        <v>85</v>
      </c>
      <c r="AL258" s="15" t="s">
        <v>85</v>
      </c>
      <c r="AM258" s="15" t="s">
        <v>85</v>
      </c>
      <c r="AN258" s="15" t="s">
        <v>85</v>
      </c>
      <c r="AO258" s="25" t="s">
        <v>85</v>
      </c>
      <c r="AP258" s="94" t="s">
        <v>85</v>
      </c>
      <c r="AQ258" s="112" t="s">
        <v>85</v>
      </c>
      <c r="AR258" s="15" t="s">
        <v>85</v>
      </c>
      <c r="AS258" s="25" t="s">
        <v>85</v>
      </c>
      <c r="AT258" s="15" t="s">
        <v>85</v>
      </c>
      <c r="AU258" s="145" t="s">
        <v>85</v>
      </c>
      <c r="AV258" s="15" t="s">
        <v>85</v>
      </c>
      <c r="AW258" s="94" t="s">
        <v>85</v>
      </c>
      <c r="AX258" s="15"/>
      <c r="AY258" s="15" t="s">
        <v>85</v>
      </c>
      <c r="AZ258" s="21" t="s">
        <v>85</v>
      </c>
      <c r="BA258" s="94" t="s">
        <v>85</v>
      </c>
      <c r="BB258" s="15" t="s">
        <v>85</v>
      </c>
      <c r="BC258" s="25" t="s">
        <v>85</v>
      </c>
      <c r="BD258" s="15" t="s">
        <v>85</v>
      </c>
      <c r="BE258" s="24">
        <v>0.0</v>
      </c>
      <c r="BF258" s="21"/>
      <c r="BG258" s="25">
        <v>0.0</v>
      </c>
      <c r="BH258" s="19"/>
      <c r="BI258" s="25">
        <v>0.0</v>
      </c>
      <c r="BJ258" s="21"/>
      <c r="BK258" s="25"/>
      <c r="BL258" s="25"/>
      <c r="BM258" s="25">
        <v>0.0</v>
      </c>
      <c r="BN258" s="17"/>
      <c r="BO258" s="39" t="str">
        <f t="shared" si="89"/>
        <v>#VALUE!</v>
      </c>
      <c r="BP258" s="21"/>
      <c r="BQ258" s="17"/>
      <c r="BR258" s="17"/>
      <c r="BS258" s="21"/>
      <c r="BT258" s="17"/>
      <c r="BU258" s="27"/>
      <c r="BV258" s="21"/>
      <c r="BW258" s="17"/>
      <c r="BX258" s="21"/>
      <c r="BY258" s="28" t="str">
        <f t="shared" ref="BY258:BY261" si="90">SUM(BB258+BP258+BS258+BV258)</f>
        <v>#VALUE!</v>
      </c>
      <c r="BZ258" s="17"/>
      <c r="CA258" s="17"/>
    </row>
    <row r="259" ht="15.0" customHeight="1">
      <c r="A259" s="14" t="s">
        <v>78</v>
      </c>
      <c r="B259" s="17" t="s">
        <v>79</v>
      </c>
      <c r="C259" s="15" t="s">
        <v>80</v>
      </c>
      <c r="D259" s="17">
        <v>225.0</v>
      </c>
      <c r="E259" s="15" t="s">
        <v>394</v>
      </c>
      <c r="F259" s="17" t="s">
        <v>1824</v>
      </c>
      <c r="G259" s="15" t="s">
        <v>199</v>
      </c>
      <c r="H259" s="16">
        <v>45098.0</v>
      </c>
      <c r="I259" s="17" t="s">
        <v>1825</v>
      </c>
      <c r="J259" s="15" t="s">
        <v>85</v>
      </c>
      <c r="K259" s="15" t="s">
        <v>85</v>
      </c>
      <c r="L259" s="17" t="s">
        <v>1826</v>
      </c>
      <c r="M259" s="15" t="s">
        <v>87</v>
      </c>
      <c r="N259" s="15" t="s">
        <v>1005</v>
      </c>
      <c r="O259" s="15" t="s">
        <v>89</v>
      </c>
      <c r="P259" s="17">
        <v>9.2101502E7</v>
      </c>
      <c r="Q259" s="17" t="s">
        <v>1827</v>
      </c>
      <c r="R259" s="18">
        <v>5.0E7</v>
      </c>
      <c r="S259" s="18">
        <v>5.0E7</v>
      </c>
      <c r="T259" s="17">
        <v>33323.0</v>
      </c>
      <c r="U259" s="17" t="s">
        <v>1828</v>
      </c>
      <c r="V259" s="15" t="s">
        <v>93</v>
      </c>
      <c r="W259" s="15" t="s">
        <v>94</v>
      </c>
      <c r="X259" s="14" t="s">
        <v>85</v>
      </c>
      <c r="Y259" s="15" t="s">
        <v>1829</v>
      </c>
      <c r="Z259" s="32">
        <v>45120.0</v>
      </c>
      <c r="AA259" s="15" t="s">
        <v>124</v>
      </c>
      <c r="AB259" s="19" t="s">
        <v>85</v>
      </c>
      <c r="AC259" s="15" t="s">
        <v>96</v>
      </c>
      <c r="AD259" s="15" t="s">
        <v>97</v>
      </c>
      <c r="AE259" s="15" t="s">
        <v>1830</v>
      </c>
      <c r="AF259" s="15">
        <v>8.30040391E8</v>
      </c>
      <c r="AG259" s="15">
        <v>7.0</v>
      </c>
      <c r="AH259" s="19" t="s">
        <v>85</v>
      </c>
      <c r="AI259" s="34" t="s">
        <v>85</v>
      </c>
      <c r="AJ259" s="15" t="s">
        <v>1831</v>
      </c>
      <c r="AK259" s="15" t="s">
        <v>115</v>
      </c>
      <c r="AL259" s="15" t="s">
        <v>85</v>
      </c>
      <c r="AM259" s="15" t="s">
        <v>85</v>
      </c>
      <c r="AN259" s="15" t="s">
        <v>85</v>
      </c>
      <c r="AO259" s="17">
        <v>126423.0</v>
      </c>
      <c r="AP259" s="32">
        <v>45124.0</v>
      </c>
      <c r="AQ259" s="112">
        <v>5.0E7</v>
      </c>
      <c r="AR259" s="15"/>
      <c r="AS259" s="27"/>
      <c r="AT259" s="17"/>
      <c r="AU259" s="115">
        <v>5.0E7</v>
      </c>
      <c r="AV259" s="15" t="s">
        <v>101</v>
      </c>
      <c r="AW259" s="32">
        <v>45120.0</v>
      </c>
      <c r="AX259" s="15" t="s">
        <v>102</v>
      </c>
      <c r="AY259" s="79">
        <v>45132.0</v>
      </c>
      <c r="AZ259" s="15" t="s">
        <v>131</v>
      </c>
      <c r="BA259" s="32">
        <v>45163.0</v>
      </c>
      <c r="BB259" s="15">
        <v>30.0</v>
      </c>
      <c r="BC259" s="25" t="s">
        <v>1832</v>
      </c>
      <c r="BD259" s="17">
        <v>1.020712442E9</v>
      </c>
      <c r="BE259" s="24">
        <v>0.0</v>
      </c>
      <c r="BF259" s="21"/>
      <c r="BG259" s="25">
        <v>0.0</v>
      </c>
      <c r="BH259" s="61"/>
      <c r="BI259" s="25">
        <v>0.0</v>
      </c>
      <c r="BJ259" s="21"/>
      <c r="BK259" s="25"/>
      <c r="BL259" s="25"/>
      <c r="BM259" s="25">
        <v>0.0</v>
      </c>
      <c r="BN259" s="17"/>
      <c r="BO259" s="39">
        <f t="shared" si="89"/>
        <v>50000000</v>
      </c>
      <c r="BP259" s="21"/>
      <c r="BQ259" s="17"/>
      <c r="BR259" s="17"/>
      <c r="BS259" s="21"/>
      <c r="BT259" s="17"/>
      <c r="BU259" s="27"/>
      <c r="BV259" s="21"/>
      <c r="BW259" s="17"/>
      <c r="BX259" s="21"/>
      <c r="BY259" s="28">
        <f t="shared" si="90"/>
        <v>30</v>
      </c>
      <c r="BZ259" s="17"/>
      <c r="CA259" s="17"/>
    </row>
    <row r="260" ht="15.0" customHeight="1">
      <c r="A260" s="14" t="s">
        <v>78</v>
      </c>
      <c r="B260" s="17" t="s">
        <v>79</v>
      </c>
      <c r="C260" s="15" t="s">
        <v>141</v>
      </c>
      <c r="D260" s="17">
        <v>267.0</v>
      </c>
      <c r="E260" s="15" t="s">
        <v>394</v>
      </c>
      <c r="F260" s="17" t="s">
        <v>1833</v>
      </c>
      <c r="G260" s="15" t="s">
        <v>199</v>
      </c>
      <c r="H260" s="16">
        <v>45103.0</v>
      </c>
      <c r="I260" s="17">
        <v>187174.0</v>
      </c>
      <c r="J260" s="15" t="s">
        <v>85</v>
      </c>
      <c r="K260" s="15" t="s">
        <v>85</v>
      </c>
      <c r="L260" s="17" t="s">
        <v>1834</v>
      </c>
      <c r="M260" s="15" t="s">
        <v>87</v>
      </c>
      <c r="N260" s="17" t="s">
        <v>1835</v>
      </c>
      <c r="O260" s="15" t="s">
        <v>147</v>
      </c>
      <c r="P260" s="27" t="s">
        <v>1836</v>
      </c>
      <c r="Q260" s="27" t="s">
        <v>1668</v>
      </c>
      <c r="R260" s="18">
        <v>1.6632E7</v>
      </c>
      <c r="S260" s="18">
        <v>1.6632E7</v>
      </c>
      <c r="T260" s="17">
        <v>43423.0</v>
      </c>
      <c r="U260" s="17" t="s">
        <v>122</v>
      </c>
      <c r="V260" s="15" t="s">
        <v>93</v>
      </c>
      <c r="W260" s="15" t="s">
        <v>94</v>
      </c>
      <c r="X260" s="14" t="s">
        <v>85</v>
      </c>
      <c r="Y260" s="14">
        <v>111978.0</v>
      </c>
      <c r="Z260" s="16">
        <v>45103.0</v>
      </c>
      <c r="AA260" s="15" t="s">
        <v>1523</v>
      </c>
      <c r="AB260" s="19" t="s">
        <v>85</v>
      </c>
      <c r="AC260" s="15" t="s">
        <v>112</v>
      </c>
      <c r="AD260" s="17" t="s">
        <v>97</v>
      </c>
      <c r="AE260" s="17" t="s">
        <v>1837</v>
      </c>
      <c r="AF260" s="17">
        <v>9.0036566E8</v>
      </c>
      <c r="AG260" s="17">
        <v>2.0</v>
      </c>
      <c r="AH260" s="19" t="s">
        <v>85</v>
      </c>
      <c r="AI260" s="14" t="s">
        <v>85</v>
      </c>
      <c r="AJ260" s="15" t="s">
        <v>1831</v>
      </c>
      <c r="AK260" s="15" t="s">
        <v>115</v>
      </c>
      <c r="AL260" s="15" t="s">
        <v>85</v>
      </c>
      <c r="AM260" s="17" t="s">
        <v>85</v>
      </c>
      <c r="AN260" s="21"/>
      <c r="AO260" s="17">
        <v>116223.0</v>
      </c>
      <c r="AP260" s="16">
        <v>45103.0</v>
      </c>
      <c r="AQ260" s="29">
        <v>1.6632E7</v>
      </c>
      <c r="AR260" s="17"/>
      <c r="AS260" s="27"/>
      <c r="AT260" s="17"/>
      <c r="AU260" s="55">
        <v>1.6632E7</v>
      </c>
      <c r="AV260" s="15" t="s">
        <v>129</v>
      </c>
      <c r="AW260" s="16"/>
      <c r="AX260" s="15"/>
      <c r="AY260" s="79">
        <v>45103.0</v>
      </c>
      <c r="AZ260" s="15" t="s">
        <v>199</v>
      </c>
      <c r="BA260" s="16">
        <v>45184.0</v>
      </c>
      <c r="BB260" s="17">
        <f t="shared" ref="BB260:BB261" si="91">(BA260-AY260)</f>
        <v>81</v>
      </c>
      <c r="BC260" s="27" t="s">
        <v>1838</v>
      </c>
      <c r="BD260" s="14">
        <v>2.278976E7</v>
      </c>
      <c r="BE260" s="24">
        <v>0.0</v>
      </c>
      <c r="BF260" s="21"/>
      <c r="BG260" s="25">
        <v>0.0</v>
      </c>
      <c r="BH260" s="81"/>
      <c r="BI260" s="25">
        <v>0.0</v>
      </c>
      <c r="BJ260" s="21"/>
      <c r="BK260" s="25"/>
      <c r="BL260" s="25"/>
      <c r="BM260" s="25">
        <v>0.0</v>
      </c>
      <c r="BN260" s="17"/>
      <c r="BO260" s="39">
        <f t="shared" si="89"/>
        <v>16632000</v>
      </c>
      <c r="BP260" s="21"/>
      <c r="BQ260" s="17"/>
      <c r="BR260" s="17"/>
      <c r="BS260" s="21"/>
      <c r="BT260" s="17"/>
      <c r="BU260" s="27"/>
      <c r="BV260" s="21"/>
      <c r="BW260" s="17"/>
      <c r="BX260" s="21"/>
      <c r="BY260" s="28">
        <f t="shared" si="90"/>
        <v>81</v>
      </c>
      <c r="BZ260" s="17"/>
      <c r="CA260" s="17"/>
    </row>
    <row r="261" ht="15.0" customHeight="1">
      <c r="A261" s="14" t="s">
        <v>78</v>
      </c>
      <c r="B261" s="17" t="s">
        <v>79</v>
      </c>
      <c r="C261" s="15" t="s">
        <v>80</v>
      </c>
      <c r="D261" s="17">
        <v>289.0</v>
      </c>
      <c r="E261" s="15" t="s">
        <v>394</v>
      </c>
      <c r="F261" s="17" t="s">
        <v>1839</v>
      </c>
      <c r="G261" s="15" t="s">
        <v>199</v>
      </c>
      <c r="H261" s="16">
        <v>45085.0</v>
      </c>
      <c r="I261" s="17" t="s">
        <v>1840</v>
      </c>
      <c r="J261" s="15" t="s">
        <v>85</v>
      </c>
      <c r="K261" s="15" t="s">
        <v>85</v>
      </c>
      <c r="L261" s="17" t="s">
        <v>1841</v>
      </c>
      <c r="M261" s="15" t="s">
        <v>108</v>
      </c>
      <c r="N261" s="15" t="s">
        <v>865</v>
      </c>
      <c r="O261" s="15" t="s">
        <v>147</v>
      </c>
      <c r="P261" s="27" t="s">
        <v>1842</v>
      </c>
      <c r="Q261" s="27" t="s">
        <v>1534</v>
      </c>
      <c r="R261" s="18">
        <v>2.5E8</v>
      </c>
      <c r="S261" s="18">
        <v>2.446529E8</v>
      </c>
      <c r="T261" s="17">
        <v>33823.0</v>
      </c>
      <c r="U261" s="17" t="s">
        <v>1189</v>
      </c>
      <c r="V261" s="15" t="s">
        <v>93</v>
      </c>
      <c r="W261" s="15" t="s">
        <v>94</v>
      </c>
      <c r="X261" s="14" t="s">
        <v>85</v>
      </c>
      <c r="Y261" s="15" t="s">
        <v>1843</v>
      </c>
      <c r="Z261" s="32">
        <v>45124.0</v>
      </c>
      <c r="AA261" s="15" t="s">
        <v>865</v>
      </c>
      <c r="AB261" s="19" t="s">
        <v>85</v>
      </c>
      <c r="AC261" s="15" t="s">
        <v>96</v>
      </c>
      <c r="AD261" s="15" t="s">
        <v>97</v>
      </c>
      <c r="AE261" s="15" t="s">
        <v>1844</v>
      </c>
      <c r="AF261" s="15">
        <v>8.99999054E8</v>
      </c>
      <c r="AG261" s="15">
        <v>7.0</v>
      </c>
      <c r="AH261" s="19" t="s">
        <v>85</v>
      </c>
      <c r="AI261" s="34" t="s">
        <v>85</v>
      </c>
      <c r="AJ261" s="15" t="s">
        <v>1831</v>
      </c>
      <c r="AK261" s="15" t="s">
        <v>115</v>
      </c>
      <c r="AL261" s="15" t="s">
        <v>85</v>
      </c>
      <c r="AM261" s="15" t="s">
        <v>85</v>
      </c>
      <c r="AN261" s="15" t="s">
        <v>85</v>
      </c>
      <c r="AO261" s="17">
        <v>128023.0</v>
      </c>
      <c r="AP261" s="16">
        <v>45126.0</v>
      </c>
      <c r="AQ261" s="112">
        <v>2.446529E8</v>
      </c>
      <c r="AR261" s="30">
        <v>0.0</v>
      </c>
      <c r="AS261" s="30">
        <v>0.0</v>
      </c>
      <c r="AT261" s="30">
        <v>0.0</v>
      </c>
      <c r="AU261" s="31">
        <f>SUM(AQ261+AR261+AS261+AT261)</f>
        <v>244652900</v>
      </c>
      <c r="AV261" s="15" t="s">
        <v>101</v>
      </c>
      <c r="AW261" s="16"/>
      <c r="AX261" s="15" t="s">
        <v>102</v>
      </c>
      <c r="AY261" s="79">
        <v>45126.0</v>
      </c>
      <c r="AZ261" s="15" t="s">
        <v>131</v>
      </c>
      <c r="BA261" s="32">
        <v>45291.0</v>
      </c>
      <c r="BB261" s="17">
        <f t="shared" si="91"/>
        <v>165</v>
      </c>
      <c r="BC261" s="25" t="s">
        <v>1537</v>
      </c>
      <c r="BD261" s="14">
        <v>7.9820029E7</v>
      </c>
      <c r="BE261" s="24">
        <v>0.0</v>
      </c>
      <c r="BF261" s="16"/>
      <c r="BG261" s="25">
        <v>0.0</v>
      </c>
      <c r="BH261" s="16"/>
      <c r="BI261" s="25">
        <v>0.0</v>
      </c>
      <c r="BJ261" s="16"/>
      <c r="BK261" s="25"/>
      <c r="BL261" s="25"/>
      <c r="BM261" s="25">
        <v>0.0</v>
      </c>
      <c r="BN261" s="16"/>
      <c r="BO261" s="39">
        <f t="shared" si="89"/>
        <v>244652900</v>
      </c>
      <c r="BP261" s="21"/>
      <c r="BQ261" s="16"/>
      <c r="BR261" s="16"/>
      <c r="BS261" s="21"/>
      <c r="BT261" s="17"/>
      <c r="BU261" s="27"/>
      <c r="BV261" s="21"/>
      <c r="BW261" s="17"/>
      <c r="BX261" s="21"/>
      <c r="BY261" s="28">
        <f t="shared" si="90"/>
        <v>165</v>
      </c>
      <c r="BZ261" s="17"/>
      <c r="CA261" s="17"/>
    </row>
    <row r="262" ht="15.0" customHeight="1">
      <c r="A262" s="14" t="s">
        <v>78</v>
      </c>
      <c r="B262" s="17" t="s">
        <v>79</v>
      </c>
      <c r="C262" s="15" t="s">
        <v>80</v>
      </c>
      <c r="D262" s="17">
        <v>307.0</v>
      </c>
      <c r="E262" s="15" t="s">
        <v>394</v>
      </c>
      <c r="F262" s="17" t="s">
        <v>1845</v>
      </c>
      <c r="G262" s="15" t="s">
        <v>199</v>
      </c>
      <c r="H262" s="16">
        <v>45084.0</v>
      </c>
      <c r="I262" s="17" t="s">
        <v>1846</v>
      </c>
      <c r="J262" s="15" t="s">
        <v>85</v>
      </c>
      <c r="K262" s="15" t="s">
        <v>85</v>
      </c>
      <c r="L262" s="17" t="s">
        <v>1847</v>
      </c>
      <c r="M262" s="15" t="s">
        <v>108</v>
      </c>
      <c r="N262" s="15" t="s">
        <v>865</v>
      </c>
      <c r="O262" s="15" t="s">
        <v>180</v>
      </c>
      <c r="P262" s="27" t="s">
        <v>1848</v>
      </c>
      <c r="Q262" s="27" t="s">
        <v>1849</v>
      </c>
      <c r="R262" s="109" t="s">
        <v>85</v>
      </c>
      <c r="S262" s="109" t="s">
        <v>85</v>
      </c>
      <c r="T262" s="17" t="s">
        <v>85</v>
      </c>
      <c r="U262" s="17" t="s">
        <v>85</v>
      </c>
      <c r="V262" s="15" t="s">
        <v>387</v>
      </c>
      <c r="W262" s="15" t="s">
        <v>387</v>
      </c>
      <c r="X262" s="34" t="s">
        <v>1850</v>
      </c>
      <c r="Y262" s="50" t="s">
        <v>85</v>
      </c>
      <c r="Z262" s="50" t="s">
        <v>85</v>
      </c>
      <c r="AA262" s="21" t="s">
        <v>85</v>
      </c>
      <c r="AB262" s="19" t="s">
        <v>85</v>
      </c>
      <c r="AC262" s="50" t="s">
        <v>85</v>
      </c>
      <c r="AD262" s="50" t="s">
        <v>85</v>
      </c>
      <c r="AE262" s="50" t="s">
        <v>85</v>
      </c>
      <c r="AF262" s="50" t="s">
        <v>85</v>
      </c>
      <c r="AG262" s="17" t="s">
        <v>165</v>
      </c>
      <c r="AH262" s="19" t="s">
        <v>85</v>
      </c>
      <c r="AI262" s="50" t="s">
        <v>85</v>
      </c>
      <c r="AJ262" s="50" t="s">
        <v>85</v>
      </c>
      <c r="AK262" s="15" t="s">
        <v>115</v>
      </c>
      <c r="AL262" s="50" t="s">
        <v>85</v>
      </c>
      <c r="AM262" s="50" t="s">
        <v>85</v>
      </c>
      <c r="AN262" s="50" t="s">
        <v>85</v>
      </c>
      <c r="AO262" s="98" t="s">
        <v>85</v>
      </c>
      <c r="AP262" s="16" t="s">
        <v>85</v>
      </c>
      <c r="AQ262" s="100" t="s">
        <v>85</v>
      </c>
      <c r="AR262" s="30">
        <v>0.0</v>
      </c>
      <c r="AS262" s="30">
        <v>0.0</v>
      </c>
      <c r="AT262" s="30">
        <v>0.0</v>
      </c>
      <c r="AU262" s="55" t="s">
        <v>85</v>
      </c>
      <c r="AV262" s="15" t="s">
        <v>129</v>
      </c>
      <c r="AW262" s="16" t="s">
        <v>85</v>
      </c>
      <c r="AX262" s="15" t="s">
        <v>130</v>
      </c>
      <c r="AY262" s="50" t="s">
        <v>85</v>
      </c>
      <c r="AZ262" s="50" t="s">
        <v>85</v>
      </c>
      <c r="BA262" s="50" t="s">
        <v>85</v>
      </c>
      <c r="BB262" s="16" t="s">
        <v>85</v>
      </c>
      <c r="BC262" s="122" t="s">
        <v>85</v>
      </c>
      <c r="BD262" s="60" t="s">
        <v>85</v>
      </c>
      <c r="BE262" s="24">
        <v>0.0</v>
      </c>
      <c r="BF262" s="16"/>
      <c r="BG262" s="25">
        <v>0.0</v>
      </c>
      <c r="BH262" s="16"/>
      <c r="BI262" s="25">
        <v>0.0</v>
      </c>
      <c r="BJ262" s="16" t="s">
        <v>85</v>
      </c>
      <c r="BK262" s="25"/>
      <c r="BL262" s="25"/>
      <c r="BM262" s="25">
        <v>0.0</v>
      </c>
      <c r="BN262" s="16" t="s">
        <v>85</v>
      </c>
      <c r="BO262" s="71" t="s">
        <v>85</v>
      </c>
      <c r="BP262" s="50" t="s">
        <v>85</v>
      </c>
      <c r="BQ262" s="16" t="s">
        <v>85</v>
      </c>
      <c r="BR262" s="16" t="s">
        <v>85</v>
      </c>
      <c r="BS262" s="50" t="s">
        <v>85</v>
      </c>
      <c r="BT262" s="50" t="s">
        <v>85</v>
      </c>
      <c r="BU262" s="50" t="s">
        <v>85</v>
      </c>
      <c r="BV262" s="50" t="s">
        <v>85</v>
      </c>
      <c r="BW262" s="98" t="s">
        <v>85</v>
      </c>
      <c r="BX262" s="50" t="s">
        <v>85</v>
      </c>
      <c r="BY262" s="139" t="s">
        <v>85</v>
      </c>
      <c r="BZ262" s="17"/>
      <c r="CA262" s="17"/>
    </row>
    <row r="263" ht="15.0" customHeight="1">
      <c r="A263" s="17" t="s">
        <v>78</v>
      </c>
      <c r="B263" s="17" t="s">
        <v>79</v>
      </c>
      <c r="C263" s="15" t="s">
        <v>141</v>
      </c>
      <c r="D263" s="17">
        <v>268.0</v>
      </c>
      <c r="E263" s="15" t="s">
        <v>142</v>
      </c>
      <c r="F263" s="17" t="s">
        <v>1851</v>
      </c>
      <c r="G263" s="15" t="s">
        <v>103</v>
      </c>
      <c r="H263" s="32">
        <v>45009.0</v>
      </c>
      <c r="I263" s="146">
        <v>101228.0</v>
      </c>
      <c r="J263" s="33">
        <v>45009.0</v>
      </c>
      <c r="K263" s="15" t="s">
        <v>85</v>
      </c>
      <c r="L263" s="14" t="s">
        <v>1852</v>
      </c>
      <c r="M263" s="15" t="s">
        <v>87</v>
      </c>
      <c r="N263" s="15" t="s">
        <v>146</v>
      </c>
      <c r="O263" s="15" t="s">
        <v>147</v>
      </c>
      <c r="P263" s="14">
        <v>5.6101508E7</v>
      </c>
      <c r="Q263" s="14" t="s">
        <v>1853</v>
      </c>
      <c r="R263" s="56">
        <v>5.2019488E7</v>
      </c>
      <c r="S263" s="56">
        <v>5.2019488E7</v>
      </c>
      <c r="T263" s="14">
        <v>26523.0</v>
      </c>
      <c r="U263" s="14" t="s">
        <v>1655</v>
      </c>
      <c r="V263" s="15" t="s">
        <v>93</v>
      </c>
      <c r="W263" s="15" t="s">
        <v>94</v>
      </c>
      <c r="X263" s="14" t="s">
        <v>85</v>
      </c>
      <c r="Y263" s="147">
        <v>106790.0</v>
      </c>
      <c r="Z263" s="16">
        <v>45009.0</v>
      </c>
      <c r="AA263" s="15" t="s">
        <v>124</v>
      </c>
      <c r="AB263" s="19" t="s">
        <v>85</v>
      </c>
      <c r="AC263" s="15" t="s">
        <v>96</v>
      </c>
      <c r="AD263" s="14" t="s">
        <v>97</v>
      </c>
      <c r="AE263" s="14" t="s">
        <v>742</v>
      </c>
      <c r="AF263" s="17">
        <v>8.60007336E8</v>
      </c>
      <c r="AG263" s="17">
        <v>1.0</v>
      </c>
      <c r="AH263" s="19" t="s">
        <v>85</v>
      </c>
      <c r="AI263" s="17" t="s">
        <v>85</v>
      </c>
      <c r="AJ263" s="17" t="s">
        <v>114</v>
      </c>
      <c r="AK263" s="15" t="s">
        <v>1854</v>
      </c>
      <c r="AL263" s="43" t="s">
        <v>1855</v>
      </c>
      <c r="AM263" s="21" t="s">
        <v>85</v>
      </c>
      <c r="AN263" s="54" t="s">
        <v>85</v>
      </c>
      <c r="AO263" s="14">
        <v>65523.0</v>
      </c>
      <c r="AP263" s="16">
        <v>45013.0</v>
      </c>
      <c r="AQ263" s="55">
        <v>2.799142E7</v>
      </c>
      <c r="AR263" s="30">
        <v>0.0</v>
      </c>
      <c r="AS263" s="30">
        <v>0.0</v>
      </c>
      <c r="AT263" s="30">
        <v>0.0</v>
      </c>
      <c r="AU263" s="26">
        <v>2.799142E7</v>
      </c>
      <c r="AV263" s="15" t="s">
        <v>129</v>
      </c>
      <c r="AW263" s="94" t="s">
        <v>85</v>
      </c>
      <c r="AX263" s="15" t="s">
        <v>130</v>
      </c>
      <c r="AY263" s="37">
        <v>45009.0</v>
      </c>
      <c r="AZ263" s="15" t="s">
        <v>103</v>
      </c>
      <c r="BA263" s="37">
        <v>45030.0</v>
      </c>
      <c r="BB263" s="14">
        <f t="shared" ref="BB263:BB266" si="92">(BA263-AY263)</f>
        <v>21</v>
      </c>
      <c r="BC263" s="27" t="s">
        <v>1673</v>
      </c>
      <c r="BD263" s="14">
        <v>2.278976E7</v>
      </c>
      <c r="BE263" s="24">
        <v>0.0</v>
      </c>
      <c r="BF263" s="21"/>
      <c r="BG263" s="25">
        <v>0.0</v>
      </c>
      <c r="BH263" s="81"/>
      <c r="BI263" s="25">
        <v>0.0</v>
      </c>
      <c r="BJ263" s="21"/>
      <c r="BK263" s="25"/>
      <c r="BL263" s="25"/>
      <c r="BM263" s="25">
        <v>0.0</v>
      </c>
      <c r="BN263" s="17"/>
      <c r="BO263" s="26">
        <f t="shared" ref="BO263:BO266" si="93">SUM(AU263+BE263+BG263+BI263-BM263)</f>
        <v>27991420</v>
      </c>
      <c r="BP263" s="22">
        <v>47.0</v>
      </c>
      <c r="BQ263" s="21">
        <v>45077.0</v>
      </c>
      <c r="BR263" s="21">
        <v>45029.0</v>
      </c>
      <c r="BS263" s="21"/>
      <c r="BT263" s="17"/>
      <c r="BU263" s="27"/>
      <c r="BV263" s="27"/>
      <c r="BW263" s="27"/>
      <c r="BX263" s="27"/>
      <c r="BY263" s="28">
        <f t="shared" ref="BY263:BY269" si="94">SUM(BB263+BP263+BS263+BV263)</f>
        <v>68</v>
      </c>
      <c r="BZ263" s="17"/>
      <c r="CA263" s="17"/>
    </row>
    <row r="264" ht="15.0" customHeight="1">
      <c r="A264" s="17" t="s">
        <v>78</v>
      </c>
      <c r="B264" s="17" t="s">
        <v>79</v>
      </c>
      <c r="C264" s="15" t="s">
        <v>141</v>
      </c>
      <c r="D264" s="17">
        <v>268.0</v>
      </c>
      <c r="E264" s="15" t="s">
        <v>142</v>
      </c>
      <c r="F264" s="17" t="s">
        <v>1856</v>
      </c>
      <c r="G264" s="15" t="s">
        <v>103</v>
      </c>
      <c r="H264" s="32">
        <v>45009.0</v>
      </c>
      <c r="I264" s="54">
        <v>183369.0</v>
      </c>
      <c r="J264" s="33">
        <v>45009.0</v>
      </c>
      <c r="K264" s="15" t="s">
        <v>85</v>
      </c>
      <c r="L264" s="14" t="s">
        <v>1852</v>
      </c>
      <c r="M264" s="15" t="s">
        <v>87</v>
      </c>
      <c r="N264" s="15" t="s">
        <v>146</v>
      </c>
      <c r="O264" s="15" t="s">
        <v>147</v>
      </c>
      <c r="P264" s="14">
        <v>5.6101508E7</v>
      </c>
      <c r="Q264" s="14" t="s">
        <v>1853</v>
      </c>
      <c r="R264" s="56">
        <v>5.2019488E7</v>
      </c>
      <c r="S264" s="56">
        <v>5.2019488E7</v>
      </c>
      <c r="T264" s="14">
        <v>26523.0</v>
      </c>
      <c r="U264" s="14" t="s">
        <v>1655</v>
      </c>
      <c r="V264" s="15" t="s">
        <v>93</v>
      </c>
      <c r="W264" s="15" t="s">
        <v>94</v>
      </c>
      <c r="X264" s="14" t="s">
        <v>85</v>
      </c>
      <c r="Y264" s="14">
        <v>106793.0</v>
      </c>
      <c r="Z264" s="16">
        <v>45009.0</v>
      </c>
      <c r="AA264" s="15" t="s">
        <v>124</v>
      </c>
      <c r="AB264" s="19" t="s">
        <v>85</v>
      </c>
      <c r="AC264" s="15" t="s">
        <v>96</v>
      </c>
      <c r="AD264" s="14" t="s">
        <v>97</v>
      </c>
      <c r="AE264" s="17" t="s">
        <v>1656</v>
      </c>
      <c r="AF264" s="17">
        <v>1.0125834E7</v>
      </c>
      <c r="AG264" s="17">
        <v>1.0</v>
      </c>
      <c r="AH264" s="19" t="s">
        <v>85</v>
      </c>
      <c r="AI264" s="17" t="s">
        <v>85</v>
      </c>
      <c r="AJ264" s="15" t="s">
        <v>99</v>
      </c>
      <c r="AK264" s="15" t="s">
        <v>1657</v>
      </c>
      <c r="AL264" s="15" t="s">
        <v>174</v>
      </c>
      <c r="AM264" s="21" t="s">
        <v>85</v>
      </c>
      <c r="AN264" s="54" t="s">
        <v>85</v>
      </c>
      <c r="AO264" s="14">
        <v>63423.0</v>
      </c>
      <c r="AP264" s="16">
        <v>45014.0</v>
      </c>
      <c r="AQ264" s="55">
        <v>1911000.0</v>
      </c>
      <c r="AR264" s="30">
        <v>0.0</v>
      </c>
      <c r="AS264" s="30">
        <v>0.0</v>
      </c>
      <c r="AT264" s="30">
        <v>0.0</v>
      </c>
      <c r="AU264" s="26">
        <v>1911000.0</v>
      </c>
      <c r="AV264" s="15" t="s">
        <v>129</v>
      </c>
      <c r="AW264" s="94" t="s">
        <v>85</v>
      </c>
      <c r="AX264" s="15" t="s">
        <v>130</v>
      </c>
      <c r="AY264" s="37">
        <v>45009.0</v>
      </c>
      <c r="AZ264" s="15" t="s">
        <v>103</v>
      </c>
      <c r="BA264" s="37">
        <v>45030.0</v>
      </c>
      <c r="BB264" s="14">
        <f t="shared" si="92"/>
        <v>21</v>
      </c>
      <c r="BC264" s="27" t="s">
        <v>1673</v>
      </c>
      <c r="BD264" s="14">
        <v>2.278976E7</v>
      </c>
      <c r="BE264" s="24">
        <v>0.0</v>
      </c>
      <c r="BF264" s="21"/>
      <c r="BG264" s="25">
        <v>0.0</v>
      </c>
      <c r="BH264" s="21"/>
      <c r="BI264" s="25">
        <v>0.0</v>
      </c>
      <c r="BJ264" s="21"/>
      <c r="BK264" s="25"/>
      <c r="BL264" s="25"/>
      <c r="BM264" s="25">
        <v>0.0</v>
      </c>
      <c r="BN264" s="17"/>
      <c r="BO264" s="26">
        <f t="shared" si="93"/>
        <v>1911000</v>
      </c>
      <c r="BP264" s="22">
        <v>47.0</v>
      </c>
      <c r="BQ264" s="21">
        <v>45077.0</v>
      </c>
      <c r="BR264" s="21">
        <v>45030.0</v>
      </c>
      <c r="BS264" s="21"/>
      <c r="BT264" s="17"/>
      <c r="BU264" s="27"/>
      <c r="BV264" s="27"/>
      <c r="BW264" s="27"/>
      <c r="BX264" s="27"/>
      <c r="BY264" s="28">
        <f t="shared" si="94"/>
        <v>68</v>
      </c>
      <c r="BZ264" s="17"/>
      <c r="CA264" s="17"/>
    </row>
    <row r="265" ht="15.0" customHeight="1">
      <c r="A265" s="17" t="s">
        <v>78</v>
      </c>
      <c r="B265" s="17" t="s">
        <v>79</v>
      </c>
      <c r="C265" s="15" t="s">
        <v>141</v>
      </c>
      <c r="D265" s="17">
        <v>268.0</v>
      </c>
      <c r="E265" s="15" t="s">
        <v>142</v>
      </c>
      <c r="F265" s="17" t="s">
        <v>1857</v>
      </c>
      <c r="G265" s="15" t="s">
        <v>103</v>
      </c>
      <c r="H265" s="32">
        <v>45009.0</v>
      </c>
      <c r="I265" s="54">
        <v>183441.0</v>
      </c>
      <c r="J265" s="33">
        <v>45009.0</v>
      </c>
      <c r="K265" s="15" t="s">
        <v>85</v>
      </c>
      <c r="L265" s="14" t="s">
        <v>1852</v>
      </c>
      <c r="M265" s="15" t="s">
        <v>87</v>
      </c>
      <c r="N265" s="15" t="s">
        <v>146</v>
      </c>
      <c r="O265" s="15" t="s">
        <v>147</v>
      </c>
      <c r="P265" s="14">
        <v>5.6101508E7</v>
      </c>
      <c r="Q265" s="14" t="s">
        <v>1853</v>
      </c>
      <c r="R265" s="56">
        <v>5.2019488E7</v>
      </c>
      <c r="S265" s="56">
        <v>5.2019488E7</v>
      </c>
      <c r="T265" s="14">
        <v>26523.0</v>
      </c>
      <c r="U265" s="14" t="s">
        <v>1655</v>
      </c>
      <c r="V265" s="15" t="s">
        <v>93</v>
      </c>
      <c r="W265" s="15" t="s">
        <v>94</v>
      </c>
      <c r="X265" s="14" t="s">
        <v>85</v>
      </c>
      <c r="Y265" s="14">
        <v>106795.0</v>
      </c>
      <c r="Z265" s="16">
        <v>45009.0</v>
      </c>
      <c r="AA265" s="15" t="s">
        <v>124</v>
      </c>
      <c r="AB265" s="19" t="s">
        <v>85</v>
      </c>
      <c r="AC265" s="15" t="s">
        <v>96</v>
      </c>
      <c r="AD265" s="14" t="s">
        <v>97</v>
      </c>
      <c r="AE265" s="17" t="s">
        <v>1858</v>
      </c>
      <c r="AF265" s="15">
        <v>8.00237412E8</v>
      </c>
      <c r="AG265" s="17">
        <v>1.0</v>
      </c>
      <c r="AH265" s="19" t="s">
        <v>85</v>
      </c>
      <c r="AI265" s="17" t="s">
        <v>85</v>
      </c>
      <c r="AJ265" s="15" t="s">
        <v>99</v>
      </c>
      <c r="AK265" s="15" t="s">
        <v>220</v>
      </c>
      <c r="AL265" s="15" t="s">
        <v>210</v>
      </c>
      <c r="AM265" s="21" t="s">
        <v>85</v>
      </c>
      <c r="AN265" s="54" t="s">
        <v>85</v>
      </c>
      <c r="AO265" s="14">
        <v>62323.0</v>
      </c>
      <c r="AP265" s="16">
        <v>45013.0</v>
      </c>
      <c r="AQ265" s="55">
        <v>1.89082E7</v>
      </c>
      <c r="AR265" s="30">
        <v>0.0</v>
      </c>
      <c r="AS265" s="30">
        <v>0.0</v>
      </c>
      <c r="AT265" s="30">
        <v>0.0</v>
      </c>
      <c r="AU265" s="26">
        <v>1.89082E7</v>
      </c>
      <c r="AV265" s="15" t="s">
        <v>129</v>
      </c>
      <c r="AW265" s="94" t="s">
        <v>85</v>
      </c>
      <c r="AX265" s="15" t="s">
        <v>130</v>
      </c>
      <c r="AY265" s="37">
        <v>45013.0</v>
      </c>
      <c r="AZ265" s="15" t="s">
        <v>103</v>
      </c>
      <c r="BA265" s="37">
        <v>45030.0</v>
      </c>
      <c r="BB265" s="14">
        <f t="shared" si="92"/>
        <v>17</v>
      </c>
      <c r="BC265" s="27" t="s">
        <v>1673</v>
      </c>
      <c r="BD265" s="14">
        <v>2.278976E7</v>
      </c>
      <c r="BE265" s="24">
        <v>0.0</v>
      </c>
      <c r="BF265" s="21"/>
      <c r="BG265" s="25">
        <v>0.0</v>
      </c>
      <c r="BH265" s="21"/>
      <c r="BI265" s="25">
        <v>0.0</v>
      </c>
      <c r="BJ265" s="21"/>
      <c r="BK265" s="25"/>
      <c r="BL265" s="25"/>
      <c r="BM265" s="25">
        <v>0.0</v>
      </c>
      <c r="BN265" s="17"/>
      <c r="BO265" s="26">
        <f t="shared" si="93"/>
        <v>18908200</v>
      </c>
      <c r="BP265" s="21"/>
      <c r="BQ265" s="17"/>
      <c r="BR265" s="17"/>
      <c r="BS265" s="21"/>
      <c r="BT265" s="17"/>
      <c r="BU265" s="27"/>
      <c r="BV265" s="27"/>
      <c r="BW265" s="27"/>
      <c r="BX265" s="27"/>
      <c r="BY265" s="28">
        <f t="shared" si="94"/>
        <v>17</v>
      </c>
      <c r="BZ265" s="17"/>
      <c r="CA265" s="17"/>
    </row>
    <row r="266" ht="15.0" customHeight="1">
      <c r="A266" s="17" t="s">
        <v>78</v>
      </c>
      <c r="B266" s="17" t="s">
        <v>79</v>
      </c>
      <c r="C266" s="15" t="s">
        <v>141</v>
      </c>
      <c r="D266" s="17">
        <v>268.0</v>
      </c>
      <c r="E266" s="15" t="s">
        <v>142</v>
      </c>
      <c r="F266" s="17" t="s">
        <v>1859</v>
      </c>
      <c r="G266" s="15" t="s">
        <v>103</v>
      </c>
      <c r="H266" s="32">
        <v>45009.0</v>
      </c>
      <c r="I266" s="54">
        <v>183372.0</v>
      </c>
      <c r="J266" s="33">
        <v>45009.0</v>
      </c>
      <c r="K266" s="15" t="s">
        <v>85</v>
      </c>
      <c r="L266" s="14" t="s">
        <v>1852</v>
      </c>
      <c r="M266" s="15" t="s">
        <v>87</v>
      </c>
      <c r="N266" s="15" t="s">
        <v>146</v>
      </c>
      <c r="O266" s="15" t="s">
        <v>147</v>
      </c>
      <c r="P266" s="14">
        <v>5.6101508E7</v>
      </c>
      <c r="Q266" s="14" t="s">
        <v>1853</v>
      </c>
      <c r="R266" s="56">
        <v>5.2019488E7</v>
      </c>
      <c r="S266" s="56">
        <v>5.2019488E7</v>
      </c>
      <c r="T266" s="14">
        <v>26523.0</v>
      </c>
      <c r="U266" s="14" t="s">
        <v>1655</v>
      </c>
      <c r="V266" s="15" t="s">
        <v>93</v>
      </c>
      <c r="W266" s="15" t="s">
        <v>94</v>
      </c>
      <c r="X266" s="14" t="s">
        <v>85</v>
      </c>
      <c r="Y266" s="14">
        <v>106794.0</v>
      </c>
      <c r="Z266" s="16">
        <v>45009.0</v>
      </c>
      <c r="AA266" s="15" t="s">
        <v>124</v>
      </c>
      <c r="AB266" s="19" t="s">
        <v>85</v>
      </c>
      <c r="AC266" s="15" t="s">
        <v>96</v>
      </c>
      <c r="AD266" s="14" t="s">
        <v>97</v>
      </c>
      <c r="AE266" s="17" t="s">
        <v>1860</v>
      </c>
      <c r="AF266" s="17">
        <v>9.0036566E8</v>
      </c>
      <c r="AG266" s="17">
        <v>2.0</v>
      </c>
      <c r="AH266" s="19" t="s">
        <v>85</v>
      </c>
      <c r="AI266" s="17" t="s">
        <v>85</v>
      </c>
      <c r="AJ266" s="15" t="s">
        <v>99</v>
      </c>
      <c r="AK266" s="15" t="s">
        <v>220</v>
      </c>
      <c r="AL266" s="15" t="s">
        <v>210</v>
      </c>
      <c r="AM266" s="21" t="s">
        <v>85</v>
      </c>
      <c r="AN266" s="54" t="s">
        <v>85</v>
      </c>
      <c r="AO266" s="14">
        <v>62723.0</v>
      </c>
      <c r="AP266" s="16">
        <v>45013.0</v>
      </c>
      <c r="AQ266" s="55">
        <v>1393024.0</v>
      </c>
      <c r="AR266" s="30">
        <v>0.0</v>
      </c>
      <c r="AS266" s="30">
        <v>0.0</v>
      </c>
      <c r="AT266" s="30">
        <v>0.0</v>
      </c>
      <c r="AU266" s="26">
        <v>1393024.0</v>
      </c>
      <c r="AV266" s="15" t="s">
        <v>129</v>
      </c>
      <c r="AW266" s="94" t="s">
        <v>85</v>
      </c>
      <c r="AX266" s="15" t="s">
        <v>130</v>
      </c>
      <c r="AY266" s="37">
        <v>45009.0</v>
      </c>
      <c r="AZ266" s="15" t="s">
        <v>103</v>
      </c>
      <c r="BA266" s="37">
        <v>45030.0</v>
      </c>
      <c r="BB266" s="14">
        <f t="shared" si="92"/>
        <v>21</v>
      </c>
      <c r="BC266" s="27" t="s">
        <v>1673</v>
      </c>
      <c r="BD266" s="14">
        <v>2.278976E7</v>
      </c>
      <c r="BE266" s="24">
        <v>0.0</v>
      </c>
      <c r="BF266" s="21"/>
      <c r="BG266" s="25">
        <v>0.0</v>
      </c>
      <c r="BH266" s="21"/>
      <c r="BI266" s="25">
        <v>0.0</v>
      </c>
      <c r="BJ266" s="21"/>
      <c r="BK266" s="25"/>
      <c r="BL266" s="25"/>
      <c r="BM266" s="25">
        <v>0.0</v>
      </c>
      <c r="BN266" s="17"/>
      <c r="BO266" s="26">
        <f t="shared" si="93"/>
        <v>1393024</v>
      </c>
      <c r="BP266" s="22">
        <v>47.0</v>
      </c>
      <c r="BQ266" s="21">
        <v>45077.0</v>
      </c>
      <c r="BR266" s="21">
        <v>45030.0</v>
      </c>
      <c r="BS266" s="21"/>
      <c r="BT266" s="17"/>
      <c r="BU266" s="27"/>
      <c r="BV266" s="27"/>
      <c r="BW266" s="27"/>
      <c r="BX266" s="27"/>
      <c r="BY266" s="28">
        <f t="shared" si="94"/>
        <v>68</v>
      </c>
      <c r="BZ266" s="17"/>
      <c r="CA266" s="17"/>
    </row>
    <row r="267" ht="15.0" customHeight="1">
      <c r="A267" s="17" t="s">
        <v>78</v>
      </c>
      <c r="B267" s="17" t="s">
        <v>79</v>
      </c>
      <c r="C267" s="15" t="s">
        <v>80</v>
      </c>
      <c r="D267" s="17">
        <v>180.0</v>
      </c>
      <c r="E267" s="15" t="s">
        <v>81</v>
      </c>
      <c r="F267" s="17" t="s">
        <v>1861</v>
      </c>
      <c r="G267" s="15" t="s">
        <v>131</v>
      </c>
      <c r="H267" s="16">
        <v>45128.0</v>
      </c>
      <c r="I267" s="17" t="s">
        <v>1862</v>
      </c>
      <c r="J267" s="15" t="s">
        <v>85</v>
      </c>
      <c r="K267" s="15" t="s">
        <v>85</v>
      </c>
      <c r="L267" s="15" t="s">
        <v>1863</v>
      </c>
      <c r="M267" s="15" t="s">
        <v>87</v>
      </c>
      <c r="N267" s="15" t="s">
        <v>202</v>
      </c>
      <c r="O267" s="15" t="s">
        <v>180</v>
      </c>
      <c r="P267" s="17">
        <v>7.8181507E7</v>
      </c>
      <c r="Q267" s="27" t="s">
        <v>967</v>
      </c>
      <c r="R267" s="27">
        <v>8000000.0</v>
      </c>
      <c r="S267" s="27">
        <v>8000000.0</v>
      </c>
      <c r="T267" s="15">
        <v>42323.0</v>
      </c>
      <c r="U267" s="17" t="s">
        <v>968</v>
      </c>
      <c r="V267" s="15" t="s">
        <v>387</v>
      </c>
      <c r="W267" s="15" t="s">
        <v>876</v>
      </c>
      <c r="X267" s="15">
        <v>2547.0</v>
      </c>
      <c r="Y267" s="19" t="s">
        <v>85</v>
      </c>
      <c r="Z267" s="19" t="s">
        <v>85</v>
      </c>
      <c r="AA267" s="19" t="s">
        <v>85</v>
      </c>
      <c r="AB267" s="19" t="s">
        <v>85</v>
      </c>
      <c r="AC267" s="19" t="s">
        <v>85</v>
      </c>
      <c r="AD267" s="19" t="s">
        <v>85</v>
      </c>
      <c r="AE267" s="19" t="s">
        <v>85</v>
      </c>
      <c r="AF267" s="19" t="s">
        <v>85</v>
      </c>
      <c r="AG267" s="15" t="s">
        <v>165</v>
      </c>
      <c r="AH267" s="19" t="s">
        <v>85</v>
      </c>
      <c r="AI267" s="19" t="s">
        <v>85</v>
      </c>
      <c r="AJ267" s="19" t="s">
        <v>85</v>
      </c>
      <c r="AK267" s="19" t="s">
        <v>85</v>
      </c>
      <c r="AL267" s="19" t="s">
        <v>85</v>
      </c>
      <c r="AM267" s="19" t="s">
        <v>85</v>
      </c>
      <c r="AN267" s="19" t="s">
        <v>85</v>
      </c>
      <c r="AO267" s="19" t="s">
        <v>85</v>
      </c>
      <c r="AP267" s="19" t="s">
        <v>85</v>
      </c>
      <c r="AQ267" s="81" t="s">
        <v>85</v>
      </c>
      <c r="AR267" s="17"/>
      <c r="AS267" s="27"/>
      <c r="AT267" s="17"/>
      <c r="AU267" s="81" t="s">
        <v>85</v>
      </c>
      <c r="AV267" s="19" t="s">
        <v>85</v>
      </c>
      <c r="AW267" s="19" t="s">
        <v>85</v>
      </c>
      <c r="AX267" s="15" t="s">
        <v>130</v>
      </c>
      <c r="AY267" s="19" t="s">
        <v>85</v>
      </c>
      <c r="AZ267" s="19" t="s">
        <v>85</v>
      </c>
      <c r="BA267" s="19" t="s">
        <v>85</v>
      </c>
      <c r="BB267" s="19" t="s">
        <v>85</v>
      </c>
      <c r="BC267" s="19" t="s">
        <v>85</v>
      </c>
      <c r="BD267" s="19" t="s">
        <v>85</v>
      </c>
      <c r="BE267" s="24">
        <v>0.0</v>
      </c>
      <c r="BF267" s="17"/>
      <c r="BG267" s="25">
        <v>0.0</v>
      </c>
      <c r="BH267" s="17"/>
      <c r="BI267" s="25">
        <v>0.0</v>
      </c>
      <c r="BJ267" s="21"/>
      <c r="BK267" s="25"/>
      <c r="BL267" s="25"/>
      <c r="BM267" s="25">
        <v>0.0</v>
      </c>
      <c r="BN267" s="17"/>
      <c r="BO267" s="26" t="s">
        <v>85</v>
      </c>
      <c r="BP267" s="21"/>
      <c r="BQ267" s="17"/>
      <c r="BR267" s="17"/>
      <c r="BS267" s="21"/>
      <c r="BT267" s="17"/>
      <c r="BU267" s="27"/>
      <c r="BV267" s="21"/>
      <c r="BW267" s="17"/>
      <c r="BX267" s="21"/>
      <c r="BY267" s="28" t="str">
        <f t="shared" si="94"/>
        <v>#VALUE!</v>
      </c>
      <c r="BZ267" s="17"/>
      <c r="CA267" s="17"/>
    </row>
    <row r="268" ht="15.0" customHeight="1">
      <c r="A268" s="17" t="s">
        <v>78</v>
      </c>
      <c r="B268" s="17" t="s">
        <v>79</v>
      </c>
      <c r="C268" s="15" t="s">
        <v>80</v>
      </c>
      <c r="D268" s="17">
        <v>321.0</v>
      </c>
      <c r="E268" s="15" t="s">
        <v>81</v>
      </c>
      <c r="F268" s="17" t="s">
        <v>1864</v>
      </c>
      <c r="G268" s="15" t="s">
        <v>131</v>
      </c>
      <c r="H268" s="79">
        <v>45126.0</v>
      </c>
      <c r="I268" s="17" t="s">
        <v>1865</v>
      </c>
      <c r="J268" s="15" t="s">
        <v>85</v>
      </c>
      <c r="K268" s="15" t="s">
        <v>85</v>
      </c>
      <c r="L268" s="15" t="s">
        <v>1866</v>
      </c>
      <c r="M268" s="15" t="s">
        <v>108</v>
      </c>
      <c r="N268" s="15" t="s">
        <v>88</v>
      </c>
      <c r="O268" s="15" t="s">
        <v>180</v>
      </c>
      <c r="P268" s="17">
        <v>8.11115E7</v>
      </c>
      <c r="Q268" s="17" t="s">
        <v>578</v>
      </c>
      <c r="R268" s="27">
        <v>3.025E7</v>
      </c>
      <c r="S268" s="27">
        <v>3.025E7</v>
      </c>
      <c r="T268" s="15">
        <v>45223.0</v>
      </c>
      <c r="U268" s="17" t="s">
        <v>957</v>
      </c>
      <c r="V268" s="15" t="s">
        <v>93</v>
      </c>
      <c r="W268" s="15" t="s">
        <v>94</v>
      </c>
      <c r="X268" s="14" t="s">
        <v>85</v>
      </c>
      <c r="Y268" s="15" t="s">
        <v>1867</v>
      </c>
      <c r="Z268" s="79">
        <v>45132.0</v>
      </c>
      <c r="AA268" s="15" t="s">
        <v>88</v>
      </c>
      <c r="AB268" s="19" t="s">
        <v>85</v>
      </c>
      <c r="AC268" s="15" t="s">
        <v>96</v>
      </c>
      <c r="AD268" s="17" t="s">
        <v>97</v>
      </c>
      <c r="AE268" s="17" t="s">
        <v>1868</v>
      </c>
      <c r="AF268" s="15">
        <v>5.2885686E7</v>
      </c>
      <c r="AG268" s="17" t="s">
        <v>165</v>
      </c>
      <c r="AH268" s="19" t="s">
        <v>85</v>
      </c>
      <c r="AI268" s="15" t="s">
        <v>1869</v>
      </c>
      <c r="AJ268" s="17" t="s">
        <v>114</v>
      </c>
      <c r="AK268" s="15" t="s">
        <v>115</v>
      </c>
      <c r="AL268" s="17" t="s">
        <v>85</v>
      </c>
      <c r="AM268" s="113">
        <v>30049.0</v>
      </c>
      <c r="AN268" s="22" t="str">
        <f>+YEAR(TODAY())-YEAR('Contratación 2023'!$AM265)</f>
        <v>#VALUE!</v>
      </c>
      <c r="AO268" s="20">
        <v>130623.0</v>
      </c>
      <c r="AP268" s="16">
        <v>45132.0</v>
      </c>
      <c r="AQ268" s="23">
        <v>3.025E7</v>
      </c>
      <c r="AR268" s="30">
        <v>0.0</v>
      </c>
      <c r="AS268" s="30">
        <v>0.0</v>
      </c>
      <c r="AT268" s="30">
        <v>0.0</v>
      </c>
      <c r="AU268" s="31">
        <f t="shared" ref="AU268:AU273" si="95">SUM(AQ268+AR268+AS268+AT268)</f>
        <v>30250000</v>
      </c>
      <c r="AV268" s="15" t="s">
        <v>101</v>
      </c>
      <c r="AW268" s="16">
        <v>45132.0</v>
      </c>
      <c r="AX268" s="15" t="s">
        <v>102</v>
      </c>
      <c r="AY268" s="32">
        <v>45132.0</v>
      </c>
      <c r="AZ268" s="15" t="s">
        <v>131</v>
      </c>
      <c r="BA268" s="16">
        <v>45291.0</v>
      </c>
      <c r="BB268" s="17">
        <f t="shared" ref="BB268:BB277" si="96">(BA268-AY268)</f>
        <v>159</v>
      </c>
      <c r="BC268" s="25" t="s">
        <v>1053</v>
      </c>
      <c r="BD268" s="15">
        <v>1.9462757E7</v>
      </c>
      <c r="BE268" s="24">
        <v>0.0</v>
      </c>
      <c r="BF268" s="16"/>
      <c r="BG268" s="25">
        <v>0.0</v>
      </c>
      <c r="BH268" s="16"/>
      <c r="BI268" s="25">
        <v>0.0</v>
      </c>
      <c r="BJ268" s="16"/>
      <c r="BK268" s="25"/>
      <c r="BL268" s="25"/>
      <c r="BM268" s="25">
        <v>0.0</v>
      </c>
      <c r="BN268" s="16"/>
      <c r="BO268" s="39">
        <f t="shared" ref="BO268:BO276" si="97">SUM(AU268+BE268+BG268+BI268-BM268)</f>
        <v>30250000</v>
      </c>
      <c r="BP268" s="21"/>
      <c r="BQ268" s="16"/>
      <c r="BR268" s="16"/>
      <c r="BS268" s="21"/>
      <c r="BT268" s="17"/>
      <c r="BU268" s="27"/>
      <c r="BV268" s="21"/>
      <c r="BW268" s="17"/>
      <c r="BX268" s="21"/>
      <c r="BY268" s="28">
        <f t="shared" si="94"/>
        <v>159</v>
      </c>
      <c r="BZ268" s="17"/>
      <c r="CA268" s="17"/>
    </row>
    <row r="269" ht="15.0" customHeight="1">
      <c r="A269" s="17" t="s">
        <v>78</v>
      </c>
      <c r="B269" s="17" t="s">
        <v>79</v>
      </c>
      <c r="C269" s="15" t="s">
        <v>80</v>
      </c>
      <c r="D269" s="17">
        <v>322.0</v>
      </c>
      <c r="E269" s="15" t="s">
        <v>81</v>
      </c>
      <c r="F269" s="17" t="s">
        <v>1870</v>
      </c>
      <c r="G269" s="15" t="s">
        <v>131</v>
      </c>
      <c r="H269" s="16">
        <v>45133.0</v>
      </c>
      <c r="I269" s="17" t="s">
        <v>1871</v>
      </c>
      <c r="J269" s="15" t="s">
        <v>85</v>
      </c>
      <c r="K269" s="15" t="s">
        <v>85</v>
      </c>
      <c r="L269" s="15" t="s">
        <v>1872</v>
      </c>
      <c r="M269" s="15" t="s">
        <v>108</v>
      </c>
      <c r="N269" s="15" t="s">
        <v>179</v>
      </c>
      <c r="O269" s="15" t="s">
        <v>180</v>
      </c>
      <c r="P269" s="17">
        <v>8.0131502E7</v>
      </c>
      <c r="Q269" s="17" t="s">
        <v>1264</v>
      </c>
      <c r="R269" s="27">
        <v>9143750.0</v>
      </c>
      <c r="S269" s="27">
        <v>8312500.0</v>
      </c>
      <c r="T269" s="15">
        <v>39223.0</v>
      </c>
      <c r="U269" s="17" t="s">
        <v>182</v>
      </c>
      <c r="V269" s="15" t="s">
        <v>93</v>
      </c>
      <c r="W269" s="15" t="s">
        <v>94</v>
      </c>
      <c r="X269" s="14" t="s">
        <v>85</v>
      </c>
      <c r="Y269" s="15" t="s">
        <v>1873</v>
      </c>
      <c r="Z269" s="32">
        <v>45139.0</v>
      </c>
      <c r="AA269" s="15" t="s">
        <v>179</v>
      </c>
      <c r="AB269" s="19" t="s">
        <v>85</v>
      </c>
      <c r="AC269" s="15" t="s">
        <v>267</v>
      </c>
      <c r="AD269" s="15" t="s">
        <v>1874</v>
      </c>
      <c r="AE269" s="15" t="s">
        <v>1875</v>
      </c>
      <c r="AF269" s="15">
        <v>4.7435281E7</v>
      </c>
      <c r="AG269" s="15" t="s">
        <v>165</v>
      </c>
      <c r="AH269" s="19" t="s">
        <v>85</v>
      </c>
      <c r="AI269" s="14" t="s">
        <v>85</v>
      </c>
      <c r="AJ269" s="17" t="s">
        <v>114</v>
      </c>
      <c r="AK269" s="15" t="s">
        <v>115</v>
      </c>
      <c r="AL269" s="14" t="s">
        <v>85</v>
      </c>
      <c r="AM269" s="14" t="s">
        <v>85</v>
      </c>
      <c r="AN269" s="14" t="s">
        <v>85</v>
      </c>
      <c r="AO269" s="34">
        <v>135223.0</v>
      </c>
      <c r="AP269" s="16">
        <v>45139.0</v>
      </c>
      <c r="AQ269" s="112">
        <v>8312500.0</v>
      </c>
      <c r="AR269" s="30">
        <v>0.0</v>
      </c>
      <c r="AS269" s="30">
        <v>0.0</v>
      </c>
      <c r="AT269" s="30">
        <v>0.0</v>
      </c>
      <c r="AU269" s="31">
        <f t="shared" si="95"/>
        <v>8312500</v>
      </c>
      <c r="AV269" s="15" t="s">
        <v>129</v>
      </c>
      <c r="AW269" s="16" t="s">
        <v>85</v>
      </c>
      <c r="AX269" s="15" t="s">
        <v>130</v>
      </c>
      <c r="AY269" s="32">
        <v>45139.0</v>
      </c>
      <c r="AZ269" s="15" t="s">
        <v>133</v>
      </c>
      <c r="BA269" s="110">
        <v>45291.0</v>
      </c>
      <c r="BB269" s="17">
        <f t="shared" si="96"/>
        <v>152</v>
      </c>
      <c r="BC269" s="25" t="s">
        <v>1876</v>
      </c>
      <c r="BD269" s="15">
        <v>8.0037461E7</v>
      </c>
      <c r="BE269" s="24">
        <v>2560250.0</v>
      </c>
      <c r="BF269" s="32">
        <v>45274.0</v>
      </c>
      <c r="BG269" s="25">
        <v>0.0</v>
      </c>
      <c r="BH269" s="16"/>
      <c r="BI269" s="25">
        <v>0.0</v>
      </c>
      <c r="BJ269" s="16"/>
      <c r="BK269" s="25"/>
      <c r="BL269" s="25"/>
      <c r="BM269" s="25">
        <v>0.0</v>
      </c>
      <c r="BN269" s="16"/>
      <c r="BO269" s="39">
        <f t="shared" si="97"/>
        <v>10872750</v>
      </c>
      <c r="BP269" s="34">
        <f>(BQ269-BA269)</f>
        <v>77</v>
      </c>
      <c r="BQ269" s="32">
        <v>45368.0</v>
      </c>
      <c r="BR269" s="32">
        <v>45274.0</v>
      </c>
      <c r="BS269" s="21"/>
      <c r="BT269" s="17"/>
      <c r="BU269" s="27"/>
      <c r="BV269" s="21"/>
      <c r="BW269" s="17"/>
      <c r="BX269" s="21"/>
      <c r="BY269" s="28">
        <f t="shared" si="94"/>
        <v>229</v>
      </c>
      <c r="BZ269" s="17"/>
      <c r="CA269" s="17"/>
    </row>
    <row r="270" ht="15.0" customHeight="1">
      <c r="A270" s="15" t="s">
        <v>78</v>
      </c>
      <c r="B270" s="14" t="s">
        <v>79</v>
      </c>
      <c r="C270" s="15" t="s">
        <v>80</v>
      </c>
      <c r="D270" s="15">
        <v>303.0</v>
      </c>
      <c r="E270" s="15" t="s">
        <v>1802</v>
      </c>
      <c r="F270" s="15" t="s">
        <v>1877</v>
      </c>
      <c r="G270" s="15" t="s">
        <v>131</v>
      </c>
      <c r="H270" s="32">
        <v>45121.0</v>
      </c>
      <c r="I270" s="15" t="s">
        <v>1878</v>
      </c>
      <c r="J270" s="15" t="s">
        <v>85</v>
      </c>
      <c r="K270" s="15" t="s">
        <v>85</v>
      </c>
      <c r="L270" s="15" t="s">
        <v>1879</v>
      </c>
      <c r="M270" s="15" t="s">
        <v>108</v>
      </c>
      <c r="N270" s="15" t="s">
        <v>88</v>
      </c>
      <c r="O270" s="15" t="s">
        <v>412</v>
      </c>
      <c r="P270" s="15">
        <v>811115.0</v>
      </c>
      <c r="Q270" s="25" t="s">
        <v>1410</v>
      </c>
      <c r="R270" s="30">
        <v>4.95E7</v>
      </c>
      <c r="S270" s="30">
        <v>4.95E7</v>
      </c>
      <c r="T270" s="15">
        <v>44023.0</v>
      </c>
      <c r="U270" s="40" t="s">
        <v>92</v>
      </c>
      <c r="V270" s="15" t="s">
        <v>93</v>
      </c>
      <c r="W270" s="15" t="s">
        <v>94</v>
      </c>
      <c r="X270" s="14" t="s">
        <v>85</v>
      </c>
      <c r="Y270" s="15" t="s">
        <v>1880</v>
      </c>
      <c r="Z270" s="79">
        <v>45120.0</v>
      </c>
      <c r="AA270" s="15" t="s">
        <v>88</v>
      </c>
      <c r="AB270" s="19" t="s">
        <v>85</v>
      </c>
      <c r="AC270" s="15" t="s">
        <v>96</v>
      </c>
      <c r="AD270" s="15" t="s">
        <v>97</v>
      </c>
      <c r="AE270" s="15" t="s">
        <v>1881</v>
      </c>
      <c r="AF270" s="15">
        <v>7.9234922E7</v>
      </c>
      <c r="AG270" s="15" t="s">
        <v>165</v>
      </c>
      <c r="AH270" s="19" t="s">
        <v>85</v>
      </c>
      <c r="AI270" s="15" t="s">
        <v>1882</v>
      </c>
      <c r="AJ270" s="15" t="s">
        <v>114</v>
      </c>
      <c r="AK270" s="15" t="s">
        <v>115</v>
      </c>
      <c r="AL270" s="148" t="s">
        <v>85</v>
      </c>
      <c r="AM270" s="51">
        <v>22947.0</v>
      </c>
      <c r="AN270" s="22" t="str">
        <f>+YEAR(TODAY())-YEAR('Contratación 2023'!$AM267)</f>
        <v>#VALUE!</v>
      </c>
      <c r="AO270" s="35">
        <v>126223.0</v>
      </c>
      <c r="AP270" s="16">
        <v>45121.0</v>
      </c>
      <c r="AQ270" s="112">
        <v>4.95E7</v>
      </c>
      <c r="AR270" s="30">
        <v>0.0</v>
      </c>
      <c r="AS270" s="30">
        <v>0.0</v>
      </c>
      <c r="AT270" s="30">
        <v>0.0</v>
      </c>
      <c r="AU270" s="31">
        <f t="shared" si="95"/>
        <v>49500000</v>
      </c>
      <c r="AV270" s="15" t="s">
        <v>101</v>
      </c>
      <c r="AW270" s="16">
        <v>45120.0</v>
      </c>
      <c r="AX270" s="15" t="s">
        <v>102</v>
      </c>
      <c r="AY270" s="32">
        <v>45124.0</v>
      </c>
      <c r="AZ270" s="15" t="s">
        <v>131</v>
      </c>
      <c r="BA270" s="32">
        <v>45291.0</v>
      </c>
      <c r="BB270" s="17">
        <f t="shared" si="96"/>
        <v>167</v>
      </c>
      <c r="BC270" s="25" t="s">
        <v>1883</v>
      </c>
      <c r="BD270" s="15">
        <v>1.949897E7</v>
      </c>
      <c r="BE270" s="24">
        <v>0.0</v>
      </c>
      <c r="BF270" s="16"/>
      <c r="BG270" s="25">
        <v>0.0</v>
      </c>
      <c r="BH270" s="16"/>
      <c r="BI270" s="25">
        <v>0.0</v>
      </c>
      <c r="BJ270" s="16"/>
      <c r="BK270" s="25"/>
      <c r="BL270" s="25"/>
      <c r="BM270" s="25">
        <v>0.0</v>
      </c>
      <c r="BN270" s="16"/>
      <c r="BO270" s="39">
        <f t="shared" si="97"/>
        <v>49500000</v>
      </c>
      <c r="BP270" s="21"/>
      <c r="BQ270" s="16"/>
      <c r="BR270" s="16"/>
      <c r="BS270" s="21"/>
      <c r="BT270" s="17"/>
      <c r="BU270" s="27"/>
      <c r="BV270" s="21"/>
      <c r="BW270" s="17"/>
      <c r="BX270" s="21"/>
      <c r="BY270" s="17"/>
      <c r="BZ270" s="17"/>
      <c r="CA270" s="17"/>
    </row>
    <row r="271" ht="15.0" customHeight="1">
      <c r="A271" s="15" t="s">
        <v>78</v>
      </c>
      <c r="B271" s="14" t="s">
        <v>79</v>
      </c>
      <c r="C271" s="15" t="s">
        <v>80</v>
      </c>
      <c r="D271" s="15">
        <v>305.0</v>
      </c>
      <c r="E271" s="15" t="s">
        <v>1802</v>
      </c>
      <c r="F271" s="15" t="s">
        <v>1884</v>
      </c>
      <c r="G271" s="15" t="s">
        <v>131</v>
      </c>
      <c r="H271" s="32">
        <v>45128.0</v>
      </c>
      <c r="I271" s="15" t="s">
        <v>1885</v>
      </c>
      <c r="J271" s="15" t="s">
        <v>85</v>
      </c>
      <c r="K271" s="15" t="s">
        <v>85</v>
      </c>
      <c r="L271" s="15" t="s">
        <v>1886</v>
      </c>
      <c r="M271" s="15" t="s">
        <v>108</v>
      </c>
      <c r="N271" s="15" t="s">
        <v>88</v>
      </c>
      <c r="O271" s="15" t="s">
        <v>412</v>
      </c>
      <c r="P271" s="15">
        <v>8.01116E7</v>
      </c>
      <c r="Q271" s="25" t="s">
        <v>226</v>
      </c>
      <c r="R271" s="30">
        <v>4.4E7</v>
      </c>
      <c r="S271" s="30">
        <v>4.4E7</v>
      </c>
      <c r="T271" s="15">
        <v>45423.0</v>
      </c>
      <c r="U271" s="40" t="s">
        <v>92</v>
      </c>
      <c r="V271" s="15" t="s">
        <v>93</v>
      </c>
      <c r="W271" s="15" t="s">
        <v>94</v>
      </c>
      <c r="X271" s="14" t="s">
        <v>85</v>
      </c>
      <c r="Y271" s="15" t="s">
        <v>1887</v>
      </c>
      <c r="Z271" s="79">
        <v>45128.0</v>
      </c>
      <c r="AA271" s="15" t="s">
        <v>88</v>
      </c>
      <c r="AB271" s="19" t="s">
        <v>85</v>
      </c>
      <c r="AC271" s="15" t="s">
        <v>96</v>
      </c>
      <c r="AD271" s="15" t="s">
        <v>97</v>
      </c>
      <c r="AE271" s="15" t="s">
        <v>1888</v>
      </c>
      <c r="AF271" s="15">
        <v>1.101907896E10</v>
      </c>
      <c r="AG271" s="15" t="s">
        <v>165</v>
      </c>
      <c r="AH271" s="19" t="s">
        <v>85</v>
      </c>
      <c r="AI271" s="15" t="s">
        <v>1889</v>
      </c>
      <c r="AJ271" s="15" t="s">
        <v>114</v>
      </c>
      <c r="AK271" s="15" t="s">
        <v>115</v>
      </c>
      <c r="AL271" s="148" t="s">
        <v>85</v>
      </c>
      <c r="AM271" s="113">
        <v>33985.0</v>
      </c>
      <c r="AN271" s="22">
        <f>+YEAR(TODAY())-YEAR('Contratación 2023'!$AM268)</f>
        <v>42</v>
      </c>
      <c r="AO271" s="35">
        <v>199423.0</v>
      </c>
      <c r="AP271" s="16">
        <v>45131.0</v>
      </c>
      <c r="AQ271" s="112">
        <v>4.4E7</v>
      </c>
      <c r="AR271" s="30">
        <v>0.0</v>
      </c>
      <c r="AS271" s="30">
        <v>0.0</v>
      </c>
      <c r="AT271" s="30">
        <v>0.0</v>
      </c>
      <c r="AU271" s="31">
        <f t="shared" si="95"/>
        <v>44000000</v>
      </c>
      <c r="AV271" s="15" t="s">
        <v>101</v>
      </c>
      <c r="AW271" s="16">
        <v>45128.0</v>
      </c>
      <c r="AX271" s="15" t="s">
        <v>102</v>
      </c>
      <c r="AY271" s="32">
        <v>45131.0</v>
      </c>
      <c r="AZ271" s="15" t="s">
        <v>131</v>
      </c>
      <c r="BA271" s="32">
        <v>45291.0</v>
      </c>
      <c r="BB271" s="17">
        <f t="shared" si="96"/>
        <v>160</v>
      </c>
      <c r="BC271" s="25" t="s">
        <v>1883</v>
      </c>
      <c r="BD271" s="15">
        <v>1.949897E7</v>
      </c>
      <c r="BE271" s="24">
        <v>0.0</v>
      </c>
      <c r="BF271" s="16"/>
      <c r="BG271" s="25">
        <v>0.0</v>
      </c>
      <c r="BH271" s="16"/>
      <c r="BI271" s="25">
        <v>0.0</v>
      </c>
      <c r="BJ271" s="16"/>
      <c r="BK271" s="25"/>
      <c r="BL271" s="25"/>
      <c r="BM271" s="25">
        <v>0.0</v>
      </c>
      <c r="BN271" s="16"/>
      <c r="BO271" s="31">
        <f t="shared" si="97"/>
        <v>44000000</v>
      </c>
      <c r="BP271" s="21"/>
      <c r="BQ271" s="16"/>
      <c r="BR271" s="16"/>
      <c r="BS271" s="21"/>
      <c r="BT271" s="17"/>
      <c r="BU271" s="27"/>
      <c r="BV271" s="21"/>
      <c r="BW271" s="17"/>
      <c r="BX271" s="21"/>
      <c r="BY271" s="17"/>
      <c r="BZ271" s="17"/>
      <c r="CA271" s="17"/>
    </row>
    <row r="272" ht="15.0" customHeight="1">
      <c r="A272" s="15" t="s">
        <v>78</v>
      </c>
      <c r="B272" s="14" t="s">
        <v>79</v>
      </c>
      <c r="C272" s="15" t="s">
        <v>80</v>
      </c>
      <c r="D272" s="15">
        <v>316.0</v>
      </c>
      <c r="E272" s="15" t="s">
        <v>1802</v>
      </c>
      <c r="F272" s="15" t="s">
        <v>1890</v>
      </c>
      <c r="G272" s="15" t="s">
        <v>131</v>
      </c>
      <c r="H272" s="32">
        <v>45128.0</v>
      </c>
      <c r="I272" s="15" t="s">
        <v>1891</v>
      </c>
      <c r="J272" s="15" t="s">
        <v>85</v>
      </c>
      <c r="K272" s="15" t="s">
        <v>85</v>
      </c>
      <c r="L272" s="15" t="s">
        <v>1892</v>
      </c>
      <c r="M272" s="15" t="s">
        <v>108</v>
      </c>
      <c r="N272" s="15" t="s">
        <v>88</v>
      </c>
      <c r="O272" s="15" t="s">
        <v>412</v>
      </c>
      <c r="P272" s="15">
        <v>811115.0</v>
      </c>
      <c r="Q272" s="25" t="s">
        <v>1410</v>
      </c>
      <c r="R272" s="30">
        <v>4.95E7</v>
      </c>
      <c r="S272" s="30">
        <v>4.95E7</v>
      </c>
      <c r="T272" s="15">
        <v>45323.0</v>
      </c>
      <c r="U272" s="40" t="s">
        <v>92</v>
      </c>
      <c r="V272" s="15" t="s">
        <v>93</v>
      </c>
      <c r="W272" s="15" t="s">
        <v>94</v>
      </c>
      <c r="X272" s="14" t="s">
        <v>85</v>
      </c>
      <c r="Y272" s="15" t="s">
        <v>1893</v>
      </c>
      <c r="Z272" s="79">
        <v>45128.0</v>
      </c>
      <c r="AA272" s="15" t="s">
        <v>217</v>
      </c>
      <c r="AB272" s="19" t="s">
        <v>85</v>
      </c>
      <c r="AC272" s="15" t="s">
        <v>96</v>
      </c>
      <c r="AD272" s="15" t="s">
        <v>97</v>
      </c>
      <c r="AE272" s="15" t="s">
        <v>1894</v>
      </c>
      <c r="AF272" s="15">
        <v>1.0132393219E10</v>
      </c>
      <c r="AG272" s="15" t="s">
        <v>165</v>
      </c>
      <c r="AH272" s="19" t="s">
        <v>85</v>
      </c>
      <c r="AI272" s="15" t="s">
        <v>1889</v>
      </c>
      <c r="AJ272" s="15" t="s">
        <v>114</v>
      </c>
      <c r="AK272" s="15" t="s">
        <v>115</v>
      </c>
      <c r="AL272" s="148" t="s">
        <v>85</v>
      </c>
      <c r="AM272" s="113">
        <v>31996.0</v>
      </c>
      <c r="AN272" s="22" t="str">
        <f>+YEAR(TODAY())-YEAR('Contratación 2023'!$AM269)</f>
        <v>#VALUE!</v>
      </c>
      <c r="AO272" s="35">
        <v>129823.0</v>
      </c>
      <c r="AP272" s="16">
        <v>45131.0</v>
      </c>
      <c r="AQ272" s="112">
        <v>4.95E7</v>
      </c>
      <c r="AR272" s="30">
        <v>0.0</v>
      </c>
      <c r="AS272" s="30">
        <v>0.0</v>
      </c>
      <c r="AT272" s="30">
        <v>0.0</v>
      </c>
      <c r="AU272" s="31">
        <f t="shared" si="95"/>
        <v>49500000</v>
      </c>
      <c r="AV272" s="15" t="s">
        <v>101</v>
      </c>
      <c r="AW272" s="16">
        <v>45128.0</v>
      </c>
      <c r="AX272" s="15" t="s">
        <v>102</v>
      </c>
      <c r="AY272" s="32">
        <v>45131.0</v>
      </c>
      <c r="AZ272" s="15" t="s">
        <v>131</v>
      </c>
      <c r="BA272" s="32">
        <v>45291.0</v>
      </c>
      <c r="BB272" s="17">
        <f t="shared" si="96"/>
        <v>160</v>
      </c>
      <c r="BC272" s="25" t="s">
        <v>1883</v>
      </c>
      <c r="BD272" s="15">
        <v>1.949897E7</v>
      </c>
      <c r="BE272" s="24">
        <v>0.0</v>
      </c>
      <c r="BF272" s="16"/>
      <c r="BG272" s="25">
        <v>0.0</v>
      </c>
      <c r="BH272" s="16"/>
      <c r="BI272" s="25">
        <v>0.0</v>
      </c>
      <c r="BJ272" s="16"/>
      <c r="BK272" s="25"/>
      <c r="BL272" s="25"/>
      <c r="BM272" s="25">
        <v>0.0</v>
      </c>
      <c r="BN272" s="16"/>
      <c r="BO272" s="39">
        <f t="shared" si="97"/>
        <v>49500000</v>
      </c>
      <c r="BP272" s="21"/>
      <c r="BQ272" s="16"/>
      <c r="BR272" s="16"/>
      <c r="BS272" s="21"/>
      <c r="BT272" s="17"/>
      <c r="BU272" s="27"/>
      <c r="BV272" s="21"/>
      <c r="BW272" s="17"/>
      <c r="BX272" s="21"/>
      <c r="BY272" s="17"/>
      <c r="BZ272" s="17"/>
      <c r="CA272" s="17"/>
    </row>
    <row r="273" ht="15.0" customHeight="1">
      <c r="A273" s="15" t="s">
        <v>78</v>
      </c>
      <c r="B273" s="14" t="s">
        <v>79</v>
      </c>
      <c r="C273" s="15" t="s">
        <v>80</v>
      </c>
      <c r="D273" s="15">
        <v>315.0</v>
      </c>
      <c r="E273" s="15" t="s">
        <v>1802</v>
      </c>
      <c r="F273" s="15" t="s">
        <v>1895</v>
      </c>
      <c r="G273" s="15" t="s">
        <v>131</v>
      </c>
      <c r="H273" s="32">
        <v>45126.0</v>
      </c>
      <c r="I273" s="15" t="s">
        <v>1896</v>
      </c>
      <c r="J273" s="15" t="s">
        <v>85</v>
      </c>
      <c r="K273" s="15" t="s">
        <v>85</v>
      </c>
      <c r="L273" s="15" t="s">
        <v>1897</v>
      </c>
      <c r="M273" s="15" t="s">
        <v>108</v>
      </c>
      <c r="N273" s="15" t="s">
        <v>88</v>
      </c>
      <c r="O273" s="15" t="s">
        <v>180</v>
      </c>
      <c r="P273" s="15">
        <v>801615.0</v>
      </c>
      <c r="Q273" s="25" t="s">
        <v>1898</v>
      </c>
      <c r="R273" s="30">
        <v>3.6E7</v>
      </c>
      <c r="S273" s="30">
        <v>3.6E7</v>
      </c>
      <c r="T273" s="15">
        <v>45723.0</v>
      </c>
      <c r="U273" s="40" t="s">
        <v>162</v>
      </c>
      <c r="V273" s="15" t="s">
        <v>93</v>
      </c>
      <c r="W273" s="15" t="s">
        <v>94</v>
      </c>
      <c r="X273" s="14" t="s">
        <v>85</v>
      </c>
      <c r="Y273" s="15" t="s">
        <v>1899</v>
      </c>
      <c r="Z273" s="79">
        <v>45126.0</v>
      </c>
      <c r="AA273" s="15" t="s">
        <v>202</v>
      </c>
      <c r="AB273" s="19" t="s">
        <v>85</v>
      </c>
      <c r="AC273" s="15" t="s">
        <v>96</v>
      </c>
      <c r="AD273" s="15" t="s">
        <v>97</v>
      </c>
      <c r="AE273" s="15" t="s">
        <v>1900</v>
      </c>
      <c r="AF273" s="15">
        <v>1.28470583E8</v>
      </c>
      <c r="AG273" s="15" t="s">
        <v>165</v>
      </c>
      <c r="AH273" s="19" t="s">
        <v>85</v>
      </c>
      <c r="AI273" s="15" t="s">
        <v>1901</v>
      </c>
      <c r="AJ273" s="15" t="s">
        <v>114</v>
      </c>
      <c r="AK273" s="15" t="s">
        <v>115</v>
      </c>
      <c r="AL273" s="148" t="s">
        <v>85</v>
      </c>
      <c r="AM273" s="113">
        <v>32640.0</v>
      </c>
      <c r="AN273" s="22">
        <f>+YEAR(TODAY())-YEAR('Contratación 2023'!$AM270)</f>
        <v>62</v>
      </c>
      <c r="AO273" s="35">
        <v>128623.0</v>
      </c>
      <c r="AP273" s="16">
        <v>45126.0</v>
      </c>
      <c r="AQ273" s="112">
        <v>3.6E7</v>
      </c>
      <c r="AR273" s="30">
        <v>0.0</v>
      </c>
      <c r="AS273" s="30">
        <v>0.0</v>
      </c>
      <c r="AT273" s="30">
        <v>0.0</v>
      </c>
      <c r="AU273" s="31">
        <f t="shared" si="95"/>
        <v>36000000</v>
      </c>
      <c r="AV273" s="15" t="s">
        <v>101</v>
      </c>
      <c r="AW273" s="16">
        <v>45126.0</v>
      </c>
      <c r="AX273" s="15" t="s">
        <v>102</v>
      </c>
      <c r="AY273" s="32">
        <v>45128.0</v>
      </c>
      <c r="AZ273" s="15" t="s">
        <v>131</v>
      </c>
      <c r="BA273" s="32">
        <v>45291.0</v>
      </c>
      <c r="BB273" s="17">
        <f t="shared" si="96"/>
        <v>163</v>
      </c>
      <c r="BC273" s="25" t="s">
        <v>1902</v>
      </c>
      <c r="BD273" s="15">
        <v>5.2452907E7</v>
      </c>
      <c r="BE273" s="24">
        <v>0.0</v>
      </c>
      <c r="BF273" s="16"/>
      <c r="BG273" s="25">
        <v>0.0</v>
      </c>
      <c r="BH273" s="16"/>
      <c r="BI273" s="25">
        <v>0.0</v>
      </c>
      <c r="BJ273" s="16"/>
      <c r="BK273" s="25"/>
      <c r="BL273" s="25"/>
      <c r="BM273" s="25">
        <v>0.0</v>
      </c>
      <c r="BN273" s="16"/>
      <c r="BO273" s="39">
        <f t="shared" si="97"/>
        <v>36000000</v>
      </c>
      <c r="BP273" s="21"/>
      <c r="BQ273" s="16"/>
      <c r="BR273" s="16"/>
      <c r="BS273" s="21"/>
      <c r="BT273" s="17"/>
      <c r="BU273" s="27"/>
      <c r="BV273" s="21"/>
      <c r="BW273" s="17"/>
      <c r="BX273" s="21"/>
      <c r="BY273" s="17"/>
      <c r="BZ273" s="17"/>
      <c r="CA273" s="17"/>
    </row>
    <row r="274" ht="15.0" customHeight="1">
      <c r="A274" s="17" t="s">
        <v>78</v>
      </c>
      <c r="B274" s="17" t="s">
        <v>79</v>
      </c>
      <c r="C274" s="15" t="s">
        <v>141</v>
      </c>
      <c r="D274" s="17">
        <v>268.0</v>
      </c>
      <c r="E274" s="15" t="s">
        <v>142</v>
      </c>
      <c r="F274" s="17" t="s">
        <v>1859</v>
      </c>
      <c r="G274" s="15" t="s">
        <v>103</v>
      </c>
      <c r="H274" s="32">
        <v>45009.0</v>
      </c>
      <c r="I274" s="54">
        <v>183372.0</v>
      </c>
      <c r="J274" s="33">
        <v>45009.0</v>
      </c>
      <c r="K274" s="15" t="s">
        <v>85</v>
      </c>
      <c r="L274" s="14" t="s">
        <v>1852</v>
      </c>
      <c r="M274" s="15" t="s">
        <v>87</v>
      </c>
      <c r="N274" s="15" t="s">
        <v>146</v>
      </c>
      <c r="O274" s="15" t="s">
        <v>147</v>
      </c>
      <c r="P274" s="14">
        <v>5.6101508E7</v>
      </c>
      <c r="Q274" s="14" t="s">
        <v>1853</v>
      </c>
      <c r="R274" s="56">
        <v>5.2019488E7</v>
      </c>
      <c r="S274" s="56">
        <v>5.2019488E7</v>
      </c>
      <c r="T274" s="14">
        <v>26523.0</v>
      </c>
      <c r="U274" s="14" t="s">
        <v>1655</v>
      </c>
      <c r="V274" s="15" t="s">
        <v>93</v>
      </c>
      <c r="W274" s="15" t="s">
        <v>94</v>
      </c>
      <c r="X274" s="14" t="s">
        <v>85</v>
      </c>
      <c r="Y274" s="14">
        <v>106794.0</v>
      </c>
      <c r="Z274" s="16">
        <v>45009.0</v>
      </c>
      <c r="AA274" s="15" t="s">
        <v>124</v>
      </c>
      <c r="AB274" s="19" t="s">
        <v>85</v>
      </c>
      <c r="AC274" s="15" t="s">
        <v>96</v>
      </c>
      <c r="AD274" s="14" t="s">
        <v>97</v>
      </c>
      <c r="AE274" s="17" t="s">
        <v>1860</v>
      </c>
      <c r="AF274" s="17">
        <v>9.0036566E8</v>
      </c>
      <c r="AG274" s="17">
        <v>2.0</v>
      </c>
      <c r="AH274" s="19" t="s">
        <v>85</v>
      </c>
      <c r="AI274" s="17" t="s">
        <v>85</v>
      </c>
      <c r="AJ274" s="15" t="s">
        <v>99</v>
      </c>
      <c r="AK274" s="15" t="s">
        <v>220</v>
      </c>
      <c r="AL274" s="15" t="s">
        <v>210</v>
      </c>
      <c r="AM274" s="21" t="s">
        <v>85</v>
      </c>
      <c r="AN274" s="54" t="s">
        <v>85</v>
      </c>
      <c r="AO274" s="14">
        <v>62723.0</v>
      </c>
      <c r="AP274" s="16">
        <v>45013.0</v>
      </c>
      <c r="AQ274" s="55">
        <v>1393024.0</v>
      </c>
      <c r="AR274" s="30">
        <v>0.0</v>
      </c>
      <c r="AS274" s="30">
        <v>0.0</v>
      </c>
      <c r="AT274" s="30">
        <v>0.0</v>
      </c>
      <c r="AU274" s="26">
        <v>1393024.0</v>
      </c>
      <c r="AV274" s="15" t="s">
        <v>129</v>
      </c>
      <c r="AW274" s="94" t="s">
        <v>85</v>
      </c>
      <c r="AX274" s="15" t="s">
        <v>130</v>
      </c>
      <c r="AY274" s="37">
        <v>45009.0</v>
      </c>
      <c r="AZ274" s="15" t="s">
        <v>103</v>
      </c>
      <c r="BA274" s="37">
        <v>45030.0</v>
      </c>
      <c r="BB274" s="14">
        <f t="shared" si="96"/>
        <v>21</v>
      </c>
      <c r="BC274" s="27" t="s">
        <v>1673</v>
      </c>
      <c r="BD274" s="14">
        <v>2.278976E7</v>
      </c>
      <c r="BE274" s="24">
        <v>0.0</v>
      </c>
      <c r="BF274" s="21"/>
      <c r="BG274" s="25">
        <v>0.0</v>
      </c>
      <c r="BH274" s="21"/>
      <c r="BI274" s="25">
        <v>0.0</v>
      </c>
      <c r="BJ274" s="21"/>
      <c r="BK274" s="25"/>
      <c r="BL274" s="25"/>
      <c r="BM274" s="25">
        <v>0.0</v>
      </c>
      <c r="BN274" s="17"/>
      <c r="BO274" s="26">
        <f t="shared" si="97"/>
        <v>1393024</v>
      </c>
      <c r="BP274" s="21"/>
      <c r="BQ274" s="17"/>
      <c r="BR274" s="17"/>
      <c r="BS274" s="21"/>
      <c r="BT274" s="17"/>
      <c r="BU274" s="27"/>
      <c r="BV274" s="27"/>
      <c r="BW274" s="27"/>
      <c r="BX274" s="27"/>
      <c r="BY274" s="28">
        <f>SUM(BB274+BP274+BS274+BV274)</f>
        <v>21</v>
      </c>
      <c r="BZ274" s="17"/>
      <c r="CA274" s="17"/>
    </row>
    <row r="275" ht="15.0" customHeight="1">
      <c r="A275" s="17" t="s">
        <v>78</v>
      </c>
      <c r="B275" s="17" t="s">
        <v>79</v>
      </c>
      <c r="C275" s="15" t="s">
        <v>141</v>
      </c>
      <c r="D275" s="17">
        <v>124.0</v>
      </c>
      <c r="E275" s="15" t="s">
        <v>142</v>
      </c>
      <c r="F275" s="17" t="s">
        <v>1903</v>
      </c>
      <c r="G275" s="15" t="s">
        <v>118</v>
      </c>
      <c r="H275" s="32">
        <v>45075.0</v>
      </c>
      <c r="I275" s="22">
        <v>151906.0</v>
      </c>
      <c r="J275" s="33">
        <v>45075.0</v>
      </c>
      <c r="K275" s="15" t="s">
        <v>85</v>
      </c>
      <c r="L275" s="14" t="s">
        <v>1904</v>
      </c>
      <c r="M275" s="15" t="s">
        <v>243</v>
      </c>
      <c r="N275" s="15" t="s">
        <v>244</v>
      </c>
      <c r="O275" s="15" t="s">
        <v>180</v>
      </c>
      <c r="P275" s="14">
        <v>4.41031E7</v>
      </c>
      <c r="Q275" s="14" t="s">
        <v>1905</v>
      </c>
      <c r="R275" s="56">
        <v>1.07E8</v>
      </c>
      <c r="S275" s="56">
        <v>1.0624064138E8</v>
      </c>
      <c r="T275" s="14">
        <v>40623.0</v>
      </c>
      <c r="U275" s="14" t="s">
        <v>122</v>
      </c>
      <c r="V275" s="50" t="s">
        <v>93</v>
      </c>
      <c r="W275" s="50" t="s">
        <v>94</v>
      </c>
      <c r="X275" s="14" t="s">
        <v>85</v>
      </c>
      <c r="Y275" s="50">
        <v>111425.0</v>
      </c>
      <c r="Z275" s="16">
        <v>45092.0</v>
      </c>
      <c r="AA275" s="15" t="s">
        <v>124</v>
      </c>
      <c r="AB275" s="19" t="s">
        <v>85</v>
      </c>
      <c r="AC275" s="15" t="s">
        <v>96</v>
      </c>
      <c r="AD275" s="14" t="s">
        <v>97</v>
      </c>
      <c r="AE275" s="41" t="s">
        <v>1906</v>
      </c>
      <c r="AF275" s="41">
        <v>8.04000673E8</v>
      </c>
      <c r="AG275" s="41">
        <v>3.0</v>
      </c>
      <c r="AH275" s="19" t="s">
        <v>85</v>
      </c>
      <c r="AI275" s="41" t="s">
        <v>85</v>
      </c>
      <c r="AJ275" s="15" t="s">
        <v>99</v>
      </c>
      <c r="AK275" s="15" t="s">
        <v>1907</v>
      </c>
      <c r="AL275" s="15" t="s">
        <v>220</v>
      </c>
      <c r="AM275" s="41" t="s">
        <v>85</v>
      </c>
      <c r="AN275" s="41" t="s">
        <v>85</v>
      </c>
      <c r="AO275" s="50">
        <v>111123.0</v>
      </c>
      <c r="AP275" s="16">
        <v>45092.0</v>
      </c>
      <c r="AQ275" s="55">
        <v>3.045701899E7</v>
      </c>
      <c r="AR275" s="30">
        <v>0.0</v>
      </c>
      <c r="AS275" s="30">
        <v>0.0</v>
      </c>
      <c r="AT275" s="30">
        <v>0.0</v>
      </c>
      <c r="AU275" s="71">
        <v>993635.53</v>
      </c>
      <c r="AV275" s="15" t="s">
        <v>101</v>
      </c>
      <c r="AW275" s="37">
        <v>45093.0</v>
      </c>
      <c r="AX275" s="15" t="s">
        <v>102</v>
      </c>
      <c r="AY275" s="37">
        <v>45092.0</v>
      </c>
      <c r="AZ275" s="41" t="s">
        <v>199</v>
      </c>
      <c r="BA275" s="37">
        <v>45169.0</v>
      </c>
      <c r="BB275" s="14">
        <f t="shared" si="96"/>
        <v>77</v>
      </c>
      <c r="BC275" s="59" t="s">
        <v>1908</v>
      </c>
      <c r="BD275" s="60">
        <v>4.002968E7</v>
      </c>
      <c r="BE275" s="24">
        <v>0.0</v>
      </c>
      <c r="BF275" s="21"/>
      <c r="BG275" s="25">
        <v>0.0</v>
      </c>
      <c r="BH275" s="17"/>
      <c r="BI275" s="25">
        <v>0.0</v>
      </c>
      <c r="BJ275" s="62"/>
      <c r="BK275" s="25"/>
      <c r="BL275" s="25"/>
      <c r="BM275" s="25">
        <v>0.0</v>
      </c>
      <c r="BN275" s="63"/>
      <c r="BO275" s="39">
        <f t="shared" si="97"/>
        <v>993635.53</v>
      </c>
      <c r="BP275" s="62"/>
      <c r="BQ275" s="63"/>
      <c r="BR275" s="63"/>
      <c r="BS275" s="62"/>
      <c r="BT275" s="63"/>
      <c r="BU275" s="101"/>
      <c r="BV275" s="62"/>
      <c r="BW275" s="63"/>
      <c r="BX275" s="62"/>
      <c r="BY275" s="132" t="s">
        <v>1909</v>
      </c>
      <c r="BZ275" s="17"/>
      <c r="CA275" s="17"/>
    </row>
    <row r="276" ht="15.0" customHeight="1">
      <c r="A276" s="50" t="s">
        <v>78</v>
      </c>
      <c r="B276" s="50" t="s">
        <v>79</v>
      </c>
      <c r="C276" s="50" t="s">
        <v>80</v>
      </c>
      <c r="D276" s="50">
        <v>318.0</v>
      </c>
      <c r="E276" s="50" t="s">
        <v>565</v>
      </c>
      <c r="F276" s="50" t="s">
        <v>1910</v>
      </c>
      <c r="G276" s="15" t="s">
        <v>131</v>
      </c>
      <c r="H276" s="149">
        <v>45126.0</v>
      </c>
      <c r="I276" s="50" t="s">
        <v>1911</v>
      </c>
      <c r="J276" s="15" t="s">
        <v>85</v>
      </c>
      <c r="K276" s="15" t="s">
        <v>85</v>
      </c>
      <c r="L276" s="148" t="s">
        <v>1070</v>
      </c>
      <c r="M276" s="50" t="s">
        <v>108</v>
      </c>
      <c r="N276" s="50" t="s">
        <v>88</v>
      </c>
      <c r="O276" s="50" t="s">
        <v>180</v>
      </c>
      <c r="P276" s="50">
        <v>8.11015E7</v>
      </c>
      <c r="Q276" s="98" t="s">
        <v>1912</v>
      </c>
      <c r="R276" s="30">
        <v>3.3E7</v>
      </c>
      <c r="S276" s="30">
        <v>3.3E7</v>
      </c>
      <c r="T276" s="50">
        <v>45823.0</v>
      </c>
      <c r="U276" s="50" t="s">
        <v>1071</v>
      </c>
      <c r="V276" s="50" t="s">
        <v>93</v>
      </c>
      <c r="W276" s="50" t="s">
        <v>94</v>
      </c>
      <c r="X276" s="50" t="s">
        <v>85</v>
      </c>
      <c r="Y276" s="50" t="s">
        <v>1913</v>
      </c>
      <c r="Z276" s="150">
        <v>45128.0</v>
      </c>
      <c r="AA276" s="50" t="s">
        <v>1914</v>
      </c>
      <c r="AB276" s="19" t="s">
        <v>85</v>
      </c>
      <c r="AC276" s="50" t="s">
        <v>96</v>
      </c>
      <c r="AD276" s="50" t="s">
        <v>97</v>
      </c>
      <c r="AE276" s="50" t="s">
        <v>1915</v>
      </c>
      <c r="AF276" s="50">
        <v>7.9556345E7</v>
      </c>
      <c r="AG276" s="15" t="s">
        <v>165</v>
      </c>
      <c r="AH276" s="19" t="s">
        <v>85</v>
      </c>
      <c r="AI276" s="50" t="s">
        <v>1916</v>
      </c>
      <c r="AJ276" s="50" t="s">
        <v>85</v>
      </c>
      <c r="AK276" s="15" t="s">
        <v>115</v>
      </c>
      <c r="AL276" s="41" t="s">
        <v>85</v>
      </c>
      <c r="AM276" s="151">
        <v>26243.0</v>
      </c>
      <c r="AN276" s="22">
        <f>+YEAR(TODAY())-YEAR('Contratación 2023'!$AM273)</f>
        <v>35</v>
      </c>
      <c r="AO276" s="50">
        <v>129523.0</v>
      </c>
      <c r="AP276" s="16">
        <v>45131.0</v>
      </c>
      <c r="AQ276" s="112">
        <v>3.3E7</v>
      </c>
      <c r="AR276" s="30">
        <v>0.0</v>
      </c>
      <c r="AS276" s="30">
        <v>0.0</v>
      </c>
      <c r="AT276" s="30">
        <v>0.0</v>
      </c>
      <c r="AU276" s="31">
        <f>SUM(AQ276+AR276+AS276+AT276)</f>
        <v>33000000</v>
      </c>
      <c r="AV276" s="50" t="s">
        <v>101</v>
      </c>
      <c r="AW276" s="16">
        <v>45128.0</v>
      </c>
      <c r="AX276" s="50" t="s">
        <v>102</v>
      </c>
      <c r="AY276" s="150">
        <v>45131.0</v>
      </c>
      <c r="AZ276" s="50" t="s">
        <v>1732</v>
      </c>
      <c r="BA276" s="151">
        <v>45291.0</v>
      </c>
      <c r="BB276" s="17">
        <f t="shared" si="96"/>
        <v>160</v>
      </c>
      <c r="BC276" s="122" t="s">
        <v>1373</v>
      </c>
      <c r="BD276" s="60">
        <v>5.2199365E7</v>
      </c>
      <c r="BE276" s="24">
        <v>0.0</v>
      </c>
      <c r="BF276" s="16"/>
      <c r="BG276" s="25">
        <v>0.0</v>
      </c>
      <c r="BH276" s="16"/>
      <c r="BI276" s="25">
        <v>0.0</v>
      </c>
      <c r="BJ276" s="16" t="s">
        <v>85</v>
      </c>
      <c r="BK276" s="25"/>
      <c r="BL276" s="25"/>
      <c r="BM276" s="25">
        <v>0.0</v>
      </c>
      <c r="BN276" s="16" t="s">
        <v>85</v>
      </c>
      <c r="BO276" s="31">
        <f t="shared" si="97"/>
        <v>33000000</v>
      </c>
      <c r="BP276" s="152"/>
      <c r="BQ276" s="16"/>
      <c r="BR276" s="16"/>
      <c r="BS276" s="152"/>
      <c r="BT276" s="152"/>
      <c r="BU276" s="120"/>
      <c r="BV276" s="152"/>
      <c r="BW276" s="152"/>
      <c r="BX276" s="152"/>
      <c r="BY276" s="28">
        <f t="shared" ref="BY276:BY280" si="98">SUM(BB276+BP276+BS276+BV276)</f>
        <v>160</v>
      </c>
      <c r="BZ276" s="17"/>
      <c r="CA276" s="17"/>
    </row>
    <row r="277" ht="15.0" customHeight="1">
      <c r="A277" s="50" t="s">
        <v>78</v>
      </c>
      <c r="B277" s="50" t="s">
        <v>79</v>
      </c>
      <c r="C277" s="50" t="s">
        <v>141</v>
      </c>
      <c r="D277" s="50">
        <v>326.0</v>
      </c>
      <c r="E277" s="50" t="s">
        <v>565</v>
      </c>
      <c r="F277" s="50" t="s">
        <v>1917</v>
      </c>
      <c r="G277" s="15" t="s">
        <v>131</v>
      </c>
      <c r="H277" s="32">
        <v>45133.0</v>
      </c>
      <c r="I277" s="34">
        <v>17844.0</v>
      </c>
      <c r="J277" s="113">
        <v>45119.0</v>
      </c>
      <c r="K277" s="50">
        <v>154800.0</v>
      </c>
      <c r="L277" s="50" t="s">
        <v>1918</v>
      </c>
      <c r="M277" s="50" t="s">
        <v>243</v>
      </c>
      <c r="N277" s="15" t="s">
        <v>244</v>
      </c>
      <c r="O277" s="15" t="s">
        <v>412</v>
      </c>
      <c r="P277" s="50" t="s">
        <v>1758</v>
      </c>
      <c r="Q277" s="98" t="s">
        <v>1919</v>
      </c>
      <c r="R277" s="18">
        <v>1.2E9</v>
      </c>
      <c r="S277" s="18">
        <v>1.2E9</v>
      </c>
      <c r="T277" s="50">
        <v>43923.0</v>
      </c>
      <c r="U277" s="50" t="s">
        <v>92</v>
      </c>
      <c r="V277" s="50" t="s">
        <v>93</v>
      </c>
      <c r="W277" s="15" t="s">
        <v>94</v>
      </c>
      <c r="X277" s="15" t="s">
        <v>85</v>
      </c>
      <c r="Y277" s="15">
        <v>115208.0</v>
      </c>
      <c r="Z277" s="113">
        <v>45169.0</v>
      </c>
      <c r="AA277" s="15" t="s">
        <v>124</v>
      </c>
      <c r="AB277" s="19" t="s">
        <v>85</v>
      </c>
      <c r="AC277" s="15" t="s">
        <v>96</v>
      </c>
      <c r="AD277" s="15" t="s">
        <v>97</v>
      </c>
      <c r="AE277" s="15" t="s">
        <v>1920</v>
      </c>
      <c r="AF277" s="15">
        <v>8.11021363E8</v>
      </c>
      <c r="AG277" s="15">
        <v>0.0</v>
      </c>
      <c r="AH277" s="19" t="s">
        <v>85</v>
      </c>
      <c r="AI277" s="15" t="s">
        <v>85</v>
      </c>
      <c r="AJ277" s="15" t="s">
        <v>114</v>
      </c>
      <c r="AK277" s="15" t="s">
        <v>870</v>
      </c>
      <c r="AL277" s="17" t="s">
        <v>100</v>
      </c>
      <c r="AM277" s="15" t="s">
        <v>85</v>
      </c>
      <c r="AN277" s="15" t="s">
        <v>85</v>
      </c>
      <c r="AO277" s="34">
        <v>155023.0</v>
      </c>
      <c r="AP277" s="113">
        <v>45169.0</v>
      </c>
      <c r="AQ277" s="112">
        <v>9.63811312E8</v>
      </c>
      <c r="AR277" s="15" t="s">
        <v>85</v>
      </c>
      <c r="AS277" s="25" t="s">
        <v>85</v>
      </c>
      <c r="AT277" s="15" t="s">
        <v>85</v>
      </c>
      <c r="AU277" s="112">
        <v>9.63811312E8</v>
      </c>
      <c r="AV277" s="15" t="s">
        <v>101</v>
      </c>
      <c r="AW277" s="32">
        <v>45175.0</v>
      </c>
      <c r="AX277" s="15" t="s">
        <v>102</v>
      </c>
      <c r="AY277" s="32">
        <v>45175.0</v>
      </c>
      <c r="AZ277" s="15" t="s">
        <v>133</v>
      </c>
      <c r="BA277" s="32">
        <v>45230.0</v>
      </c>
      <c r="BB277" s="17">
        <f t="shared" si="96"/>
        <v>55</v>
      </c>
      <c r="BC277" s="30" t="s">
        <v>574</v>
      </c>
      <c r="BD277" s="17">
        <v>1.949897E7</v>
      </c>
      <c r="BE277" s="24">
        <v>4.8190565655E8</v>
      </c>
      <c r="BF277" s="32">
        <v>45194.0</v>
      </c>
      <c r="BG277" s="25">
        <v>0.0</v>
      </c>
      <c r="BH277" s="21"/>
      <c r="BI277" s="25">
        <v>0.0</v>
      </c>
      <c r="BJ277" s="21"/>
      <c r="BK277" s="25"/>
      <c r="BL277" s="25"/>
      <c r="BM277" s="25">
        <v>0.0</v>
      </c>
      <c r="BN277" s="17"/>
      <c r="BO277" s="58">
        <v>1.44571696966E9</v>
      </c>
      <c r="BP277" s="15">
        <v>30.0</v>
      </c>
      <c r="BQ277" s="84">
        <v>45260.0</v>
      </c>
      <c r="BR277" s="79">
        <v>45194.0</v>
      </c>
      <c r="BS277" s="15">
        <v>29.0</v>
      </c>
      <c r="BT277" s="84">
        <v>45289.0</v>
      </c>
      <c r="BU277" s="84">
        <v>45259.0</v>
      </c>
      <c r="BV277" s="15">
        <v>45.0</v>
      </c>
      <c r="BW277" s="79">
        <v>45337.0</v>
      </c>
      <c r="BX277" s="52">
        <v>45282.0</v>
      </c>
      <c r="BY277" s="28">
        <f t="shared" si="98"/>
        <v>159</v>
      </c>
      <c r="BZ277" s="17"/>
      <c r="CA277" s="17"/>
    </row>
    <row r="278" ht="15.0" customHeight="1">
      <c r="A278" s="50" t="s">
        <v>78</v>
      </c>
      <c r="B278" s="50" t="s">
        <v>79</v>
      </c>
      <c r="C278" s="50" t="s">
        <v>141</v>
      </c>
      <c r="D278" s="50">
        <v>326.0</v>
      </c>
      <c r="E278" s="50" t="s">
        <v>565</v>
      </c>
      <c r="F278" s="50" t="s">
        <v>1921</v>
      </c>
      <c r="G278" s="15" t="s">
        <v>131</v>
      </c>
      <c r="H278" s="32">
        <v>45128.0</v>
      </c>
      <c r="I278" s="34">
        <v>17727.0</v>
      </c>
      <c r="J278" s="113">
        <v>45119.0</v>
      </c>
      <c r="K278" s="50">
        <v>154805.0</v>
      </c>
      <c r="L278" s="50" t="s">
        <v>1918</v>
      </c>
      <c r="M278" s="50" t="s">
        <v>243</v>
      </c>
      <c r="N278" s="15" t="s">
        <v>244</v>
      </c>
      <c r="O278" s="15" t="s">
        <v>412</v>
      </c>
      <c r="P278" s="98" t="s">
        <v>1758</v>
      </c>
      <c r="Q278" s="98" t="s">
        <v>1919</v>
      </c>
      <c r="R278" s="18">
        <v>1.2E9</v>
      </c>
      <c r="S278" s="18">
        <v>1.2E9</v>
      </c>
      <c r="T278" s="50">
        <v>43923.0</v>
      </c>
      <c r="U278" s="50" t="s">
        <v>92</v>
      </c>
      <c r="V278" s="50" t="s">
        <v>93</v>
      </c>
      <c r="W278" s="15" t="s">
        <v>94</v>
      </c>
      <c r="X278" s="15" t="s">
        <v>85</v>
      </c>
      <c r="Y278" s="15">
        <v>115087.0</v>
      </c>
      <c r="Z278" s="104">
        <v>45167.0</v>
      </c>
      <c r="AA278" s="15" t="s">
        <v>124</v>
      </c>
      <c r="AB278" s="19" t="s">
        <v>85</v>
      </c>
      <c r="AC278" s="15" t="s">
        <v>96</v>
      </c>
      <c r="AD278" s="15" t="s">
        <v>97</v>
      </c>
      <c r="AE278" s="15" t="s">
        <v>1922</v>
      </c>
      <c r="AF278" s="15">
        <v>8.11005902E8</v>
      </c>
      <c r="AG278" s="15">
        <v>3.0</v>
      </c>
      <c r="AH278" s="19" t="s">
        <v>85</v>
      </c>
      <c r="AI278" s="15" t="s">
        <v>85</v>
      </c>
      <c r="AJ278" s="15" t="s">
        <v>101</v>
      </c>
      <c r="AK278" s="15" t="s">
        <v>1314</v>
      </c>
      <c r="AL278" s="15" t="s">
        <v>100</v>
      </c>
      <c r="AM278" s="15" t="s">
        <v>85</v>
      </c>
      <c r="AN278" s="15" t="s">
        <v>85</v>
      </c>
      <c r="AO278" s="34">
        <v>154723.0</v>
      </c>
      <c r="AP278" s="113">
        <v>45168.0</v>
      </c>
      <c r="AQ278" s="112">
        <v>8.096354576E7</v>
      </c>
      <c r="AR278" s="15" t="s">
        <v>85</v>
      </c>
      <c r="AS278" s="25" t="s">
        <v>85</v>
      </c>
      <c r="AT278" s="15" t="s">
        <v>85</v>
      </c>
      <c r="AU278" s="112">
        <v>8.096354576E7</v>
      </c>
      <c r="AV278" s="15" t="s">
        <v>101</v>
      </c>
      <c r="AW278" s="32">
        <v>45169.0</v>
      </c>
      <c r="AX278" s="15" t="s">
        <v>102</v>
      </c>
      <c r="AY278" s="32">
        <v>45170.0</v>
      </c>
      <c r="AZ278" s="15" t="s">
        <v>133</v>
      </c>
      <c r="BA278" s="32">
        <v>45230.0</v>
      </c>
      <c r="BB278" s="40">
        <v>60.0</v>
      </c>
      <c r="BC278" s="30" t="s">
        <v>574</v>
      </c>
      <c r="BD278" s="17">
        <v>1.949897E7</v>
      </c>
      <c r="BE278" s="24">
        <v>4.048177291E7</v>
      </c>
      <c r="BF278" s="79">
        <v>45202.0</v>
      </c>
      <c r="BG278" s="25">
        <v>0.0</v>
      </c>
      <c r="BH278" s="19"/>
      <c r="BI278" s="25">
        <v>0.0</v>
      </c>
      <c r="BJ278" s="21"/>
      <c r="BK278" s="25"/>
      <c r="BL278" s="25"/>
      <c r="BM278" s="25">
        <v>0.0</v>
      </c>
      <c r="BN278" s="17"/>
      <c r="BO278" s="39">
        <f t="shared" ref="BO278:BO280" si="99">SUM(AU278+BE278+BG278+BI278-BM278)</f>
        <v>121445318.7</v>
      </c>
      <c r="BP278" s="15">
        <v>30.0</v>
      </c>
      <c r="BQ278" s="84">
        <v>45260.0</v>
      </c>
      <c r="BR278" s="79">
        <v>45202.0</v>
      </c>
      <c r="BS278" s="21"/>
      <c r="BT278" s="17"/>
      <c r="BU278" s="27"/>
      <c r="BV278" s="21"/>
      <c r="BW278" s="17"/>
      <c r="BX278" s="21"/>
      <c r="BY278" s="28">
        <f t="shared" si="98"/>
        <v>90</v>
      </c>
      <c r="BZ278" s="17"/>
      <c r="CA278" s="17"/>
    </row>
    <row r="279" ht="15.0" customHeight="1">
      <c r="A279" s="50" t="s">
        <v>78</v>
      </c>
      <c r="B279" s="50" t="s">
        <v>79</v>
      </c>
      <c r="C279" s="50" t="s">
        <v>141</v>
      </c>
      <c r="D279" s="50">
        <v>326.0</v>
      </c>
      <c r="E279" s="50" t="s">
        <v>565</v>
      </c>
      <c r="F279" s="50" t="s">
        <v>1923</v>
      </c>
      <c r="G279" s="15" t="s">
        <v>131</v>
      </c>
      <c r="H279" s="32">
        <v>45128.0</v>
      </c>
      <c r="I279" s="34">
        <v>17729.0</v>
      </c>
      <c r="J279" s="113">
        <v>45119.0</v>
      </c>
      <c r="K279" s="50">
        <v>154808.0</v>
      </c>
      <c r="L279" s="50" t="s">
        <v>1918</v>
      </c>
      <c r="M279" s="50" t="s">
        <v>243</v>
      </c>
      <c r="N279" s="15" t="s">
        <v>244</v>
      </c>
      <c r="O279" s="15" t="s">
        <v>412</v>
      </c>
      <c r="P279" s="98" t="s">
        <v>1758</v>
      </c>
      <c r="Q279" s="98" t="s">
        <v>1919</v>
      </c>
      <c r="R279" s="18">
        <v>1.2E9</v>
      </c>
      <c r="S279" s="18">
        <v>1.2E9</v>
      </c>
      <c r="T279" s="50">
        <v>43923.0</v>
      </c>
      <c r="U279" s="50" t="s">
        <v>92</v>
      </c>
      <c r="V279" s="50" t="s">
        <v>387</v>
      </c>
      <c r="W279" s="15" t="s">
        <v>94</v>
      </c>
      <c r="X279" s="15" t="s">
        <v>85</v>
      </c>
      <c r="Y279" s="15">
        <v>115088.0</v>
      </c>
      <c r="Z279" s="104">
        <v>45167.0</v>
      </c>
      <c r="AA279" s="15" t="s">
        <v>124</v>
      </c>
      <c r="AB279" s="19" t="s">
        <v>85</v>
      </c>
      <c r="AC279" s="15" t="s">
        <v>1616</v>
      </c>
      <c r="AD279" s="15" t="s">
        <v>97</v>
      </c>
      <c r="AE279" s="15" t="s">
        <v>1924</v>
      </c>
      <c r="AF279" s="15">
        <v>8.3011057E8</v>
      </c>
      <c r="AG279" s="15">
        <v>1.0</v>
      </c>
      <c r="AH279" s="19" t="s">
        <v>85</v>
      </c>
      <c r="AI279" s="15" t="s">
        <v>85</v>
      </c>
      <c r="AJ279" s="15" t="s">
        <v>101</v>
      </c>
      <c r="AK279" s="15" t="s">
        <v>1314</v>
      </c>
      <c r="AL279" s="17" t="s">
        <v>100</v>
      </c>
      <c r="AM279" s="15" t="s">
        <v>85</v>
      </c>
      <c r="AN279" s="15" t="s">
        <v>85</v>
      </c>
      <c r="AO279" s="34">
        <v>158423.0</v>
      </c>
      <c r="AP279" s="113">
        <v>45176.0</v>
      </c>
      <c r="AQ279" s="112">
        <v>6.47242154E7</v>
      </c>
      <c r="AR279" s="15" t="s">
        <v>85</v>
      </c>
      <c r="AS279" s="25" t="s">
        <v>85</v>
      </c>
      <c r="AT279" s="15" t="s">
        <v>85</v>
      </c>
      <c r="AU279" s="112">
        <v>6.47242154E7</v>
      </c>
      <c r="AV279" s="15" t="s">
        <v>101</v>
      </c>
      <c r="AW279" s="32">
        <v>45177.0</v>
      </c>
      <c r="AX279" s="15" t="s">
        <v>102</v>
      </c>
      <c r="AY279" s="32">
        <v>45177.0</v>
      </c>
      <c r="AZ279" s="15" t="s">
        <v>133</v>
      </c>
      <c r="BA279" s="32">
        <v>45230.0</v>
      </c>
      <c r="BB279" s="41">
        <v>53.0</v>
      </c>
      <c r="BC279" s="30" t="s">
        <v>574</v>
      </c>
      <c r="BD279" s="17">
        <v>1.949897E7</v>
      </c>
      <c r="BE279" s="24">
        <v>2.287271478E7</v>
      </c>
      <c r="BF279" s="79">
        <v>45202.0</v>
      </c>
      <c r="BG279" s="25">
        <v>0.0</v>
      </c>
      <c r="BH279" s="19"/>
      <c r="BI279" s="25">
        <v>0.0</v>
      </c>
      <c r="BJ279" s="21"/>
      <c r="BK279" s="25"/>
      <c r="BL279" s="25"/>
      <c r="BM279" s="25">
        <v>0.0</v>
      </c>
      <c r="BN279" s="17"/>
      <c r="BO279" s="39">
        <f t="shared" si="99"/>
        <v>87596930.18</v>
      </c>
      <c r="BP279" s="15">
        <v>30.0</v>
      </c>
      <c r="BQ279" s="79">
        <v>45260.0</v>
      </c>
      <c r="BR279" s="79">
        <v>45202.0</v>
      </c>
      <c r="BS279" s="21"/>
      <c r="BT279" s="17"/>
      <c r="BU279" s="27"/>
      <c r="BV279" s="21"/>
      <c r="BW279" s="17"/>
      <c r="BX279" s="21"/>
      <c r="BY279" s="28">
        <f t="shared" si="98"/>
        <v>83</v>
      </c>
      <c r="BZ279" s="17"/>
      <c r="CA279" s="17"/>
    </row>
    <row r="280" ht="15.0" customHeight="1">
      <c r="A280" s="50" t="s">
        <v>78</v>
      </c>
      <c r="B280" s="50" t="s">
        <v>79</v>
      </c>
      <c r="C280" s="50" t="s">
        <v>141</v>
      </c>
      <c r="D280" s="50">
        <v>326.0</v>
      </c>
      <c r="E280" s="50" t="s">
        <v>565</v>
      </c>
      <c r="F280" s="50" t="s">
        <v>1925</v>
      </c>
      <c r="G280" s="15" t="s">
        <v>131</v>
      </c>
      <c r="H280" s="32">
        <v>45128.0</v>
      </c>
      <c r="I280" s="34">
        <v>17731.0</v>
      </c>
      <c r="J280" s="113">
        <v>45119.0</v>
      </c>
      <c r="K280" s="50">
        <v>154809.0</v>
      </c>
      <c r="L280" s="50" t="s">
        <v>1918</v>
      </c>
      <c r="M280" s="50" t="s">
        <v>243</v>
      </c>
      <c r="N280" s="15" t="s">
        <v>244</v>
      </c>
      <c r="O280" s="15" t="s">
        <v>412</v>
      </c>
      <c r="P280" s="98" t="s">
        <v>1758</v>
      </c>
      <c r="Q280" s="98" t="s">
        <v>1919</v>
      </c>
      <c r="R280" s="18">
        <v>1.2E9</v>
      </c>
      <c r="S280" s="18">
        <v>1.2E9</v>
      </c>
      <c r="T280" s="50">
        <v>43923.0</v>
      </c>
      <c r="U280" s="50" t="s">
        <v>92</v>
      </c>
      <c r="V280" s="50" t="s">
        <v>93</v>
      </c>
      <c r="W280" s="15" t="s">
        <v>94</v>
      </c>
      <c r="X280" s="15" t="s">
        <v>85</v>
      </c>
      <c r="Y280" s="15">
        <v>115089.0</v>
      </c>
      <c r="Z280" s="104">
        <v>45167.0</v>
      </c>
      <c r="AA280" s="15" t="s">
        <v>124</v>
      </c>
      <c r="AB280" s="19" t="s">
        <v>85</v>
      </c>
      <c r="AC280" s="15" t="s">
        <v>96</v>
      </c>
      <c r="AD280" s="15" t="s">
        <v>97</v>
      </c>
      <c r="AE280" s="15" t="s">
        <v>1926</v>
      </c>
      <c r="AF280" s="15">
        <v>8.04000673E8</v>
      </c>
      <c r="AG280" s="15">
        <v>3.0</v>
      </c>
      <c r="AH280" s="19" t="s">
        <v>85</v>
      </c>
      <c r="AI280" s="15" t="s">
        <v>85</v>
      </c>
      <c r="AJ280" s="15" t="s">
        <v>101</v>
      </c>
      <c r="AK280" s="15" t="s">
        <v>128</v>
      </c>
      <c r="AL280" s="15" t="s">
        <v>1927</v>
      </c>
      <c r="AM280" s="15" t="s">
        <v>85</v>
      </c>
      <c r="AN280" s="15" t="s">
        <v>85</v>
      </c>
      <c r="AO280" s="34">
        <v>154623.0</v>
      </c>
      <c r="AP280" s="113">
        <v>45168.0</v>
      </c>
      <c r="AQ280" s="112">
        <v>8.9488E7</v>
      </c>
      <c r="AR280" s="15" t="s">
        <v>85</v>
      </c>
      <c r="AS280" s="25" t="s">
        <v>85</v>
      </c>
      <c r="AT280" s="15" t="s">
        <v>85</v>
      </c>
      <c r="AU280" s="112">
        <v>8.9488E7</v>
      </c>
      <c r="AV280" s="15" t="s">
        <v>101</v>
      </c>
      <c r="AW280" s="32">
        <v>45168.0</v>
      </c>
      <c r="AX280" s="15" t="s">
        <v>102</v>
      </c>
      <c r="AY280" s="32">
        <v>45170.0</v>
      </c>
      <c r="AZ280" s="15" t="s">
        <v>133</v>
      </c>
      <c r="BA280" s="32">
        <v>45230.0</v>
      </c>
      <c r="BB280" s="17">
        <f>(BA280-AY280)</f>
        <v>60</v>
      </c>
      <c r="BC280" s="30" t="s">
        <v>574</v>
      </c>
      <c r="BD280" s="17">
        <v>1.949897E7</v>
      </c>
      <c r="BE280" s="24">
        <v>0.0</v>
      </c>
      <c r="BF280" s="17"/>
      <c r="BG280" s="25">
        <v>0.0</v>
      </c>
      <c r="BH280" s="19"/>
      <c r="BI280" s="25">
        <v>0.0</v>
      </c>
      <c r="BJ280" s="21"/>
      <c r="BK280" s="25"/>
      <c r="BL280" s="25"/>
      <c r="BM280" s="25">
        <v>0.0</v>
      </c>
      <c r="BN280" s="17"/>
      <c r="BO280" s="39">
        <f t="shared" si="99"/>
        <v>89488000</v>
      </c>
      <c r="BP280" s="15">
        <v>30.0</v>
      </c>
      <c r="BQ280" s="84">
        <v>45260.0</v>
      </c>
      <c r="BR280" s="84">
        <v>45229.0</v>
      </c>
      <c r="BS280" s="21"/>
      <c r="BT280" s="17"/>
      <c r="BU280" s="27"/>
      <c r="BV280" s="21"/>
      <c r="BW280" s="17"/>
      <c r="BX280" s="21"/>
      <c r="BY280" s="28">
        <f t="shared" si="98"/>
        <v>90</v>
      </c>
      <c r="BZ280" s="17"/>
      <c r="CA280" s="17"/>
    </row>
    <row r="281" ht="15.0" customHeight="1">
      <c r="A281" s="14" t="s">
        <v>78</v>
      </c>
      <c r="B281" s="17" t="s">
        <v>79</v>
      </c>
      <c r="C281" s="15" t="s">
        <v>80</v>
      </c>
      <c r="D281" s="15">
        <v>176.0</v>
      </c>
      <c r="E281" s="15" t="s">
        <v>394</v>
      </c>
      <c r="F281" s="17" t="s">
        <v>1928</v>
      </c>
      <c r="G281" s="15" t="s">
        <v>131</v>
      </c>
      <c r="H281" s="32">
        <v>45124.0</v>
      </c>
      <c r="I281" s="15" t="s">
        <v>1929</v>
      </c>
      <c r="J281" s="15" t="s">
        <v>85</v>
      </c>
      <c r="K281" s="15" t="s">
        <v>85</v>
      </c>
      <c r="L281" s="17" t="s">
        <v>1930</v>
      </c>
      <c r="M281" s="15" t="s">
        <v>87</v>
      </c>
      <c r="N281" s="15" t="s">
        <v>202</v>
      </c>
      <c r="O281" s="15" t="s">
        <v>180</v>
      </c>
      <c r="P281" s="17">
        <v>7.8181507E7</v>
      </c>
      <c r="Q281" s="25" t="s">
        <v>967</v>
      </c>
      <c r="R281" s="18">
        <v>3.0E7</v>
      </c>
      <c r="S281" s="18">
        <v>3.0E7</v>
      </c>
      <c r="T281" s="17">
        <v>39923.0</v>
      </c>
      <c r="U281" s="17" t="s">
        <v>968</v>
      </c>
      <c r="V281" s="15" t="s">
        <v>387</v>
      </c>
      <c r="W281" s="15" t="s">
        <v>876</v>
      </c>
      <c r="X281" s="15">
        <v>2438.0</v>
      </c>
      <c r="Y281" s="15" t="s">
        <v>85</v>
      </c>
      <c r="Z281" s="15" t="s">
        <v>85</v>
      </c>
      <c r="AA281" s="19" t="s">
        <v>85</v>
      </c>
      <c r="AB281" s="19" t="s">
        <v>85</v>
      </c>
      <c r="AC281" s="19" t="s">
        <v>85</v>
      </c>
      <c r="AD281" s="19" t="s">
        <v>85</v>
      </c>
      <c r="AE281" s="19" t="s">
        <v>85</v>
      </c>
      <c r="AF281" s="19" t="s">
        <v>85</v>
      </c>
      <c r="AG281" s="17" t="s">
        <v>165</v>
      </c>
      <c r="AH281" s="19" t="s">
        <v>85</v>
      </c>
      <c r="AI281" s="19" t="s">
        <v>85</v>
      </c>
      <c r="AJ281" s="17" t="s">
        <v>114</v>
      </c>
      <c r="AK281" s="15" t="s">
        <v>115</v>
      </c>
      <c r="AL281" s="19" t="s">
        <v>85</v>
      </c>
      <c r="AM281" s="21" t="s">
        <v>85</v>
      </c>
      <c r="AN281" s="54" t="s">
        <v>85</v>
      </c>
      <c r="AO281" s="19" t="s">
        <v>85</v>
      </c>
      <c r="AP281" s="16" t="s">
        <v>85</v>
      </c>
      <c r="AQ281" s="55" t="s">
        <v>85</v>
      </c>
      <c r="AR281" s="19"/>
      <c r="AS281" s="18"/>
      <c r="AT281" s="14"/>
      <c r="AU281" s="55" t="s">
        <v>85</v>
      </c>
      <c r="AV281" s="85" t="s">
        <v>85</v>
      </c>
      <c r="AW281" s="16" t="s">
        <v>85</v>
      </c>
      <c r="AX281" s="15" t="s">
        <v>130</v>
      </c>
      <c r="AY281" s="19" t="s">
        <v>85</v>
      </c>
      <c r="AZ281" s="19" t="s">
        <v>85</v>
      </c>
      <c r="BA281" s="16" t="s">
        <v>85</v>
      </c>
      <c r="BB281" s="19" t="s">
        <v>85</v>
      </c>
      <c r="BC281" s="19" t="s">
        <v>85</v>
      </c>
      <c r="BD281" s="19" t="s">
        <v>85</v>
      </c>
      <c r="BE281" s="24">
        <v>0.0</v>
      </c>
      <c r="BF281" s="17"/>
      <c r="BG281" s="25">
        <v>0.0</v>
      </c>
      <c r="BH281" s="21"/>
      <c r="BI281" s="25">
        <v>0.0</v>
      </c>
      <c r="BJ281" s="21"/>
      <c r="BK281" s="25"/>
      <c r="BL281" s="25"/>
      <c r="BM281" s="25">
        <v>0.0</v>
      </c>
      <c r="BN281" s="17"/>
      <c r="BO281" s="58" t="s">
        <v>85</v>
      </c>
      <c r="BP281" s="21"/>
      <c r="BQ281" s="17"/>
      <c r="BR281" s="17"/>
      <c r="BS281" s="21"/>
      <c r="BT281" s="17"/>
      <c r="BU281" s="27"/>
      <c r="BV281" s="21"/>
      <c r="BW281" s="17"/>
      <c r="BX281" s="21"/>
      <c r="BY281" s="105" t="s">
        <v>85</v>
      </c>
      <c r="BZ281" s="17"/>
      <c r="CA281" s="17"/>
    </row>
    <row r="282" ht="15.0" customHeight="1">
      <c r="A282" s="14" t="s">
        <v>78</v>
      </c>
      <c r="B282" s="17" t="s">
        <v>79</v>
      </c>
      <c r="C282" s="15" t="s">
        <v>80</v>
      </c>
      <c r="D282" s="15">
        <v>319.0</v>
      </c>
      <c r="E282" s="15" t="s">
        <v>394</v>
      </c>
      <c r="F282" s="17" t="s">
        <v>1931</v>
      </c>
      <c r="G282" s="15" t="s">
        <v>131</v>
      </c>
      <c r="H282" s="32">
        <v>45133.0</v>
      </c>
      <c r="I282" s="15" t="s">
        <v>1932</v>
      </c>
      <c r="J282" s="15" t="s">
        <v>85</v>
      </c>
      <c r="K282" s="15" t="s">
        <v>85</v>
      </c>
      <c r="L282" s="153" t="s">
        <v>1933</v>
      </c>
      <c r="M282" s="15" t="s">
        <v>243</v>
      </c>
      <c r="N282" s="15" t="s">
        <v>385</v>
      </c>
      <c r="O282" s="15" t="s">
        <v>180</v>
      </c>
      <c r="P282" s="27" t="s">
        <v>1529</v>
      </c>
      <c r="Q282" s="25" t="s">
        <v>1934</v>
      </c>
      <c r="R282" s="18">
        <v>8.0E7</v>
      </c>
      <c r="S282" s="18">
        <v>8.0E7</v>
      </c>
      <c r="T282" s="15">
        <v>39723.0</v>
      </c>
      <c r="U282" s="15" t="s">
        <v>1351</v>
      </c>
      <c r="V282" s="15" t="s">
        <v>93</v>
      </c>
      <c r="W282" s="15" t="s">
        <v>94</v>
      </c>
      <c r="X282" s="14" t="s">
        <v>85</v>
      </c>
      <c r="Y282" s="15" t="s">
        <v>1935</v>
      </c>
      <c r="Z282" s="79">
        <v>45183.0</v>
      </c>
      <c r="AA282" s="15" t="s">
        <v>1749</v>
      </c>
      <c r="AB282" s="19" t="s">
        <v>85</v>
      </c>
      <c r="AC282" s="15" t="s">
        <v>267</v>
      </c>
      <c r="AD282" s="15" t="s">
        <v>1936</v>
      </c>
      <c r="AE282" s="15" t="s">
        <v>1937</v>
      </c>
      <c r="AF282" s="15">
        <v>9.003819E8</v>
      </c>
      <c r="AG282" s="15">
        <v>2.0</v>
      </c>
      <c r="AH282" s="19" t="s">
        <v>85</v>
      </c>
      <c r="AI282" s="15" t="s">
        <v>85</v>
      </c>
      <c r="AJ282" s="15" t="s">
        <v>85</v>
      </c>
      <c r="AK282" s="15" t="s">
        <v>115</v>
      </c>
      <c r="AL282" s="15" t="s">
        <v>85</v>
      </c>
      <c r="AM282" s="15" t="s">
        <v>85</v>
      </c>
      <c r="AN282" s="15" t="s">
        <v>85</v>
      </c>
      <c r="AO282" s="17">
        <v>163523.0</v>
      </c>
      <c r="AP282" s="79">
        <v>45183.0</v>
      </c>
      <c r="AQ282" s="30">
        <v>7.7917E7</v>
      </c>
      <c r="AR282" s="15" t="s">
        <v>85</v>
      </c>
      <c r="AS282" s="25" t="s">
        <v>85</v>
      </c>
      <c r="AT282" s="15" t="s">
        <v>85</v>
      </c>
      <c r="AU282" s="55">
        <v>7.7917E7</v>
      </c>
      <c r="AV282" s="15" t="s">
        <v>101</v>
      </c>
      <c r="AW282" s="32">
        <v>45184.0</v>
      </c>
      <c r="AX282" s="15" t="s">
        <v>971</v>
      </c>
      <c r="AY282" s="32">
        <v>45184.0</v>
      </c>
      <c r="AZ282" s="15" t="s">
        <v>139</v>
      </c>
      <c r="BA282" s="32">
        <v>45275.0</v>
      </c>
      <c r="BB282" s="17">
        <f t="shared" ref="BB282:BB283" si="100">(BA282-AY282)</f>
        <v>91</v>
      </c>
      <c r="BC282" s="25" t="s">
        <v>1938</v>
      </c>
      <c r="BD282" s="15">
        <v>1.116794994E9</v>
      </c>
      <c r="BE282" s="24">
        <v>0.0</v>
      </c>
      <c r="BF282" s="32"/>
      <c r="BG282" s="25">
        <v>0.0</v>
      </c>
      <c r="BH282" s="19"/>
      <c r="BI282" s="25">
        <v>0.0</v>
      </c>
      <c r="BJ282" s="21"/>
      <c r="BK282" s="25"/>
      <c r="BL282" s="25"/>
      <c r="BM282" s="25">
        <v>0.0</v>
      </c>
      <c r="BN282" s="17"/>
      <c r="BO282" s="72">
        <v>7.7917E7</v>
      </c>
      <c r="BP282" s="34">
        <f>(BQ282-BA282)</f>
        <v>14</v>
      </c>
      <c r="BQ282" s="51">
        <v>45289.0</v>
      </c>
      <c r="BR282" s="32">
        <v>45275.0</v>
      </c>
      <c r="BS282" s="21"/>
      <c r="BT282" s="17"/>
      <c r="BU282" s="27"/>
      <c r="BV282" s="21"/>
      <c r="BW282" s="17"/>
      <c r="BX282" s="21"/>
      <c r="BY282" s="15">
        <v>90.0</v>
      </c>
      <c r="BZ282" s="17"/>
      <c r="CA282" s="17"/>
    </row>
    <row r="283" ht="15.0" customHeight="1">
      <c r="A283" s="15" t="s">
        <v>78</v>
      </c>
      <c r="B283" s="34" t="s">
        <v>79</v>
      </c>
      <c r="C283" s="15" t="s">
        <v>80</v>
      </c>
      <c r="D283" s="15">
        <v>325.0</v>
      </c>
      <c r="E283" s="15" t="s">
        <v>319</v>
      </c>
      <c r="F283" s="15" t="s">
        <v>1283</v>
      </c>
      <c r="G283" s="15" t="s">
        <v>131</v>
      </c>
      <c r="H283" s="32">
        <v>45135.0</v>
      </c>
      <c r="I283" s="15" t="s">
        <v>1939</v>
      </c>
      <c r="J283" s="15" t="s">
        <v>85</v>
      </c>
      <c r="K283" s="15" t="s">
        <v>85</v>
      </c>
      <c r="L283" s="15" t="s">
        <v>1285</v>
      </c>
      <c r="M283" s="15" t="s">
        <v>87</v>
      </c>
      <c r="N283" s="15" t="s">
        <v>1005</v>
      </c>
      <c r="O283" s="15" t="s">
        <v>180</v>
      </c>
      <c r="P283" s="17">
        <v>4.8101714E7</v>
      </c>
      <c r="Q283" s="25" t="s">
        <v>1940</v>
      </c>
      <c r="R283" s="18">
        <v>5.2E7</v>
      </c>
      <c r="S283" s="27">
        <v>5.2E7</v>
      </c>
      <c r="T283" s="15">
        <v>43523.0</v>
      </c>
      <c r="U283" s="15" t="s">
        <v>1071</v>
      </c>
      <c r="V283" s="15" t="s">
        <v>93</v>
      </c>
      <c r="W283" s="15" t="s">
        <v>94</v>
      </c>
      <c r="X283" s="14" t="s">
        <v>85</v>
      </c>
      <c r="Y283" s="15" t="s">
        <v>1941</v>
      </c>
      <c r="Z283" s="79">
        <v>45175.0</v>
      </c>
      <c r="AA283" s="15" t="s">
        <v>206</v>
      </c>
      <c r="AB283" s="19" t="s">
        <v>85</v>
      </c>
      <c r="AC283" s="15" t="s">
        <v>96</v>
      </c>
      <c r="AD283" s="15" t="s">
        <v>1481</v>
      </c>
      <c r="AE283" s="154" t="s">
        <v>1942</v>
      </c>
      <c r="AF283" s="142">
        <v>9.00354145E8</v>
      </c>
      <c r="AG283" s="15">
        <v>3.0</v>
      </c>
      <c r="AH283" s="19" t="s">
        <v>85</v>
      </c>
      <c r="AI283" s="15" t="s">
        <v>85</v>
      </c>
      <c r="AJ283" s="15" t="s">
        <v>99</v>
      </c>
      <c r="AK283" s="15" t="s">
        <v>1657</v>
      </c>
      <c r="AL283" s="142" t="s">
        <v>1943</v>
      </c>
      <c r="AM283" s="15" t="s">
        <v>85</v>
      </c>
      <c r="AN283" s="15" t="s">
        <v>85</v>
      </c>
      <c r="AO283" s="35">
        <v>158723.0</v>
      </c>
      <c r="AP283" s="79">
        <v>45177.0</v>
      </c>
      <c r="AQ283" s="36">
        <v>5.2E7</v>
      </c>
      <c r="AR283" s="15" t="s">
        <v>85</v>
      </c>
      <c r="AS283" s="25" t="s">
        <v>85</v>
      </c>
      <c r="AT283" s="15" t="s">
        <v>85</v>
      </c>
      <c r="AU283" s="89">
        <v>5.2E7</v>
      </c>
      <c r="AV283" s="15" t="s">
        <v>101</v>
      </c>
      <c r="AW283" s="32">
        <v>45191.0</v>
      </c>
      <c r="AX283" s="15" t="s">
        <v>102</v>
      </c>
      <c r="AY283" s="32">
        <v>45191.0</v>
      </c>
      <c r="AZ283" s="15" t="s">
        <v>139</v>
      </c>
      <c r="BA283" s="32">
        <v>45282.0</v>
      </c>
      <c r="BB283" s="17">
        <f t="shared" si="100"/>
        <v>91</v>
      </c>
      <c r="BC283" s="25" t="s">
        <v>1944</v>
      </c>
      <c r="BD283" s="155" t="s">
        <v>1945</v>
      </c>
      <c r="BE283" s="24">
        <v>2.444E7</v>
      </c>
      <c r="BF283" s="84">
        <v>45266.0</v>
      </c>
      <c r="BG283" s="25">
        <v>0.0</v>
      </c>
      <c r="BH283" s="19"/>
      <c r="BI283" s="25">
        <v>0.0</v>
      </c>
      <c r="BJ283" s="21"/>
      <c r="BK283" s="25"/>
      <c r="BL283" s="25"/>
      <c r="BM283" s="25">
        <v>0.0</v>
      </c>
      <c r="BN283" s="17"/>
      <c r="BO283" s="58">
        <v>7.644E7</v>
      </c>
      <c r="BP283" s="21"/>
      <c r="BQ283" s="17"/>
      <c r="BR283" s="17"/>
      <c r="BS283" s="21"/>
      <c r="BT283" s="17"/>
      <c r="BU283" s="27"/>
      <c r="BV283" s="21"/>
      <c r="BW283" s="17"/>
      <c r="BX283" s="21"/>
      <c r="BY283" s="17"/>
      <c r="BZ283" s="17"/>
      <c r="CA283" s="17"/>
    </row>
    <row r="284" ht="15.0" customHeight="1">
      <c r="A284" s="15" t="s">
        <v>78</v>
      </c>
      <c r="B284" s="34" t="s">
        <v>79</v>
      </c>
      <c r="C284" s="15" t="s">
        <v>80</v>
      </c>
      <c r="D284" s="15">
        <v>327.0</v>
      </c>
      <c r="E284" s="15" t="s">
        <v>319</v>
      </c>
      <c r="F284" s="15" t="s">
        <v>1946</v>
      </c>
      <c r="G284" s="15" t="s">
        <v>131</v>
      </c>
      <c r="H284" s="32">
        <v>45134.0</v>
      </c>
      <c r="I284" s="15" t="s">
        <v>1947</v>
      </c>
      <c r="J284" s="15" t="s">
        <v>85</v>
      </c>
      <c r="K284" s="15" t="s">
        <v>85</v>
      </c>
      <c r="L284" s="15" t="s">
        <v>1948</v>
      </c>
      <c r="M284" s="15" t="s">
        <v>87</v>
      </c>
      <c r="N284" s="15" t="s">
        <v>1005</v>
      </c>
      <c r="O284" s="15" t="s">
        <v>180</v>
      </c>
      <c r="P284" s="15" t="s">
        <v>1949</v>
      </c>
      <c r="Q284" s="25" t="s">
        <v>1950</v>
      </c>
      <c r="R284" s="18">
        <v>1.0E7</v>
      </c>
      <c r="S284" s="27">
        <v>1.0E7</v>
      </c>
      <c r="T284" s="15">
        <v>40023.0</v>
      </c>
      <c r="U284" s="15" t="s">
        <v>204</v>
      </c>
      <c r="V284" s="15" t="s">
        <v>387</v>
      </c>
      <c r="W284" s="15" t="s">
        <v>387</v>
      </c>
      <c r="X284" s="34" t="s">
        <v>1951</v>
      </c>
      <c r="Y284" s="15" t="s">
        <v>85</v>
      </c>
      <c r="Z284" s="15" t="s">
        <v>85</v>
      </c>
      <c r="AA284" s="15"/>
      <c r="AB284" s="19" t="s">
        <v>85</v>
      </c>
      <c r="AC284" s="17"/>
      <c r="AD284" s="15" t="s">
        <v>85</v>
      </c>
      <c r="AE284" s="15" t="s">
        <v>85</v>
      </c>
      <c r="AF284" s="15" t="s">
        <v>85</v>
      </c>
      <c r="AG284" s="15" t="s">
        <v>85</v>
      </c>
      <c r="AH284" s="19" t="s">
        <v>85</v>
      </c>
      <c r="AI284" s="15" t="s">
        <v>85</v>
      </c>
      <c r="AJ284" s="15" t="s">
        <v>85</v>
      </c>
      <c r="AK284" s="15" t="s">
        <v>85</v>
      </c>
      <c r="AL284" s="15" t="s">
        <v>85</v>
      </c>
      <c r="AM284" s="15" t="s">
        <v>85</v>
      </c>
      <c r="AN284" s="15" t="s">
        <v>85</v>
      </c>
      <c r="AO284" s="25" t="s">
        <v>85</v>
      </c>
      <c r="AP284" s="15" t="s">
        <v>85</v>
      </c>
      <c r="AQ284" s="145" t="s">
        <v>85</v>
      </c>
      <c r="AR284" s="15" t="s">
        <v>85</v>
      </c>
      <c r="AS284" s="25" t="s">
        <v>85</v>
      </c>
      <c r="AT284" s="15" t="s">
        <v>85</v>
      </c>
      <c r="AU284" s="145" t="s">
        <v>85</v>
      </c>
      <c r="AV284" s="17"/>
      <c r="AW284" s="94" t="s">
        <v>85</v>
      </c>
      <c r="AX284" s="21"/>
      <c r="AY284" s="16"/>
      <c r="AZ284" s="17"/>
      <c r="BA284" s="94" t="s">
        <v>85</v>
      </c>
      <c r="BB284" s="15" t="s">
        <v>85</v>
      </c>
      <c r="BC284" s="25" t="s">
        <v>85</v>
      </c>
      <c r="BD284" s="15" t="s">
        <v>85</v>
      </c>
      <c r="BE284" s="24">
        <v>0.0</v>
      </c>
      <c r="BF284" s="15" t="s">
        <v>85</v>
      </c>
      <c r="BG284" s="25">
        <v>0.0</v>
      </c>
      <c r="BH284" s="86"/>
      <c r="BI284" s="25">
        <v>0.0</v>
      </c>
      <c r="BJ284" s="21"/>
      <c r="BK284" s="25"/>
      <c r="BL284" s="25"/>
      <c r="BM284" s="25">
        <v>0.0</v>
      </c>
      <c r="BN284" s="17"/>
      <c r="BO284" s="72" t="s">
        <v>85</v>
      </c>
      <c r="BP284" s="15" t="s">
        <v>85</v>
      </c>
      <c r="BQ284" s="15" t="s">
        <v>85</v>
      </c>
      <c r="BR284" s="15" t="s">
        <v>85</v>
      </c>
      <c r="BS284" s="15" t="s">
        <v>85</v>
      </c>
      <c r="BT284" s="15" t="s">
        <v>85</v>
      </c>
      <c r="BU284" s="25" t="s">
        <v>85</v>
      </c>
      <c r="BV284" s="15" t="s">
        <v>85</v>
      </c>
      <c r="BW284" s="15" t="s">
        <v>85</v>
      </c>
      <c r="BX284" s="15" t="s">
        <v>85</v>
      </c>
      <c r="BY284" s="15" t="s">
        <v>85</v>
      </c>
      <c r="BZ284" s="15"/>
      <c r="CA284" s="15"/>
    </row>
    <row r="285" ht="15.0" customHeight="1">
      <c r="A285" s="15" t="s">
        <v>78</v>
      </c>
      <c r="B285" s="34" t="s">
        <v>79</v>
      </c>
      <c r="C285" s="15" t="s">
        <v>80</v>
      </c>
      <c r="D285" s="15">
        <v>320.0</v>
      </c>
      <c r="E285" s="15" t="s">
        <v>319</v>
      </c>
      <c r="F285" s="15" t="s">
        <v>1952</v>
      </c>
      <c r="G285" s="15" t="s">
        <v>131</v>
      </c>
      <c r="H285" s="32">
        <v>45133.0</v>
      </c>
      <c r="I285" s="15" t="s">
        <v>1953</v>
      </c>
      <c r="J285" s="15" t="s">
        <v>85</v>
      </c>
      <c r="K285" s="15" t="s">
        <v>85</v>
      </c>
      <c r="L285" s="15" t="s">
        <v>1954</v>
      </c>
      <c r="M285" s="15" t="s">
        <v>87</v>
      </c>
      <c r="N285" s="15" t="s">
        <v>1005</v>
      </c>
      <c r="O285" s="15" t="s">
        <v>180</v>
      </c>
      <c r="P285" s="15">
        <v>7.8181507E7</v>
      </c>
      <c r="Q285" s="25" t="s">
        <v>1746</v>
      </c>
      <c r="R285" s="18">
        <v>2.0E7</v>
      </c>
      <c r="S285" s="27">
        <v>2.0E7</v>
      </c>
      <c r="T285" s="15">
        <v>34323.0</v>
      </c>
      <c r="U285" s="15" t="s">
        <v>968</v>
      </c>
      <c r="V285" s="15" t="s">
        <v>93</v>
      </c>
      <c r="W285" s="15" t="s">
        <v>94</v>
      </c>
      <c r="X285" s="14" t="s">
        <v>85</v>
      </c>
      <c r="Y285" s="15" t="s">
        <v>1955</v>
      </c>
      <c r="Z285" s="79">
        <v>45169.0</v>
      </c>
      <c r="AA285" s="15" t="s">
        <v>202</v>
      </c>
      <c r="AB285" s="19" t="s">
        <v>85</v>
      </c>
      <c r="AC285" s="15" t="s">
        <v>267</v>
      </c>
      <c r="AD285" s="15" t="s">
        <v>1956</v>
      </c>
      <c r="AE285" s="142" t="s">
        <v>1957</v>
      </c>
      <c r="AF285" s="142">
        <v>9.00589774E8</v>
      </c>
      <c r="AG285" s="15">
        <v>5.0</v>
      </c>
      <c r="AH285" s="19" t="s">
        <v>85</v>
      </c>
      <c r="AI285" s="15" t="s">
        <v>85</v>
      </c>
      <c r="AJ285" s="15" t="s">
        <v>99</v>
      </c>
      <c r="AK285" s="15" t="s">
        <v>1958</v>
      </c>
      <c r="AL285" s="142" t="s">
        <v>1943</v>
      </c>
      <c r="AM285" s="15" t="s">
        <v>85</v>
      </c>
      <c r="AN285" s="15" t="s">
        <v>85</v>
      </c>
      <c r="AO285" s="40">
        <v>154923.0</v>
      </c>
      <c r="AP285" s="79">
        <v>45169.0</v>
      </c>
      <c r="AQ285" s="36">
        <v>2.0E7</v>
      </c>
      <c r="AR285" s="15" t="s">
        <v>85</v>
      </c>
      <c r="AS285" s="25" t="s">
        <v>85</v>
      </c>
      <c r="AT285" s="15" t="s">
        <v>85</v>
      </c>
      <c r="AU285" s="89">
        <v>2.0E7</v>
      </c>
      <c r="AV285" s="15" t="s">
        <v>101</v>
      </c>
      <c r="AW285" s="32">
        <v>45166.0</v>
      </c>
      <c r="AX285" s="15" t="s">
        <v>102</v>
      </c>
      <c r="AY285" s="32">
        <v>45169.0</v>
      </c>
      <c r="AZ285" s="15" t="s">
        <v>133</v>
      </c>
      <c r="BA285" s="32">
        <v>45291.0</v>
      </c>
      <c r="BB285" s="15">
        <v>122.0</v>
      </c>
      <c r="BC285" s="156" t="s">
        <v>1364</v>
      </c>
      <c r="BD285" s="114">
        <v>8.0037461E7</v>
      </c>
      <c r="BE285" s="24">
        <v>1.0E7</v>
      </c>
      <c r="BF285" s="32">
        <v>45274.0</v>
      </c>
      <c r="BG285" s="25">
        <v>0.0</v>
      </c>
      <c r="BH285" s="81"/>
      <c r="BI285" s="25">
        <v>0.0</v>
      </c>
      <c r="BJ285" s="21"/>
      <c r="BK285" s="25"/>
      <c r="BL285" s="25"/>
      <c r="BM285" s="25">
        <v>0.0</v>
      </c>
      <c r="BN285" s="17"/>
      <c r="BO285" s="58">
        <v>3.0E7</v>
      </c>
      <c r="BP285" s="15">
        <v>65.0</v>
      </c>
      <c r="BQ285" s="32">
        <v>45356.0</v>
      </c>
      <c r="BR285" s="32">
        <v>45274.0</v>
      </c>
      <c r="BS285" s="15" t="s">
        <v>85</v>
      </c>
      <c r="BT285" s="15" t="s">
        <v>85</v>
      </c>
      <c r="BU285" s="25" t="s">
        <v>85</v>
      </c>
      <c r="BV285" s="15" t="s">
        <v>85</v>
      </c>
      <c r="BW285" s="15" t="s">
        <v>85</v>
      </c>
      <c r="BX285" s="15" t="s">
        <v>85</v>
      </c>
      <c r="BY285" s="15">
        <v>187.0</v>
      </c>
      <c r="BZ285" s="15"/>
      <c r="CA285" s="15"/>
    </row>
    <row r="286" ht="15.0" customHeight="1">
      <c r="A286" s="15" t="s">
        <v>78</v>
      </c>
      <c r="B286" s="34" t="s">
        <v>79</v>
      </c>
      <c r="C286" s="15" t="s">
        <v>80</v>
      </c>
      <c r="D286" s="15">
        <v>324.0</v>
      </c>
      <c r="E286" s="15" t="s">
        <v>116</v>
      </c>
      <c r="F286" s="15" t="s">
        <v>1959</v>
      </c>
      <c r="G286" s="15" t="s">
        <v>131</v>
      </c>
      <c r="H286" s="32">
        <v>45135.0</v>
      </c>
      <c r="I286" s="15" t="s">
        <v>1960</v>
      </c>
      <c r="J286" s="33" t="s">
        <v>85</v>
      </c>
      <c r="K286" s="15" t="s">
        <v>85</v>
      </c>
      <c r="L286" s="17" t="s">
        <v>1961</v>
      </c>
      <c r="M286" s="15" t="s">
        <v>945</v>
      </c>
      <c r="N286" s="15" t="s">
        <v>945</v>
      </c>
      <c r="O286" s="15" t="s">
        <v>180</v>
      </c>
      <c r="P286" s="15">
        <v>8.41315E7</v>
      </c>
      <c r="Q286" s="25" t="s">
        <v>1962</v>
      </c>
      <c r="R286" s="18">
        <v>3.9E8</v>
      </c>
      <c r="S286" s="27">
        <v>8.6076539E8</v>
      </c>
      <c r="T286" s="15" t="s">
        <v>1963</v>
      </c>
      <c r="U286" s="15" t="s">
        <v>948</v>
      </c>
      <c r="V286" s="15" t="s">
        <v>93</v>
      </c>
      <c r="W286" s="15" t="s">
        <v>94</v>
      </c>
      <c r="X286" s="14" t="s">
        <v>85</v>
      </c>
      <c r="Y286" s="15" t="s">
        <v>1964</v>
      </c>
      <c r="Z286" s="16">
        <v>45180.0</v>
      </c>
      <c r="AA286" s="15" t="s">
        <v>950</v>
      </c>
      <c r="AB286" s="19" t="s">
        <v>85</v>
      </c>
      <c r="AC286" s="15" t="s">
        <v>96</v>
      </c>
      <c r="AD286" s="15" t="s">
        <v>97</v>
      </c>
      <c r="AE286" s="15" t="s">
        <v>1965</v>
      </c>
      <c r="AF286" s="15">
        <v>8.60524654E8</v>
      </c>
      <c r="AG286" s="15">
        <v>6.0</v>
      </c>
      <c r="AH286" s="19" t="s">
        <v>85</v>
      </c>
      <c r="AI286" s="15" t="s">
        <v>85</v>
      </c>
      <c r="AJ286" s="15" t="s">
        <v>85</v>
      </c>
      <c r="AK286" s="15" t="s">
        <v>85</v>
      </c>
      <c r="AL286" s="15" t="s">
        <v>85</v>
      </c>
      <c r="AM286" s="15" t="s">
        <v>85</v>
      </c>
      <c r="AN286" s="15" t="s">
        <v>85</v>
      </c>
      <c r="AO286" s="25" t="s">
        <v>1966</v>
      </c>
      <c r="AP286" s="16">
        <v>45180.0</v>
      </c>
      <c r="AQ286" s="18">
        <v>3.69383572E8</v>
      </c>
      <c r="AR286" s="18">
        <v>4.89947126E8</v>
      </c>
      <c r="AS286" s="27"/>
      <c r="AT286" s="17"/>
      <c r="AU286" s="29">
        <v>8.6076539E8</v>
      </c>
      <c r="AV286" s="15" t="s">
        <v>129</v>
      </c>
      <c r="AW286" s="94" t="s">
        <v>85</v>
      </c>
      <c r="AX286" s="15" t="s">
        <v>130</v>
      </c>
      <c r="AY286" s="37">
        <v>45180.0</v>
      </c>
      <c r="AZ286" s="15" t="s">
        <v>139</v>
      </c>
      <c r="BA286" s="37">
        <v>45723.0</v>
      </c>
      <c r="BB286" s="17">
        <f t="shared" ref="BB286:BB289" si="101">(BA286-AY286)</f>
        <v>543</v>
      </c>
      <c r="BC286" s="25" t="s">
        <v>1075</v>
      </c>
      <c r="BD286" s="15">
        <v>5.2452907E7</v>
      </c>
      <c r="BE286" s="24">
        <v>8823628.0</v>
      </c>
      <c r="BF286" s="32">
        <v>45266.0</v>
      </c>
      <c r="BG286" s="25">
        <v>0.0</v>
      </c>
      <c r="BH286" s="21"/>
      <c r="BI286" s="25">
        <v>0.0</v>
      </c>
      <c r="BJ286" s="21"/>
      <c r="BK286" s="25"/>
      <c r="BL286" s="25"/>
      <c r="BM286" s="25">
        <v>0.0</v>
      </c>
      <c r="BN286" s="17"/>
      <c r="BO286" s="72">
        <v>8.68154326E8</v>
      </c>
      <c r="BP286" s="21"/>
      <c r="BQ286" s="17"/>
      <c r="BR286" s="17"/>
      <c r="BS286" s="21"/>
      <c r="BT286" s="17"/>
      <c r="BU286" s="27"/>
      <c r="BV286" s="21"/>
      <c r="BW286" s="17"/>
      <c r="BX286" s="21"/>
      <c r="BY286" s="17"/>
      <c r="BZ286" s="17"/>
      <c r="CA286" s="17"/>
    </row>
    <row r="287" ht="15.0" customHeight="1">
      <c r="A287" s="15" t="s">
        <v>78</v>
      </c>
      <c r="B287" s="34" t="s">
        <v>79</v>
      </c>
      <c r="C287" s="15" t="s">
        <v>80</v>
      </c>
      <c r="D287" s="15">
        <v>317.0</v>
      </c>
      <c r="E287" s="15" t="s">
        <v>116</v>
      </c>
      <c r="F287" s="15" t="s">
        <v>1967</v>
      </c>
      <c r="G287" s="15" t="s">
        <v>131</v>
      </c>
      <c r="H287" s="32">
        <v>45119.0</v>
      </c>
      <c r="I287" s="15" t="s">
        <v>1968</v>
      </c>
      <c r="J287" s="33" t="s">
        <v>85</v>
      </c>
      <c r="K287" s="15" t="s">
        <v>85</v>
      </c>
      <c r="L287" s="17" t="s">
        <v>1969</v>
      </c>
      <c r="M287" s="15" t="s">
        <v>243</v>
      </c>
      <c r="N287" s="15" t="s">
        <v>516</v>
      </c>
      <c r="O287" s="15" t="s">
        <v>89</v>
      </c>
      <c r="P287" s="15">
        <v>8.11027E7</v>
      </c>
      <c r="Q287" s="25" t="s">
        <v>1156</v>
      </c>
      <c r="R287" s="18">
        <v>2.405966498E9</v>
      </c>
      <c r="S287" s="27">
        <v>2.405966498E9</v>
      </c>
      <c r="T287" s="15" t="s">
        <v>1970</v>
      </c>
      <c r="U287" s="15" t="s">
        <v>1157</v>
      </c>
      <c r="V287" s="15" t="s">
        <v>93</v>
      </c>
      <c r="W287" s="15" t="s">
        <v>94</v>
      </c>
      <c r="X287" s="14" t="s">
        <v>85</v>
      </c>
      <c r="Y287" s="15" t="s">
        <v>1971</v>
      </c>
      <c r="Z287" s="16">
        <v>45153.0</v>
      </c>
      <c r="AA287" s="15" t="s">
        <v>202</v>
      </c>
      <c r="AB287" s="19" t="s">
        <v>85</v>
      </c>
      <c r="AC287" s="15" t="s">
        <v>96</v>
      </c>
      <c r="AD287" s="15" t="s">
        <v>1146</v>
      </c>
      <c r="AE287" s="15" t="s">
        <v>1972</v>
      </c>
      <c r="AF287" s="15">
        <v>272829.0</v>
      </c>
      <c r="AG287" s="17"/>
      <c r="AH287" s="19" t="s">
        <v>85</v>
      </c>
      <c r="AI287" s="15" t="s">
        <v>85</v>
      </c>
      <c r="AJ287" s="15" t="s">
        <v>85</v>
      </c>
      <c r="AK287" s="15" t="s">
        <v>85</v>
      </c>
      <c r="AL287" s="15" t="s">
        <v>85</v>
      </c>
      <c r="AM287" s="15" t="s">
        <v>85</v>
      </c>
      <c r="AN287" s="15" t="s">
        <v>85</v>
      </c>
      <c r="AO287" s="38">
        <v>145423.0</v>
      </c>
      <c r="AP287" s="16">
        <v>45153.0</v>
      </c>
      <c r="AQ287" s="145">
        <v>7.07637559E8</v>
      </c>
      <c r="AR287" s="15">
        <v>1.698328916E9</v>
      </c>
      <c r="AS287" s="27"/>
      <c r="AT287" s="17"/>
      <c r="AU287" s="127">
        <f>(AR287+AQ287)</f>
        <v>2405966475</v>
      </c>
      <c r="AV287" s="15" t="s">
        <v>101</v>
      </c>
      <c r="AW287" s="32">
        <v>45149.0</v>
      </c>
      <c r="AX287" s="15" t="s">
        <v>102</v>
      </c>
      <c r="AY287" s="37">
        <v>45154.0</v>
      </c>
      <c r="AZ287" s="15" t="s">
        <v>133</v>
      </c>
      <c r="BA287" s="37">
        <v>45657.0</v>
      </c>
      <c r="BB287" s="17">
        <f t="shared" si="101"/>
        <v>503</v>
      </c>
      <c r="BC287" s="25" t="s">
        <v>1116</v>
      </c>
      <c r="BD287" s="34">
        <v>5.1712658E7</v>
      </c>
      <c r="BE287" s="24">
        <v>0.0</v>
      </c>
      <c r="BF287" s="17"/>
      <c r="BG287" s="25">
        <v>0.0</v>
      </c>
      <c r="BH287" s="21"/>
      <c r="BI287" s="25">
        <v>0.0</v>
      </c>
      <c r="BJ287" s="21"/>
      <c r="BK287" s="25"/>
      <c r="BL287" s="25"/>
      <c r="BM287" s="25">
        <v>0.0</v>
      </c>
      <c r="BN287" s="17"/>
      <c r="BO287" s="31"/>
      <c r="BP287" s="21"/>
      <c r="BQ287" s="17"/>
      <c r="BR287" s="17"/>
      <c r="BS287" s="21"/>
      <c r="BT287" s="17"/>
      <c r="BU287" s="27"/>
      <c r="BV287" s="21"/>
      <c r="BW287" s="17"/>
      <c r="BX287" s="21"/>
      <c r="BY287" s="17"/>
      <c r="BZ287" s="17"/>
      <c r="CA287" s="17"/>
    </row>
    <row r="288" ht="15.0" customHeight="1">
      <c r="A288" s="17" t="s">
        <v>78</v>
      </c>
      <c r="B288" s="17" t="s">
        <v>79</v>
      </c>
      <c r="C288" s="15" t="s">
        <v>80</v>
      </c>
      <c r="D288" s="15">
        <v>330.0</v>
      </c>
      <c r="E288" s="15" t="s">
        <v>81</v>
      </c>
      <c r="F288" s="15" t="s">
        <v>1973</v>
      </c>
      <c r="G288" s="15" t="s">
        <v>133</v>
      </c>
      <c r="H288" s="32">
        <v>45156.0</v>
      </c>
      <c r="I288" s="15" t="s">
        <v>1974</v>
      </c>
      <c r="J288" s="15" t="s">
        <v>85</v>
      </c>
      <c r="K288" s="15" t="s">
        <v>85</v>
      </c>
      <c r="L288" s="15" t="s">
        <v>1791</v>
      </c>
      <c r="M288" s="15" t="s">
        <v>87</v>
      </c>
      <c r="N288" s="15" t="s">
        <v>202</v>
      </c>
      <c r="O288" s="15" t="s">
        <v>180</v>
      </c>
      <c r="P288" s="40">
        <v>7.8181507E7</v>
      </c>
      <c r="Q288" s="25" t="s">
        <v>1975</v>
      </c>
      <c r="R288" s="27">
        <v>1.2E7</v>
      </c>
      <c r="S288" s="27">
        <v>1.2E7</v>
      </c>
      <c r="T288" s="15">
        <v>39823.0</v>
      </c>
      <c r="U288" s="15" t="s">
        <v>968</v>
      </c>
      <c r="V288" s="15" t="s">
        <v>93</v>
      </c>
      <c r="W288" s="15" t="s">
        <v>94</v>
      </c>
      <c r="X288" s="14" t="s">
        <v>85</v>
      </c>
      <c r="Y288" s="15" t="s">
        <v>1976</v>
      </c>
      <c r="Z288" s="32">
        <v>45183.0</v>
      </c>
      <c r="AA288" s="15" t="s">
        <v>202</v>
      </c>
      <c r="AB288" s="19" t="s">
        <v>85</v>
      </c>
      <c r="AC288" s="15" t="s">
        <v>330</v>
      </c>
      <c r="AD288" s="15" t="s">
        <v>999</v>
      </c>
      <c r="AE288" s="15" t="s">
        <v>1977</v>
      </c>
      <c r="AF288" s="15">
        <v>9817150.0</v>
      </c>
      <c r="AG288" s="15" t="s">
        <v>165</v>
      </c>
      <c r="AH288" s="19" t="s">
        <v>85</v>
      </c>
      <c r="AI288" s="14" t="s">
        <v>85</v>
      </c>
      <c r="AJ288" s="17" t="s">
        <v>114</v>
      </c>
      <c r="AK288" s="15" t="s">
        <v>115</v>
      </c>
      <c r="AL288" s="14" t="s">
        <v>85</v>
      </c>
      <c r="AM288" s="14" t="s">
        <v>85</v>
      </c>
      <c r="AN288" s="14" t="s">
        <v>85</v>
      </c>
      <c r="AO288" s="34">
        <v>163123.0</v>
      </c>
      <c r="AP288" s="32">
        <v>45183.0</v>
      </c>
      <c r="AQ288" s="112">
        <v>1.2E7</v>
      </c>
      <c r="AR288" s="17"/>
      <c r="AS288" s="27"/>
      <c r="AT288" s="17"/>
      <c r="AU288" s="112">
        <v>1.2E7</v>
      </c>
      <c r="AV288" s="15" t="s">
        <v>101</v>
      </c>
      <c r="AW288" s="32">
        <v>45190.0</v>
      </c>
      <c r="AX288" s="15" t="s">
        <v>102</v>
      </c>
      <c r="AY288" s="32">
        <v>45190.0</v>
      </c>
      <c r="AZ288" s="15" t="s">
        <v>139</v>
      </c>
      <c r="BA288" s="110">
        <v>45291.0</v>
      </c>
      <c r="BB288" s="17">
        <f t="shared" si="101"/>
        <v>101</v>
      </c>
      <c r="BC288" s="25" t="s">
        <v>1978</v>
      </c>
      <c r="BD288" s="15">
        <v>4.1057375E7</v>
      </c>
      <c r="BE288" s="24">
        <v>6000000.0</v>
      </c>
      <c r="BF288" s="32">
        <v>45279.0</v>
      </c>
      <c r="BG288" s="25">
        <v>0.0</v>
      </c>
      <c r="BH288" s="21"/>
      <c r="BI288" s="25">
        <v>0.0</v>
      </c>
      <c r="BJ288" s="21"/>
      <c r="BK288" s="25"/>
      <c r="BL288" s="25"/>
      <c r="BM288" s="25">
        <v>0.0</v>
      </c>
      <c r="BN288" s="17"/>
      <c r="BO288" s="39">
        <f t="shared" ref="BO288:BO289" si="102">SUM(AU288+BE288+BG288+BI288-BM288)</f>
        <v>18000000</v>
      </c>
      <c r="BP288" s="34">
        <f>(BQ288-BA288)</f>
        <v>55</v>
      </c>
      <c r="BQ288" s="32">
        <v>45346.0</v>
      </c>
      <c r="BR288" s="32">
        <v>45279.0</v>
      </c>
      <c r="BS288" s="21"/>
      <c r="BT288" s="17"/>
      <c r="BU288" s="27"/>
      <c r="BV288" s="21"/>
      <c r="BW288" s="17"/>
      <c r="BX288" s="21"/>
      <c r="BY288" s="28">
        <f t="shared" ref="BY288:BY289" si="103">SUM(BB288+BP288+BS288+BV288)</f>
        <v>156</v>
      </c>
      <c r="BZ288" s="17"/>
      <c r="CA288" s="17"/>
    </row>
    <row r="289" ht="15.0" customHeight="1">
      <c r="A289" s="17" t="s">
        <v>78</v>
      </c>
      <c r="B289" s="17" t="s">
        <v>79</v>
      </c>
      <c r="C289" s="15" t="s">
        <v>80</v>
      </c>
      <c r="D289" s="15">
        <v>338.0</v>
      </c>
      <c r="E289" s="15" t="s">
        <v>81</v>
      </c>
      <c r="F289" s="15" t="s">
        <v>1979</v>
      </c>
      <c r="G289" s="15" t="s">
        <v>133</v>
      </c>
      <c r="H289" s="32">
        <v>45156.0</v>
      </c>
      <c r="I289" s="15" t="s">
        <v>1980</v>
      </c>
      <c r="J289" s="15" t="s">
        <v>85</v>
      </c>
      <c r="K289" s="15" t="s">
        <v>85</v>
      </c>
      <c r="L289" s="15" t="s">
        <v>1981</v>
      </c>
      <c r="M289" s="15" t="s">
        <v>108</v>
      </c>
      <c r="N289" s="15" t="s">
        <v>323</v>
      </c>
      <c r="O289" s="15" t="s">
        <v>160</v>
      </c>
      <c r="P289" s="40">
        <v>8.011162E7</v>
      </c>
      <c r="Q289" s="25" t="s">
        <v>1982</v>
      </c>
      <c r="R289" s="27">
        <v>1.215E7</v>
      </c>
      <c r="S289" s="27">
        <v>1.215E7</v>
      </c>
      <c r="T289" s="15">
        <v>49023.0</v>
      </c>
      <c r="U289" s="15" t="s">
        <v>162</v>
      </c>
      <c r="V289" s="15" t="s">
        <v>93</v>
      </c>
      <c r="W289" s="15" t="s">
        <v>94</v>
      </c>
      <c r="X289" s="14" t="s">
        <v>85</v>
      </c>
      <c r="Y289" s="15" t="s">
        <v>1983</v>
      </c>
      <c r="Z289" s="32">
        <v>45166.0</v>
      </c>
      <c r="AA289" s="15" t="s">
        <v>217</v>
      </c>
      <c r="AB289" s="19" t="s">
        <v>85</v>
      </c>
      <c r="AC289" s="15" t="s">
        <v>96</v>
      </c>
      <c r="AD289" s="17" t="s">
        <v>97</v>
      </c>
      <c r="AE289" s="15" t="s">
        <v>1984</v>
      </c>
      <c r="AF289" s="15">
        <v>1.015399476E9</v>
      </c>
      <c r="AG289" s="15" t="s">
        <v>165</v>
      </c>
      <c r="AH289" s="19" t="s">
        <v>85</v>
      </c>
      <c r="AI289" s="17" t="s">
        <v>704</v>
      </c>
      <c r="AJ289" s="17" t="s">
        <v>114</v>
      </c>
      <c r="AK289" s="15" t="s">
        <v>115</v>
      </c>
      <c r="AL289" s="14" t="s">
        <v>85</v>
      </c>
      <c r="AM289" s="113">
        <v>31862.0</v>
      </c>
      <c r="AN289" s="22" t="str">
        <f>+YEAR(TODAY())-YEAR('Contratación 2023'!$AM286)</f>
        <v>#VALUE!</v>
      </c>
      <c r="AO289" s="34">
        <v>152123.0</v>
      </c>
      <c r="AP289" s="16">
        <v>45167.0</v>
      </c>
      <c r="AQ289" s="112">
        <v>1.215E7</v>
      </c>
      <c r="AR289" s="30">
        <v>0.0</v>
      </c>
      <c r="AS289" s="30">
        <v>0.0</v>
      </c>
      <c r="AT289" s="30">
        <v>0.0</v>
      </c>
      <c r="AU289" s="31">
        <f>SUM(AQ289+AR289+AS289+AT289)</f>
        <v>12150000</v>
      </c>
      <c r="AV289" s="15" t="s">
        <v>101</v>
      </c>
      <c r="AW289" s="16">
        <v>45166.0</v>
      </c>
      <c r="AX289" s="15" t="s">
        <v>102</v>
      </c>
      <c r="AY289" s="32">
        <v>45170.0</v>
      </c>
      <c r="AZ289" s="15" t="s">
        <v>133</v>
      </c>
      <c r="BA289" s="110">
        <v>45291.0</v>
      </c>
      <c r="BB289" s="17">
        <f t="shared" si="101"/>
        <v>121</v>
      </c>
      <c r="BC289" s="17" t="s">
        <v>167</v>
      </c>
      <c r="BD289" s="17">
        <v>5.2619262E7</v>
      </c>
      <c r="BE289" s="24">
        <v>1010000.0</v>
      </c>
      <c r="BF289" s="16"/>
      <c r="BG289" s="25">
        <v>0.0</v>
      </c>
      <c r="BH289" s="16"/>
      <c r="BI289" s="25">
        <v>0.0</v>
      </c>
      <c r="BJ289" s="16"/>
      <c r="BK289" s="25"/>
      <c r="BL289" s="25"/>
      <c r="BM289" s="25">
        <v>0.0</v>
      </c>
      <c r="BN289" s="16"/>
      <c r="BO289" s="39">
        <f t="shared" si="102"/>
        <v>13160000</v>
      </c>
      <c r="BP289" s="21"/>
      <c r="BQ289" s="16"/>
      <c r="BR289" s="16"/>
      <c r="BS289" s="21"/>
      <c r="BT289" s="17"/>
      <c r="BU289" s="27"/>
      <c r="BV289" s="21"/>
      <c r="BW289" s="17"/>
      <c r="BX289" s="21"/>
      <c r="BY289" s="28">
        <f t="shared" si="103"/>
        <v>121</v>
      </c>
      <c r="BZ289" s="17"/>
      <c r="CA289" s="17"/>
    </row>
    <row r="290" ht="15.0" customHeight="1">
      <c r="A290" s="17" t="s">
        <v>78</v>
      </c>
      <c r="B290" s="17" t="s">
        <v>79</v>
      </c>
      <c r="C290" s="15" t="s">
        <v>80</v>
      </c>
      <c r="D290" s="15">
        <v>19.0</v>
      </c>
      <c r="E290" s="15" t="s">
        <v>81</v>
      </c>
      <c r="F290" s="15" t="s">
        <v>1985</v>
      </c>
      <c r="G290" s="15" t="s">
        <v>133</v>
      </c>
      <c r="H290" s="32">
        <v>45166.0</v>
      </c>
      <c r="I290" s="15" t="s">
        <v>1986</v>
      </c>
      <c r="J290" s="15" t="s">
        <v>85</v>
      </c>
      <c r="K290" s="15" t="s">
        <v>85</v>
      </c>
      <c r="L290" s="15" t="s">
        <v>1987</v>
      </c>
      <c r="M290" s="15" t="s">
        <v>108</v>
      </c>
      <c r="N290" s="15" t="s">
        <v>109</v>
      </c>
      <c r="O290" s="15" t="s">
        <v>225</v>
      </c>
      <c r="P290" s="15" t="s">
        <v>1988</v>
      </c>
      <c r="Q290" s="25" t="s">
        <v>1989</v>
      </c>
      <c r="R290" s="27">
        <v>3.6E8</v>
      </c>
      <c r="S290" s="27">
        <v>3.59449925E8</v>
      </c>
      <c r="T290" s="15">
        <v>49123.0</v>
      </c>
      <c r="U290" s="15" t="s">
        <v>92</v>
      </c>
      <c r="V290" s="15" t="s">
        <v>387</v>
      </c>
      <c r="W290" s="15" t="s">
        <v>876</v>
      </c>
      <c r="X290" s="15">
        <v>3029.0</v>
      </c>
      <c r="Y290" s="19" t="s">
        <v>85</v>
      </c>
      <c r="Z290" s="16" t="s">
        <v>85</v>
      </c>
      <c r="AA290" s="19" t="s">
        <v>85</v>
      </c>
      <c r="AB290" s="19" t="s">
        <v>85</v>
      </c>
      <c r="AC290" s="19" t="s">
        <v>85</v>
      </c>
      <c r="AD290" s="19" t="s">
        <v>85</v>
      </c>
      <c r="AE290" s="19" t="s">
        <v>85</v>
      </c>
      <c r="AF290" s="19" t="s">
        <v>85</v>
      </c>
      <c r="AG290" s="15" t="s">
        <v>165</v>
      </c>
      <c r="AH290" s="19" t="s">
        <v>85</v>
      </c>
      <c r="AI290" s="19" t="s">
        <v>85</v>
      </c>
      <c r="AJ290" s="17" t="s">
        <v>114</v>
      </c>
      <c r="AK290" s="15" t="s">
        <v>115</v>
      </c>
      <c r="AL290" s="19" t="s">
        <v>85</v>
      </c>
      <c r="AM290" s="21" t="s">
        <v>85</v>
      </c>
      <c r="AN290" s="54" t="s">
        <v>85</v>
      </c>
      <c r="AO290" s="19" t="s">
        <v>85</v>
      </c>
      <c r="AP290" s="16" t="s">
        <v>85</v>
      </c>
      <c r="AQ290" s="55" t="s">
        <v>85</v>
      </c>
      <c r="AR290" s="30">
        <v>0.0</v>
      </c>
      <c r="AS290" s="30">
        <v>0.0</v>
      </c>
      <c r="AT290" s="30">
        <v>0.0</v>
      </c>
      <c r="AU290" s="55" t="s">
        <v>85</v>
      </c>
      <c r="AV290" s="15" t="s">
        <v>129</v>
      </c>
      <c r="AW290" s="16" t="s">
        <v>85</v>
      </c>
      <c r="AX290" s="15" t="s">
        <v>130</v>
      </c>
      <c r="AY290" s="19" t="s">
        <v>85</v>
      </c>
      <c r="AZ290" s="19" t="s">
        <v>85</v>
      </c>
      <c r="BA290" s="16" t="s">
        <v>85</v>
      </c>
      <c r="BB290" s="16" t="s">
        <v>85</v>
      </c>
      <c r="BC290" s="19" t="s">
        <v>85</v>
      </c>
      <c r="BD290" s="19" t="s">
        <v>85</v>
      </c>
      <c r="BE290" s="24">
        <v>0.0</v>
      </c>
      <c r="BF290" s="16"/>
      <c r="BG290" s="25">
        <v>0.0</v>
      </c>
      <c r="BH290" s="16"/>
      <c r="BI290" s="25">
        <v>0.0</v>
      </c>
      <c r="BJ290" s="16"/>
      <c r="BK290" s="25"/>
      <c r="BL290" s="25"/>
      <c r="BM290" s="25">
        <v>0.0</v>
      </c>
      <c r="BN290" s="16"/>
      <c r="BO290" s="58" t="s">
        <v>85</v>
      </c>
      <c r="BP290" s="21"/>
      <c r="BQ290" s="16"/>
      <c r="BR290" s="16"/>
      <c r="BS290" s="21"/>
      <c r="BT290" s="17"/>
      <c r="BU290" s="27"/>
      <c r="BV290" s="21"/>
      <c r="BW290" s="17"/>
      <c r="BX290" s="21"/>
      <c r="BY290" s="105" t="s">
        <v>85</v>
      </c>
      <c r="BZ290" s="17"/>
      <c r="CA290" s="17"/>
    </row>
    <row r="291" ht="15.0" customHeight="1">
      <c r="A291" s="17" t="s">
        <v>78</v>
      </c>
      <c r="B291" s="17" t="s">
        <v>79</v>
      </c>
      <c r="C291" s="15" t="s">
        <v>80</v>
      </c>
      <c r="D291" s="17">
        <v>336.0</v>
      </c>
      <c r="E291" s="15" t="s">
        <v>81</v>
      </c>
      <c r="F291" s="15" t="s">
        <v>1990</v>
      </c>
      <c r="G291" s="15" t="s">
        <v>133</v>
      </c>
      <c r="H291" s="32">
        <v>45167.0</v>
      </c>
      <c r="I291" s="15" t="s">
        <v>1991</v>
      </c>
      <c r="J291" s="15" t="s">
        <v>85</v>
      </c>
      <c r="K291" s="15" t="s">
        <v>85</v>
      </c>
      <c r="L291" s="15" t="s">
        <v>1992</v>
      </c>
      <c r="M291" s="15" t="s">
        <v>108</v>
      </c>
      <c r="N291" s="15" t="s">
        <v>865</v>
      </c>
      <c r="O291" s="15" t="s">
        <v>147</v>
      </c>
      <c r="P291" s="15">
        <v>8.61018E7</v>
      </c>
      <c r="Q291" s="25" t="s">
        <v>1993</v>
      </c>
      <c r="R291" s="27">
        <v>5.5E7</v>
      </c>
      <c r="S291" s="27">
        <v>2.2345273E7</v>
      </c>
      <c r="T291" s="15">
        <v>49723.0</v>
      </c>
      <c r="U291" s="15" t="s">
        <v>1189</v>
      </c>
      <c r="V291" s="15" t="s">
        <v>387</v>
      </c>
      <c r="W291" s="15" t="s">
        <v>876</v>
      </c>
      <c r="X291" s="15">
        <v>3101.0</v>
      </c>
      <c r="Y291" s="19" t="s">
        <v>85</v>
      </c>
      <c r="Z291" s="16" t="s">
        <v>85</v>
      </c>
      <c r="AA291" s="19" t="s">
        <v>85</v>
      </c>
      <c r="AB291" s="19" t="s">
        <v>85</v>
      </c>
      <c r="AC291" s="19" t="s">
        <v>85</v>
      </c>
      <c r="AD291" s="19" t="s">
        <v>85</v>
      </c>
      <c r="AE291" s="19" t="s">
        <v>85</v>
      </c>
      <c r="AF291" s="19" t="s">
        <v>85</v>
      </c>
      <c r="AG291" s="17" t="s">
        <v>165</v>
      </c>
      <c r="AH291" s="19" t="s">
        <v>85</v>
      </c>
      <c r="AI291" s="19" t="s">
        <v>85</v>
      </c>
      <c r="AJ291" s="17" t="s">
        <v>114</v>
      </c>
      <c r="AK291" s="15" t="s">
        <v>115</v>
      </c>
      <c r="AL291" s="19" t="s">
        <v>85</v>
      </c>
      <c r="AM291" s="21" t="s">
        <v>85</v>
      </c>
      <c r="AN291" s="54" t="s">
        <v>85</v>
      </c>
      <c r="AO291" s="19" t="s">
        <v>85</v>
      </c>
      <c r="AP291" s="16" t="s">
        <v>85</v>
      </c>
      <c r="AQ291" s="55" t="s">
        <v>85</v>
      </c>
      <c r="AR291" s="30">
        <v>0.0</v>
      </c>
      <c r="AS291" s="30">
        <v>0.0</v>
      </c>
      <c r="AT291" s="30">
        <v>0.0</v>
      </c>
      <c r="AU291" s="55" t="s">
        <v>85</v>
      </c>
      <c r="AV291" s="15" t="s">
        <v>129</v>
      </c>
      <c r="AW291" s="16" t="s">
        <v>85</v>
      </c>
      <c r="AX291" s="15" t="s">
        <v>130</v>
      </c>
      <c r="AY291" s="19" t="s">
        <v>85</v>
      </c>
      <c r="AZ291" s="19" t="s">
        <v>85</v>
      </c>
      <c r="BA291" s="16" t="s">
        <v>85</v>
      </c>
      <c r="BB291" s="16" t="s">
        <v>85</v>
      </c>
      <c r="BC291" s="19" t="s">
        <v>85</v>
      </c>
      <c r="BD291" s="19" t="s">
        <v>85</v>
      </c>
      <c r="BE291" s="24">
        <v>0.0</v>
      </c>
      <c r="BF291" s="16"/>
      <c r="BG291" s="25">
        <v>0.0</v>
      </c>
      <c r="BH291" s="16"/>
      <c r="BI291" s="25">
        <v>0.0</v>
      </c>
      <c r="BJ291" s="16"/>
      <c r="BK291" s="25"/>
      <c r="BL291" s="25"/>
      <c r="BM291" s="25">
        <v>0.0</v>
      </c>
      <c r="BN291" s="16"/>
      <c r="BO291" s="58" t="s">
        <v>85</v>
      </c>
      <c r="BP291" s="21"/>
      <c r="BQ291" s="16"/>
      <c r="BR291" s="16"/>
      <c r="BS291" s="21"/>
      <c r="BT291" s="17"/>
      <c r="BU291" s="27"/>
      <c r="BV291" s="21"/>
      <c r="BW291" s="17"/>
      <c r="BX291" s="21"/>
      <c r="BY291" s="105" t="s">
        <v>85</v>
      </c>
      <c r="BZ291" s="17"/>
      <c r="CA291" s="17"/>
    </row>
    <row r="292" ht="15.0" customHeight="1">
      <c r="A292" s="15" t="s">
        <v>78</v>
      </c>
      <c r="B292" s="17" t="s">
        <v>79</v>
      </c>
      <c r="C292" s="15" t="s">
        <v>80</v>
      </c>
      <c r="D292" s="15">
        <v>293.0</v>
      </c>
      <c r="E292" s="15" t="s">
        <v>1802</v>
      </c>
      <c r="F292" s="15" t="s">
        <v>1994</v>
      </c>
      <c r="G292" s="15" t="s">
        <v>133</v>
      </c>
      <c r="H292" s="32">
        <v>45162.0</v>
      </c>
      <c r="I292" s="15" t="s">
        <v>1995</v>
      </c>
      <c r="J292" s="15" t="s">
        <v>85</v>
      </c>
      <c r="K292" s="15" t="s">
        <v>85</v>
      </c>
      <c r="L292" s="15" t="s">
        <v>1996</v>
      </c>
      <c r="M292" s="15" t="s">
        <v>108</v>
      </c>
      <c r="N292" s="15" t="s">
        <v>88</v>
      </c>
      <c r="O292" s="15" t="s">
        <v>412</v>
      </c>
      <c r="P292" s="15">
        <v>8.01116E7</v>
      </c>
      <c r="Q292" s="25" t="s">
        <v>1997</v>
      </c>
      <c r="R292" s="25">
        <v>4.5E7</v>
      </c>
      <c r="S292" s="25">
        <v>4.5E7</v>
      </c>
      <c r="T292" s="15">
        <v>48423.0</v>
      </c>
      <c r="U292" s="15" t="s">
        <v>92</v>
      </c>
      <c r="V292" s="15" t="s">
        <v>93</v>
      </c>
      <c r="W292" s="15" t="s">
        <v>94</v>
      </c>
      <c r="X292" s="14" t="s">
        <v>85</v>
      </c>
      <c r="Y292" s="15" t="s">
        <v>1998</v>
      </c>
      <c r="Z292" s="79">
        <v>45162.0</v>
      </c>
      <c r="AA292" s="15" t="s">
        <v>88</v>
      </c>
      <c r="AB292" s="19" t="s">
        <v>85</v>
      </c>
      <c r="AC292" s="15" t="s">
        <v>96</v>
      </c>
      <c r="AD292" s="17" t="s">
        <v>97</v>
      </c>
      <c r="AE292" s="15" t="s">
        <v>1999</v>
      </c>
      <c r="AF292" s="15">
        <v>7.9839632E7</v>
      </c>
      <c r="AG292" s="15" t="s">
        <v>165</v>
      </c>
      <c r="AH292" s="19" t="s">
        <v>85</v>
      </c>
      <c r="AI292" s="15" t="s">
        <v>1882</v>
      </c>
      <c r="AJ292" s="15" t="s">
        <v>114</v>
      </c>
      <c r="AK292" s="15" t="s">
        <v>115</v>
      </c>
      <c r="AL292" s="14" t="s">
        <v>85</v>
      </c>
      <c r="AM292" s="113">
        <v>27997.0</v>
      </c>
      <c r="AN292" s="22">
        <f>+YEAR(TODAY())-YEAR('Contratación 2023'!$AM289)</f>
        <v>37</v>
      </c>
      <c r="AO292" s="35">
        <v>150823.0</v>
      </c>
      <c r="AP292" s="16">
        <v>45166.0</v>
      </c>
      <c r="AQ292" s="112">
        <v>4.5E7</v>
      </c>
      <c r="AR292" s="30">
        <v>0.0</v>
      </c>
      <c r="AS292" s="30">
        <v>0.0</v>
      </c>
      <c r="AT292" s="30">
        <v>0.0</v>
      </c>
      <c r="AU292" s="31">
        <f t="shared" ref="AU292:AU293" si="104">SUM(AQ292+AR292+AS292+AT292)</f>
        <v>45000000</v>
      </c>
      <c r="AV292" s="15" t="s">
        <v>101</v>
      </c>
      <c r="AW292" s="16">
        <v>45162.0</v>
      </c>
      <c r="AX292" s="15" t="s">
        <v>102</v>
      </c>
      <c r="AY292" s="32">
        <v>45166.0</v>
      </c>
      <c r="AZ292" s="15" t="s">
        <v>133</v>
      </c>
      <c r="BA292" s="32">
        <v>45291.0</v>
      </c>
      <c r="BB292" s="17">
        <f t="shared" ref="BB292:BB300" si="105">(BA292-AY292)</f>
        <v>125</v>
      </c>
      <c r="BC292" s="25" t="s">
        <v>417</v>
      </c>
      <c r="BD292" s="15">
        <v>1.949897E7</v>
      </c>
      <c r="BE292" s="24">
        <v>0.0</v>
      </c>
      <c r="BF292" s="16"/>
      <c r="BG292" s="25">
        <v>0.0</v>
      </c>
      <c r="BH292" s="16"/>
      <c r="BI292" s="25">
        <v>0.0</v>
      </c>
      <c r="BJ292" s="16"/>
      <c r="BK292" s="25"/>
      <c r="BL292" s="25"/>
      <c r="BM292" s="25">
        <v>0.0</v>
      </c>
      <c r="BN292" s="16"/>
      <c r="BO292" s="39">
        <f t="shared" ref="BO292:BO310" si="106">SUM(AU292+BE292+BG292+BI292-BM292)</f>
        <v>45000000</v>
      </c>
      <c r="BP292" s="21"/>
      <c r="BQ292" s="16"/>
      <c r="BR292" s="16"/>
      <c r="BS292" s="21"/>
      <c r="BT292" s="17"/>
      <c r="BU292" s="27"/>
      <c r="BV292" s="21"/>
      <c r="BW292" s="17"/>
      <c r="BX292" s="21"/>
      <c r="BY292" s="28">
        <f t="shared" ref="BY292:BY300" si="107">SUM(BB292+BP292+BS292+BV292)</f>
        <v>125</v>
      </c>
      <c r="BZ292" s="17"/>
      <c r="CA292" s="17"/>
    </row>
    <row r="293" ht="15.0" customHeight="1">
      <c r="A293" s="15" t="s">
        <v>78</v>
      </c>
      <c r="B293" s="17" t="s">
        <v>79</v>
      </c>
      <c r="C293" s="15" t="s">
        <v>80</v>
      </c>
      <c r="D293" s="15">
        <v>312.0</v>
      </c>
      <c r="E293" s="15" t="s">
        <v>1802</v>
      </c>
      <c r="F293" s="15" t="s">
        <v>2000</v>
      </c>
      <c r="G293" s="15" t="s">
        <v>133</v>
      </c>
      <c r="H293" s="32">
        <v>45168.0</v>
      </c>
      <c r="I293" s="15" t="s">
        <v>2001</v>
      </c>
      <c r="J293" s="15" t="s">
        <v>85</v>
      </c>
      <c r="K293" s="15" t="s">
        <v>85</v>
      </c>
      <c r="L293" s="15" t="s">
        <v>2002</v>
      </c>
      <c r="M293" s="15" t="s">
        <v>108</v>
      </c>
      <c r="N293" s="15" t="s">
        <v>179</v>
      </c>
      <c r="O293" s="15" t="s">
        <v>180</v>
      </c>
      <c r="P293" s="15">
        <v>8.0131502E7</v>
      </c>
      <c r="Q293" s="25" t="s">
        <v>2003</v>
      </c>
      <c r="R293" s="25">
        <v>9.95456E7</v>
      </c>
      <c r="S293" s="25">
        <v>9.95456E7</v>
      </c>
      <c r="T293" s="40">
        <v>48923.0</v>
      </c>
      <c r="U293" s="40" t="s">
        <v>182</v>
      </c>
      <c r="V293" s="15" t="s">
        <v>93</v>
      </c>
      <c r="W293" s="15" t="s">
        <v>94</v>
      </c>
      <c r="X293" s="14" t="s">
        <v>85</v>
      </c>
      <c r="Y293" s="15" t="s">
        <v>2004</v>
      </c>
      <c r="Z293" s="79">
        <v>45169.0</v>
      </c>
      <c r="AA293" s="15" t="s">
        <v>179</v>
      </c>
      <c r="AB293" s="19" t="s">
        <v>85</v>
      </c>
      <c r="AC293" s="15" t="s">
        <v>275</v>
      </c>
      <c r="AD293" s="15" t="s">
        <v>2005</v>
      </c>
      <c r="AE293" s="15" t="s">
        <v>2006</v>
      </c>
      <c r="AF293" s="15">
        <v>8.90505046E8</v>
      </c>
      <c r="AG293" s="15">
        <v>6.0</v>
      </c>
      <c r="AH293" s="19" t="s">
        <v>85</v>
      </c>
      <c r="AI293" s="14" t="s">
        <v>85</v>
      </c>
      <c r="AJ293" s="15" t="s">
        <v>99</v>
      </c>
      <c r="AK293" s="15" t="s">
        <v>128</v>
      </c>
      <c r="AL293" s="15" t="s">
        <v>1927</v>
      </c>
      <c r="AM293" s="14" t="s">
        <v>85</v>
      </c>
      <c r="AN293" s="21" t="s">
        <v>85</v>
      </c>
      <c r="AO293" s="35">
        <v>1555623.0</v>
      </c>
      <c r="AP293" s="16">
        <v>45166.0</v>
      </c>
      <c r="AQ293" s="89">
        <v>9.95456E7</v>
      </c>
      <c r="AR293" s="30">
        <v>0.0</v>
      </c>
      <c r="AS293" s="30">
        <v>0.0</v>
      </c>
      <c r="AT293" s="30">
        <v>0.0</v>
      </c>
      <c r="AU293" s="31">
        <f t="shared" si="104"/>
        <v>99545600</v>
      </c>
      <c r="AV293" s="15" t="s">
        <v>129</v>
      </c>
      <c r="AW293" s="16" t="s">
        <v>85</v>
      </c>
      <c r="AX293" s="15" t="s">
        <v>130</v>
      </c>
      <c r="AY293" s="32">
        <v>45170.0</v>
      </c>
      <c r="AZ293" s="17"/>
      <c r="BA293" s="32">
        <v>45291.0</v>
      </c>
      <c r="BB293" s="17">
        <f t="shared" si="105"/>
        <v>121</v>
      </c>
      <c r="BC293" s="25" t="s">
        <v>2007</v>
      </c>
      <c r="BD293" s="15">
        <v>8.826455E7</v>
      </c>
      <c r="BE293" s="24">
        <v>4.97728E7</v>
      </c>
      <c r="BF293" s="32"/>
      <c r="BG293" s="25">
        <v>0.0</v>
      </c>
      <c r="BH293" s="16"/>
      <c r="BI293" s="25">
        <v>0.0</v>
      </c>
      <c r="BJ293" s="16"/>
      <c r="BK293" s="25"/>
      <c r="BL293" s="25"/>
      <c r="BM293" s="25">
        <v>0.0</v>
      </c>
      <c r="BN293" s="16"/>
      <c r="BO293" s="39">
        <f t="shared" si="106"/>
        <v>149318400</v>
      </c>
      <c r="BP293" s="15">
        <v>60.0</v>
      </c>
      <c r="BQ293" s="16"/>
      <c r="BR293" s="16"/>
      <c r="BS293" s="21"/>
      <c r="BT293" s="17"/>
      <c r="BU293" s="27"/>
      <c r="BV293" s="21"/>
      <c r="BW293" s="17"/>
      <c r="BX293" s="21"/>
      <c r="BY293" s="28">
        <f t="shared" si="107"/>
        <v>181</v>
      </c>
      <c r="BZ293" s="17"/>
      <c r="CA293" s="17"/>
    </row>
    <row r="294" ht="15.0" customHeight="1">
      <c r="A294" s="15" t="s">
        <v>78</v>
      </c>
      <c r="B294" s="15" t="s">
        <v>79</v>
      </c>
      <c r="C294" s="15" t="s">
        <v>80</v>
      </c>
      <c r="D294" s="15">
        <v>91.0</v>
      </c>
      <c r="E294" s="15" t="s">
        <v>116</v>
      </c>
      <c r="F294" s="15" t="s">
        <v>2008</v>
      </c>
      <c r="G294" s="15" t="s">
        <v>133</v>
      </c>
      <c r="H294" s="32">
        <v>45167.0</v>
      </c>
      <c r="I294" s="15" t="s">
        <v>2009</v>
      </c>
      <c r="J294" s="33" t="s">
        <v>85</v>
      </c>
      <c r="K294" s="15" t="s">
        <v>85</v>
      </c>
      <c r="L294" s="15" t="s">
        <v>2010</v>
      </c>
      <c r="M294" s="15" t="s">
        <v>243</v>
      </c>
      <c r="N294" s="15" t="s">
        <v>516</v>
      </c>
      <c r="O294" s="15" t="s">
        <v>412</v>
      </c>
      <c r="P294" s="15">
        <v>4.32225E7</v>
      </c>
      <c r="Q294" s="25" t="s">
        <v>2011</v>
      </c>
      <c r="R294" s="25">
        <v>5.0E8</v>
      </c>
      <c r="S294" s="25">
        <v>4.5055557E8</v>
      </c>
      <c r="T294" s="15">
        <v>49323.0</v>
      </c>
      <c r="U294" s="15" t="s">
        <v>92</v>
      </c>
      <c r="V294" s="15" t="s">
        <v>93</v>
      </c>
      <c r="W294" s="15" t="s">
        <v>94</v>
      </c>
      <c r="X294" s="14" t="s">
        <v>85</v>
      </c>
      <c r="Y294" s="15" t="s">
        <v>2012</v>
      </c>
      <c r="Z294" s="16">
        <v>45218.0</v>
      </c>
      <c r="AA294" s="15" t="s">
        <v>124</v>
      </c>
      <c r="AB294" s="19" t="s">
        <v>85</v>
      </c>
      <c r="AC294" s="15" t="s">
        <v>96</v>
      </c>
      <c r="AD294" s="15" t="s">
        <v>97</v>
      </c>
      <c r="AE294" s="15" t="s">
        <v>2013</v>
      </c>
      <c r="AF294" s="15">
        <v>9.00443044E8</v>
      </c>
      <c r="AG294" s="15">
        <v>1.0</v>
      </c>
      <c r="AH294" s="19" t="s">
        <v>85</v>
      </c>
      <c r="AI294" s="15" t="s">
        <v>85</v>
      </c>
      <c r="AJ294" s="15" t="s">
        <v>99</v>
      </c>
      <c r="AK294" s="15" t="s">
        <v>1958</v>
      </c>
      <c r="AL294" s="15" t="s">
        <v>1689</v>
      </c>
      <c r="AM294" s="15" t="s">
        <v>85</v>
      </c>
      <c r="AN294" s="15" t="s">
        <v>85</v>
      </c>
      <c r="AO294" s="105" t="s">
        <v>2014</v>
      </c>
      <c r="AP294" s="16">
        <v>45219.0</v>
      </c>
      <c r="AQ294" s="25">
        <v>4.5055E8</v>
      </c>
      <c r="AR294" s="17"/>
      <c r="AS294" s="27"/>
      <c r="AT294" s="17"/>
      <c r="AU294" s="127">
        <v>4.5055E8</v>
      </c>
      <c r="AV294" s="15" t="s">
        <v>101</v>
      </c>
      <c r="AW294" s="32">
        <v>45219.0</v>
      </c>
      <c r="AX294" s="15" t="s">
        <v>102</v>
      </c>
      <c r="AY294" s="37">
        <v>45219.0</v>
      </c>
      <c r="AZ294" s="15" t="s">
        <v>770</v>
      </c>
      <c r="BA294" s="37">
        <v>45279.0</v>
      </c>
      <c r="BB294" s="17">
        <f t="shared" si="105"/>
        <v>60</v>
      </c>
      <c r="BC294" s="25" t="s">
        <v>417</v>
      </c>
      <c r="BD294" s="15">
        <v>1.949897E7</v>
      </c>
      <c r="BE294" s="24">
        <v>0.0</v>
      </c>
      <c r="BF294" s="17"/>
      <c r="BG294" s="25">
        <v>0.0</v>
      </c>
      <c r="BH294" s="21"/>
      <c r="BI294" s="25">
        <v>0.0</v>
      </c>
      <c r="BJ294" s="21"/>
      <c r="BK294" s="25"/>
      <c r="BL294" s="25"/>
      <c r="BM294" s="25">
        <v>0.0</v>
      </c>
      <c r="BN294" s="17"/>
      <c r="BO294" s="39">
        <f t="shared" si="106"/>
        <v>450550000</v>
      </c>
      <c r="BP294" s="21"/>
      <c r="BQ294" s="17"/>
      <c r="BR294" s="17"/>
      <c r="BS294" s="21"/>
      <c r="BT294" s="17"/>
      <c r="BU294" s="27"/>
      <c r="BV294" s="21"/>
      <c r="BW294" s="17"/>
      <c r="BX294" s="21"/>
      <c r="BY294" s="28">
        <f t="shared" si="107"/>
        <v>60</v>
      </c>
      <c r="BZ294" s="17"/>
      <c r="CA294" s="17"/>
    </row>
    <row r="295" ht="15.0" customHeight="1">
      <c r="A295" s="15" t="s">
        <v>78</v>
      </c>
      <c r="B295" s="15" t="s">
        <v>79</v>
      </c>
      <c r="C295" s="15" t="s">
        <v>80</v>
      </c>
      <c r="D295" s="15">
        <v>335.0</v>
      </c>
      <c r="E295" s="15" t="s">
        <v>116</v>
      </c>
      <c r="F295" s="15" t="s">
        <v>2015</v>
      </c>
      <c r="G295" s="15" t="s">
        <v>133</v>
      </c>
      <c r="H295" s="32">
        <v>45169.0</v>
      </c>
      <c r="I295" s="15" t="s">
        <v>2016</v>
      </c>
      <c r="J295" s="33" t="s">
        <v>85</v>
      </c>
      <c r="K295" s="15" t="s">
        <v>85</v>
      </c>
      <c r="L295" s="15" t="s">
        <v>2017</v>
      </c>
      <c r="M295" s="15" t="s">
        <v>108</v>
      </c>
      <c r="N295" s="15" t="s">
        <v>88</v>
      </c>
      <c r="O295" s="15" t="s">
        <v>799</v>
      </c>
      <c r="P295" s="15">
        <v>8.0111607E7</v>
      </c>
      <c r="Q295" s="25" t="s">
        <v>1504</v>
      </c>
      <c r="R295" s="25">
        <v>1.215E7</v>
      </c>
      <c r="S295" s="25">
        <v>1.08E7</v>
      </c>
      <c r="T295" s="15">
        <v>50223.0</v>
      </c>
      <c r="U295" s="15" t="s">
        <v>162</v>
      </c>
      <c r="V295" s="15" t="s">
        <v>93</v>
      </c>
      <c r="W295" s="15" t="s">
        <v>94</v>
      </c>
      <c r="X295" s="14" t="s">
        <v>85</v>
      </c>
      <c r="Y295" s="15" t="s">
        <v>2018</v>
      </c>
      <c r="Z295" s="16">
        <v>45169.0</v>
      </c>
      <c r="AA295" s="15" t="s">
        <v>217</v>
      </c>
      <c r="AB295" s="19" t="s">
        <v>85</v>
      </c>
      <c r="AC295" s="15" t="s">
        <v>96</v>
      </c>
      <c r="AD295" s="15" t="s">
        <v>97</v>
      </c>
      <c r="AE295" s="15" t="s">
        <v>2019</v>
      </c>
      <c r="AF295" s="15">
        <v>1.023871199E9</v>
      </c>
      <c r="AG295" s="15" t="s">
        <v>165</v>
      </c>
      <c r="AH295" s="19" t="s">
        <v>85</v>
      </c>
      <c r="AI295" s="15" t="s">
        <v>2020</v>
      </c>
      <c r="AJ295" s="15" t="s">
        <v>85</v>
      </c>
      <c r="AK295" s="15" t="s">
        <v>115</v>
      </c>
      <c r="AL295" s="15" t="s">
        <v>85</v>
      </c>
      <c r="AM295" s="79">
        <v>31934.0</v>
      </c>
      <c r="AN295" s="22" t="str">
        <f>+YEAR(TODAY())-YEAR('Contratación 2023'!$AM293)</f>
        <v>#VALUE!</v>
      </c>
      <c r="AO295" s="15">
        <v>155823.0</v>
      </c>
      <c r="AP295" s="16">
        <v>44804.0</v>
      </c>
      <c r="AQ295" s="18">
        <v>1.08E7</v>
      </c>
      <c r="AR295" s="30">
        <v>0.0</v>
      </c>
      <c r="AS295" s="30">
        <v>0.0</v>
      </c>
      <c r="AT295" s="30">
        <v>0.0</v>
      </c>
      <c r="AU295" s="31">
        <f>SUM(AQ295+AR295+AS295+AT295)</f>
        <v>10800000</v>
      </c>
      <c r="AV295" s="15" t="s">
        <v>101</v>
      </c>
      <c r="AW295" s="16">
        <v>45169.0</v>
      </c>
      <c r="AX295" s="15" t="s">
        <v>102</v>
      </c>
      <c r="AY295" s="37">
        <v>45170.0</v>
      </c>
      <c r="AZ295" s="15" t="s">
        <v>139</v>
      </c>
      <c r="BA295" s="37">
        <v>45291.0</v>
      </c>
      <c r="BB295" s="17">
        <f t="shared" si="105"/>
        <v>121</v>
      </c>
      <c r="BC295" s="25" t="s">
        <v>803</v>
      </c>
      <c r="BD295" s="15">
        <v>5.5164919E7</v>
      </c>
      <c r="BE295" s="24">
        <v>2360000.0</v>
      </c>
      <c r="BF295" s="16"/>
      <c r="BG295" s="25">
        <v>0.0</v>
      </c>
      <c r="BH295" s="16"/>
      <c r="BI295" s="25">
        <v>0.0</v>
      </c>
      <c r="BJ295" s="16"/>
      <c r="BK295" s="25"/>
      <c r="BL295" s="25"/>
      <c r="BM295" s="25">
        <v>0.0</v>
      </c>
      <c r="BN295" s="16"/>
      <c r="BO295" s="39">
        <f t="shared" si="106"/>
        <v>13160000</v>
      </c>
      <c r="BP295" s="21"/>
      <c r="BQ295" s="16"/>
      <c r="BR295" s="16"/>
      <c r="BS295" s="21"/>
      <c r="BT295" s="17"/>
      <c r="BU295" s="27"/>
      <c r="BV295" s="21"/>
      <c r="BW295" s="17"/>
      <c r="BX295" s="21"/>
      <c r="BY295" s="28">
        <f t="shared" si="107"/>
        <v>121</v>
      </c>
      <c r="BZ295" s="17"/>
      <c r="CA295" s="17"/>
    </row>
    <row r="296" ht="15.0" customHeight="1">
      <c r="A296" s="15" t="s">
        <v>78</v>
      </c>
      <c r="B296" s="15" t="s">
        <v>79</v>
      </c>
      <c r="C296" s="15" t="s">
        <v>80</v>
      </c>
      <c r="D296" s="15">
        <v>259.0</v>
      </c>
      <c r="E296" s="15" t="s">
        <v>319</v>
      </c>
      <c r="F296" s="15" t="s">
        <v>1778</v>
      </c>
      <c r="G296" s="15" t="s">
        <v>199</v>
      </c>
      <c r="H296" s="32">
        <v>45106.0</v>
      </c>
      <c r="I296" s="15" t="s">
        <v>1779</v>
      </c>
      <c r="J296" s="15" t="s">
        <v>85</v>
      </c>
      <c r="K296" s="15" t="s">
        <v>85</v>
      </c>
      <c r="L296" s="15" t="s">
        <v>1780</v>
      </c>
      <c r="M296" s="15" t="s">
        <v>87</v>
      </c>
      <c r="N296" s="15" t="s">
        <v>202</v>
      </c>
      <c r="O296" s="15" t="s">
        <v>147</v>
      </c>
      <c r="P296" s="15" t="s">
        <v>1245</v>
      </c>
      <c r="Q296" s="15" t="s">
        <v>2021</v>
      </c>
      <c r="R296" s="25">
        <v>2.0E7</v>
      </c>
      <c r="S296" s="25">
        <v>2.0E7</v>
      </c>
      <c r="T296" s="15">
        <v>24723.0</v>
      </c>
      <c r="U296" s="15" t="s">
        <v>968</v>
      </c>
      <c r="V296" s="15" t="s">
        <v>93</v>
      </c>
      <c r="W296" s="15" t="s">
        <v>94</v>
      </c>
      <c r="X296" s="15" t="s">
        <v>85</v>
      </c>
      <c r="Y296" s="15" t="s">
        <v>1783</v>
      </c>
      <c r="Z296" s="79">
        <v>45141.0</v>
      </c>
      <c r="AA296" s="15" t="s">
        <v>202</v>
      </c>
      <c r="AB296" s="19" t="s">
        <v>85</v>
      </c>
      <c r="AC296" s="15" t="s">
        <v>96</v>
      </c>
      <c r="AD296" s="17" t="s">
        <v>97</v>
      </c>
      <c r="AE296" s="15" t="s">
        <v>2022</v>
      </c>
      <c r="AF296" s="15">
        <v>9.01012714E8</v>
      </c>
      <c r="AG296" s="15">
        <v>0.0</v>
      </c>
      <c r="AH296" s="19" t="s">
        <v>85</v>
      </c>
      <c r="AI296" s="15" t="s">
        <v>85</v>
      </c>
      <c r="AJ296" s="15" t="s">
        <v>114</v>
      </c>
      <c r="AK296" s="15" t="s">
        <v>85</v>
      </c>
      <c r="AL296" s="20" t="s">
        <v>100</v>
      </c>
      <c r="AM296" s="15" t="s">
        <v>85</v>
      </c>
      <c r="AN296" s="15" t="s">
        <v>85</v>
      </c>
      <c r="AO296" s="35">
        <v>150423.0</v>
      </c>
      <c r="AP296" s="79">
        <v>45163.0</v>
      </c>
      <c r="AQ296" s="89">
        <v>2.0E7</v>
      </c>
      <c r="AR296" s="15" t="s">
        <v>85</v>
      </c>
      <c r="AS296" s="25" t="s">
        <v>85</v>
      </c>
      <c r="AT296" s="15" t="s">
        <v>85</v>
      </c>
      <c r="AU296" s="89">
        <v>2.0E7</v>
      </c>
      <c r="AV296" s="15" t="s">
        <v>101</v>
      </c>
      <c r="AW296" s="32">
        <v>45153.0</v>
      </c>
      <c r="AX296" s="15" t="s">
        <v>102</v>
      </c>
      <c r="AY296" s="32">
        <v>45163.0</v>
      </c>
      <c r="AZ296" s="15" t="s">
        <v>133</v>
      </c>
      <c r="BA296" s="32">
        <v>45260.0</v>
      </c>
      <c r="BB296" s="17">
        <f t="shared" si="105"/>
        <v>97</v>
      </c>
      <c r="BC296" s="30" t="s">
        <v>2023</v>
      </c>
      <c r="BD296" s="15">
        <v>5.2813239E7</v>
      </c>
      <c r="BE296" s="24">
        <v>0.0</v>
      </c>
      <c r="BF296" s="15"/>
      <c r="BG296" s="25">
        <v>0.0</v>
      </c>
      <c r="BH296" s="21"/>
      <c r="BI296" s="25">
        <v>0.0</v>
      </c>
      <c r="BJ296" s="15"/>
      <c r="BK296" s="25"/>
      <c r="BL296" s="25"/>
      <c r="BM296" s="25">
        <v>0.0</v>
      </c>
      <c r="BN296" s="15"/>
      <c r="BO296" s="39">
        <f t="shared" si="106"/>
        <v>20000000</v>
      </c>
      <c r="BP296" s="15" t="s">
        <v>85</v>
      </c>
      <c r="BQ296" s="15" t="s">
        <v>85</v>
      </c>
      <c r="BR296" s="15" t="s">
        <v>85</v>
      </c>
      <c r="BS296" s="15" t="s">
        <v>85</v>
      </c>
      <c r="BT296" s="15" t="s">
        <v>85</v>
      </c>
      <c r="BU296" s="25" t="s">
        <v>85</v>
      </c>
      <c r="BV296" s="15" t="s">
        <v>85</v>
      </c>
      <c r="BW296" s="15" t="s">
        <v>85</v>
      </c>
      <c r="BX296" s="15" t="s">
        <v>85</v>
      </c>
      <c r="BY296" s="28" t="str">
        <f t="shared" si="107"/>
        <v>#VALUE!</v>
      </c>
      <c r="BZ296" s="17"/>
      <c r="CA296" s="17"/>
    </row>
    <row r="297" ht="15.0" customHeight="1">
      <c r="A297" s="15" t="s">
        <v>78</v>
      </c>
      <c r="B297" s="15" t="s">
        <v>79</v>
      </c>
      <c r="C297" s="15" t="s">
        <v>80</v>
      </c>
      <c r="D297" s="15">
        <v>328.0</v>
      </c>
      <c r="E297" s="15" t="s">
        <v>565</v>
      </c>
      <c r="F297" s="15" t="s">
        <v>2024</v>
      </c>
      <c r="G297" s="15" t="s">
        <v>133</v>
      </c>
      <c r="H297" s="32">
        <v>45155.0</v>
      </c>
      <c r="I297" s="15" t="s">
        <v>2025</v>
      </c>
      <c r="J297" s="15" t="s">
        <v>85</v>
      </c>
      <c r="K297" s="15" t="s">
        <v>85</v>
      </c>
      <c r="L297" s="40" t="s">
        <v>2026</v>
      </c>
      <c r="M297" s="15" t="s">
        <v>87</v>
      </c>
      <c r="N297" s="15" t="s">
        <v>202</v>
      </c>
      <c r="O297" s="15" t="s">
        <v>180</v>
      </c>
      <c r="P297" s="15">
        <v>7.8181507E7</v>
      </c>
      <c r="Q297" s="25" t="s">
        <v>967</v>
      </c>
      <c r="R297" s="25">
        <v>2.5E7</v>
      </c>
      <c r="S297" s="25">
        <v>2.5E7</v>
      </c>
      <c r="T297" s="15">
        <v>39423.0</v>
      </c>
      <c r="U297" s="15" t="s">
        <v>968</v>
      </c>
      <c r="V297" s="15" t="s">
        <v>93</v>
      </c>
      <c r="W297" s="15" t="s">
        <v>94</v>
      </c>
      <c r="X297" s="15" t="s">
        <v>85</v>
      </c>
      <c r="Y297" s="15" t="s">
        <v>2027</v>
      </c>
      <c r="Z297" s="113">
        <v>45183.0</v>
      </c>
      <c r="AA297" s="15" t="s">
        <v>202</v>
      </c>
      <c r="AB297" s="19" t="s">
        <v>85</v>
      </c>
      <c r="AC297" s="15" t="s">
        <v>1634</v>
      </c>
      <c r="AD297" s="15" t="s">
        <v>248</v>
      </c>
      <c r="AE297" s="15" t="s">
        <v>2028</v>
      </c>
      <c r="AF297" s="15">
        <v>9.01599482E8</v>
      </c>
      <c r="AG297" s="15">
        <v>6.0</v>
      </c>
      <c r="AH297" s="19" t="s">
        <v>85</v>
      </c>
      <c r="AI297" s="15" t="s">
        <v>85</v>
      </c>
      <c r="AJ297" s="15" t="s">
        <v>101</v>
      </c>
      <c r="AK297" s="15" t="s">
        <v>1483</v>
      </c>
      <c r="AL297" s="17" t="s">
        <v>100</v>
      </c>
      <c r="AM297" s="15" t="s">
        <v>85</v>
      </c>
      <c r="AN297" s="15" t="s">
        <v>85</v>
      </c>
      <c r="AO297" s="34">
        <v>163623.0</v>
      </c>
      <c r="AP297" s="15" t="s">
        <v>2029</v>
      </c>
      <c r="AQ297" s="112">
        <v>2.5E7</v>
      </c>
      <c r="AR297" s="15" t="s">
        <v>85</v>
      </c>
      <c r="AS297" s="25" t="s">
        <v>85</v>
      </c>
      <c r="AT297" s="15" t="s">
        <v>85</v>
      </c>
      <c r="AU297" s="112">
        <v>2.5E7</v>
      </c>
      <c r="AV297" s="15" t="s">
        <v>101</v>
      </c>
      <c r="AW297" s="32">
        <v>45187.0</v>
      </c>
      <c r="AX297" s="15" t="s">
        <v>102</v>
      </c>
      <c r="AY297" s="32">
        <v>45187.0</v>
      </c>
      <c r="AZ297" s="15" t="s">
        <v>139</v>
      </c>
      <c r="BA297" s="32">
        <v>45230.0</v>
      </c>
      <c r="BB297" s="17">
        <f t="shared" si="105"/>
        <v>43</v>
      </c>
      <c r="BC297" s="30" t="s">
        <v>252</v>
      </c>
      <c r="BD297" s="15">
        <v>4.5758591E7</v>
      </c>
      <c r="BE297" s="24">
        <v>1.25E7</v>
      </c>
      <c r="BF297" s="51">
        <v>45286.0</v>
      </c>
      <c r="BG297" s="25">
        <v>0.0</v>
      </c>
      <c r="BH297" s="21"/>
      <c r="BI297" s="25">
        <v>0.0</v>
      </c>
      <c r="BJ297" s="21"/>
      <c r="BK297" s="25"/>
      <c r="BL297" s="25"/>
      <c r="BM297" s="25">
        <v>0.0</v>
      </c>
      <c r="BN297" s="17"/>
      <c r="BO297" s="39">
        <f t="shared" si="106"/>
        <v>37500000</v>
      </c>
      <c r="BP297" s="21"/>
      <c r="BQ297" s="113">
        <v>44973.0</v>
      </c>
      <c r="BR297" s="32">
        <v>45286.0</v>
      </c>
      <c r="BS297" s="21"/>
      <c r="BT297" s="17"/>
      <c r="BU297" s="27"/>
      <c r="BV297" s="21"/>
      <c r="BW297" s="17"/>
      <c r="BX297" s="21"/>
      <c r="BY297" s="28">
        <f t="shared" si="107"/>
        <v>43</v>
      </c>
      <c r="BZ297" s="17"/>
      <c r="CA297" s="17"/>
    </row>
    <row r="298" ht="15.0" customHeight="1">
      <c r="A298" s="15" t="s">
        <v>78</v>
      </c>
      <c r="B298" s="15" t="s">
        <v>79</v>
      </c>
      <c r="C298" s="15" t="s">
        <v>80</v>
      </c>
      <c r="D298" s="15">
        <v>331.0</v>
      </c>
      <c r="E298" s="15" t="s">
        <v>565</v>
      </c>
      <c r="F298" s="15" t="s">
        <v>2030</v>
      </c>
      <c r="G298" s="15" t="s">
        <v>133</v>
      </c>
      <c r="H298" s="32">
        <v>45155.0</v>
      </c>
      <c r="I298" s="15" t="s">
        <v>2031</v>
      </c>
      <c r="J298" s="15" t="s">
        <v>85</v>
      </c>
      <c r="K298" s="15" t="s">
        <v>85</v>
      </c>
      <c r="L298" s="40" t="s">
        <v>434</v>
      </c>
      <c r="M298" s="15" t="s">
        <v>108</v>
      </c>
      <c r="N298" s="15" t="s">
        <v>88</v>
      </c>
      <c r="O298" s="15" t="s">
        <v>412</v>
      </c>
      <c r="P298" s="15">
        <v>8.11116E7</v>
      </c>
      <c r="Q298" s="25" t="s">
        <v>2032</v>
      </c>
      <c r="R298" s="25">
        <v>4.5E7</v>
      </c>
      <c r="S298" s="25">
        <v>4.5E7</v>
      </c>
      <c r="T298" s="15">
        <v>48523.0</v>
      </c>
      <c r="U298" s="15" t="s">
        <v>92</v>
      </c>
      <c r="V298" s="15" t="s">
        <v>93</v>
      </c>
      <c r="W298" s="15" t="s">
        <v>94</v>
      </c>
      <c r="X298" s="15" t="s">
        <v>85</v>
      </c>
      <c r="Y298" s="15" t="s">
        <v>2033</v>
      </c>
      <c r="Z298" s="113">
        <v>45162.0</v>
      </c>
      <c r="AA298" s="15" t="s">
        <v>88</v>
      </c>
      <c r="AB298" s="19" t="s">
        <v>85</v>
      </c>
      <c r="AC298" s="15" t="s">
        <v>96</v>
      </c>
      <c r="AD298" s="17" t="s">
        <v>97</v>
      </c>
      <c r="AE298" s="15" t="s">
        <v>2034</v>
      </c>
      <c r="AF298" s="15">
        <v>1.042979778E9</v>
      </c>
      <c r="AG298" s="15" t="s">
        <v>165</v>
      </c>
      <c r="AH298" s="19" t="s">
        <v>85</v>
      </c>
      <c r="AI298" s="15" t="s">
        <v>1882</v>
      </c>
      <c r="AJ298" s="15" t="s">
        <v>85</v>
      </c>
      <c r="AK298" s="15" t="s">
        <v>115</v>
      </c>
      <c r="AL298" s="15" t="s">
        <v>85</v>
      </c>
      <c r="AM298" s="113">
        <v>36168.0</v>
      </c>
      <c r="AN298" s="22" t="str">
        <f>+YEAR(TODAY())-YEAR(#REF!)</f>
        <v>#REF!</v>
      </c>
      <c r="AO298" s="35">
        <v>149823.0</v>
      </c>
      <c r="AP298" s="16">
        <v>45163.0</v>
      </c>
      <c r="AQ298" s="89">
        <v>4.5E7</v>
      </c>
      <c r="AR298" s="30">
        <v>0.0</v>
      </c>
      <c r="AS298" s="30">
        <v>0.0</v>
      </c>
      <c r="AT298" s="30">
        <v>0.0</v>
      </c>
      <c r="AU298" s="31">
        <f>SUM(AQ298+AR298+AS298+AT298)</f>
        <v>45000000</v>
      </c>
      <c r="AV298" s="15" t="s">
        <v>101</v>
      </c>
      <c r="AW298" s="16">
        <v>45162.0</v>
      </c>
      <c r="AX298" s="15" t="s">
        <v>102</v>
      </c>
      <c r="AY298" s="32">
        <v>45163.0</v>
      </c>
      <c r="AZ298" s="15" t="s">
        <v>133</v>
      </c>
      <c r="BA298" s="32">
        <v>45291.0</v>
      </c>
      <c r="BB298" s="17">
        <f t="shared" si="105"/>
        <v>128</v>
      </c>
      <c r="BC298" s="30" t="s">
        <v>574</v>
      </c>
      <c r="BD298" s="17">
        <v>1.949897E7</v>
      </c>
      <c r="BE298" s="24">
        <v>0.0</v>
      </c>
      <c r="BF298" s="16"/>
      <c r="BG298" s="25">
        <v>0.0</v>
      </c>
      <c r="BH298" s="16"/>
      <c r="BI298" s="25">
        <v>0.0</v>
      </c>
      <c r="BJ298" s="16"/>
      <c r="BK298" s="25"/>
      <c r="BL298" s="25"/>
      <c r="BM298" s="25">
        <v>0.0</v>
      </c>
      <c r="BN298" s="16"/>
      <c r="BO298" s="39">
        <f t="shared" si="106"/>
        <v>45000000</v>
      </c>
      <c r="BP298" s="21"/>
      <c r="BQ298" s="16"/>
      <c r="BR298" s="16"/>
      <c r="BS298" s="21"/>
      <c r="BT298" s="17"/>
      <c r="BU298" s="27"/>
      <c r="BV298" s="21"/>
      <c r="BW298" s="17"/>
      <c r="BX298" s="21"/>
      <c r="BY298" s="28">
        <f t="shared" si="107"/>
        <v>128</v>
      </c>
      <c r="BZ298" s="17"/>
      <c r="CA298" s="17"/>
    </row>
    <row r="299" ht="15.0" customHeight="1">
      <c r="A299" s="15" t="s">
        <v>78</v>
      </c>
      <c r="B299" s="15" t="s">
        <v>79</v>
      </c>
      <c r="C299" s="15" t="s">
        <v>80</v>
      </c>
      <c r="D299" s="15">
        <v>236.0</v>
      </c>
      <c r="E299" s="15" t="s">
        <v>394</v>
      </c>
      <c r="F299" s="41" t="s">
        <v>2035</v>
      </c>
      <c r="G299" s="15" t="s">
        <v>133</v>
      </c>
      <c r="H299" s="110">
        <v>45169.0</v>
      </c>
      <c r="I299" s="41" t="s">
        <v>2036</v>
      </c>
      <c r="J299" s="15" t="s">
        <v>85</v>
      </c>
      <c r="K299" s="15" t="s">
        <v>85</v>
      </c>
      <c r="L299" s="50" t="s">
        <v>2037</v>
      </c>
      <c r="M299" s="15" t="s">
        <v>945</v>
      </c>
      <c r="N299" s="15" t="s">
        <v>202</v>
      </c>
      <c r="O299" s="15" t="s">
        <v>1161</v>
      </c>
      <c r="P299" s="157" t="s">
        <v>2038</v>
      </c>
      <c r="Q299" s="157" t="s">
        <v>2039</v>
      </c>
      <c r="R299" s="30">
        <v>2.868130408E9</v>
      </c>
      <c r="S299" s="18">
        <v>2.868130408E9</v>
      </c>
      <c r="T299" s="41">
        <v>47723.0</v>
      </c>
      <c r="U299" s="41" t="s">
        <v>988</v>
      </c>
      <c r="V299" s="15" t="s">
        <v>387</v>
      </c>
      <c r="W299" s="15" t="s">
        <v>387</v>
      </c>
      <c r="X299" s="34" t="s">
        <v>2040</v>
      </c>
      <c r="Y299" s="21" t="s">
        <v>85</v>
      </c>
      <c r="Z299" s="21" t="s">
        <v>85</v>
      </c>
      <c r="AA299" s="15"/>
      <c r="AB299" s="19" t="s">
        <v>85</v>
      </c>
      <c r="AC299" s="17"/>
      <c r="AD299" s="17"/>
      <c r="AE299" s="17"/>
      <c r="AF299" s="17"/>
      <c r="AG299" s="17"/>
      <c r="AH299" s="15" t="s">
        <v>85</v>
      </c>
      <c r="AI299" s="17"/>
      <c r="AJ299" s="17"/>
      <c r="AK299" s="17"/>
      <c r="AL299" s="17"/>
      <c r="AM299" s="17"/>
      <c r="AN299" s="21"/>
      <c r="AO299" s="27"/>
      <c r="AP299" s="17"/>
      <c r="AQ299" s="109"/>
      <c r="AR299" s="17"/>
      <c r="AS299" s="27"/>
      <c r="AT299" s="17"/>
      <c r="AU299" s="141"/>
      <c r="AV299" s="17"/>
      <c r="AW299" s="16"/>
      <c r="AX299" s="21"/>
      <c r="AY299" s="16"/>
      <c r="AZ299" s="21" t="s">
        <v>85</v>
      </c>
      <c r="BA299" s="16"/>
      <c r="BB299" s="17">
        <f t="shared" si="105"/>
        <v>0</v>
      </c>
      <c r="BC299" s="27"/>
      <c r="BD299" s="21"/>
      <c r="BE299" s="24">
        <v>0.0</v>
      </c>
      <c r="BF299" s="17"/>
      <c r="BG299" s="25">
        <v>0.0</v>
      </c>
      <c r="BH299" s="17"/>
      <c r="BI299" s="25">
        <v>0.0</v>
      </c>
      <c r="BJ299" s="21"/>
      <c r="BK299" s="25"/>
      <c r="BL299" s="25"/>
      <c r="BM299" s="25">
        <v>0.0</v>
      </c>
      <c r="BN299" s="17"/>
      <c r="BO299" s="39">
        <f t="shared" si="106"/>
        <v>0</v>
      </c>
      <c r="BP299" s="21"/>
      <c r="BQ299" s="17"/>
      <c r="BR299" s="17"/>
      <c r="BS299" s="21"/>
      <c r="BT299" s="17"/>
      <c r="BU299" s="27"/>
      <c r="BV299" s="21"/>
      <c r="BW299" s="17"/>
      <c r="BX299" s="21"/>
      <c r="BY299" s="28">
        <f t="shared" si="107"/>
        <v>0</v>
      </c>
      <c r="BZ299" s="17"/>
      <c r="CA299" s="17"/>
    </row>
    <row r="300" ht="15.0" customHeight="1">
      <c r="A300" s="15" t="s">
        <v>78</v>
      </c>
      <c r="B300" s="15" t="s">
        <v>79</v>
      </c>
      <c r="C300" s="15" t="s">
        <v>80</v>
      </c>
      <c r="D300" s="15">
        <v>337.0</v>
      </c>
      <c r="E300" s="15" t="s">
        <v>394</v>
      </c>
      <c r="F300" s="41" t="s">
        <v>2041</v>
      </c>
      <c r="G300" s="15" t="s">
        <v>133</v>
      </c>
      <c r="H300" s="110">
        <v>45167.0</v>
      </c>
      <c r="I300" s="41" t="s">
        <v>2042</v>
      </c>
      <c r="J300" s="15" t="s">
        <v>85</v>
      </c>
      <c r="K300" s="15" t="s">
        <v>85</v>
      </c>
      <c r="L300" s="50" t="s">
        <v>2043</v>
      </c>
      <c r="M300" s="15" t="s">
        <v>108</v>
      </c>
      <c r="N300" s="15" t="s">
        <v>88</v>
      </c>
      <c r="O300" s="15" t="s">
        <v>1161</v>
      </c>
      <c r="P300" s="17">
        <v>8.011162E7</v>
      </c>
      <c r="Q300" s="157" t="s">
        <v>1982</v>
      </c>
      <c r="R300" s="30">
        <v>1.08E7</v>
      </c>
      <c r="S300" s="30">
        <v>1.08E7</v>
      </c>
      <c r="T300" s="41">
        <v>50123.0</v>
      </c>
      <c r="U300" s="41" t="s">
        <v>162</v>
      </c>
      <c r="V300" s="15" t="s">
        <v>93</v>
      </c>
      <c r="W300" s="15" t="s">
        <v>94</v>
      </c>
      <c r="X300" s="14" t="s">
        <v>85</v>
      </c>
      <c r="Y300" s="15" t="s">
        <v>2044</v>
      </c>
      <c r="Z300" s="32">
        <v>45169.0</v>
      </c>
      <c r="AA300" s="15" t="s">
        <v>88</v>
      </c>
      <c r="AB300" s="19" t="s">
        <v>85</v>
      </c>
      <c r="AC300" s="15" t="s">
        <v>96</v>
      </c>
      <c r="AD300" s="15" t="s">
        <v>97</v>
      </c>
      <c r="AE300" s="41" t="s">
        <v>2045</v>
      </c>
      <c r="AF300" s="15">
        <v>5.2620942E7</v>
      </c>
      <c r="AG300" s="15" t="s">
        <v>165</v>
      </c>
      <c r="AH300" s="15" t="s">
        <v>85</v>
      </c>
      <c r="AI300" s="15" t="s">
        <v>2046</v>
      </c>
      <c r="AJ300" s="15" t="s">
        <v>114</v>
      </c>
      <c r="AK300" s="15" t="s">
        <v>115</v>
      </c>
      <c r="AL300" s="15" t="s">
        <v>85</v>
      </c>
      <c r="AM300" s="113">
        <v>26748.0</v>
      </c>
      <c r="AN300" s="22">
        <f>+YEAR(TODAY())-YEAR('Contratación 2023'!$AM298)</f>
        <v>25</v>
      </c>
      <c r="AO300" s="17">
        <v>155223.0</v>
      </c>
      <c r="AP300" s="16">
        <v>45169.0</v>
      </c>
      <c r="AQ300" s="112">
        <v>1.08E7</v>
      </c>
      <c r="AR300" s="30">
        <v>0.0</v>
      </c>
      <c r="AS300" s="30">
        <v>0.0</v>
      </c>
      <c r="AT300" s="30">
        <v>0.0</v>
      </c>
      <c r="AU300" s="31">
        <f>SUM(AQ300+AR300+AS300+AT300)</f>
        <v>10800000</v>
      </c>
      <c r="AV300" s="15" t="s">
        <v>101</v>
      </c>
      <c r="AW300" s="16">
        <v>45169.0</v>
      </c>
      <c r="AX300" s="15" t="s">
        <v>102</v>
      </c>
      <c r="AY300" s="16"/>
      <c r="AZ300" s="15" t="s">
        <v>133</v>
      </c>
      <c r="BA300" s="16"/>
      <c r="BB300" s="17">
        <f t="shared" si="105"/>
        <v>0</v>
      </c>
      <c r="BC300" s="25" t="s">
        <v>1173</v>
      </c>
      <c r="BD300" s="60">
        <v>1.010181437E9</v>
      </c>
      <c r="BE300" s="24">
        <v>0.0</v>
      </c>
      <c r="BF300" s="16"/>
      <c r="BG300" s="25">
        <v>0.0</v>
      </c>
      <c r="BH300" s="16"/>
      <c r="BI300" s="25">
        <v>0.0</v>
      </c>
      <c r="BJ300" s="16"/>
      <c r="BK300" s="25"/>
      <c r="BL300" s="25"/>
      <c r="BM300" s="25">
        <v>0.0</v>
      </c>
      <c r="BN300" s="16"/>
      <c r="BO300" s="39">
        <f t="shared" si="106"/>
        <v>10800000</v>
      </c>
      <c r="BP300" s="21"/>
      <c r="BQ300" s="16"/>
      <c r="BR300" s="16"/>
      <c r="BS300" s="21"/>
      <c r="BT300" s="17"/>
      <c r="BU300" s="27"/>
      <c r="BV300" s="21"/>
      <c r="BW300" s="17"/>
      <c r="BX300" s="21"/>
      <c r="BY300" s="28">
        <f t="shared" si="107"/>
        <v>0</v>
      </c>
      <c r="BZ300" s="17"/>
      <c r="CA300" s="17"/>
    </row>
    <row r="301" ht="15.0" customHeight="1">
      <c r="A301" s="15" t="s">
        <v>78</v>
      </c>
      <c r="B301" s="15" t="s">
        <v>79</v>
      </c>
      <c r="C301" s="15" t="s">
        <v>80</v>
      </c>
      <c r="D301" s="15">
        <v>329.0</v>
      </c>
      <c r="E301" s="15" t="s">
        <v>319</v>
      </c>
      <c r="F301" s="15" t="s">
        <v>2047</v>
      </c>
      <c r="G301" s="15" t="s">
        <v>133</v>
      </c>
      <c r="H301" s="110">
        <v>45156.0</v>
      </c>
      <c r="I301" s="15" t="s">
        <v>2048</v>
      </c>
      <c r="J301" s="15" t="s">
        <v>85</v>
      </c>
      <c r="K301" s="15" t="s">
        <v>85</v>
      </c>
      <c r="L301" s="15" t="s">
        <v>2049</v>
      </c>
      <c r="M301" s="15" t="s">
        <v>87</v>
      </c>
      <c r="N301" s="15" t="s">
        <v>202</v>
      </c>
      <c r="O301" s="15" t="s">
        <v>180</v>
      </c>
      <c r="P301" s="15">
        <v>7.8181507E7</v>
      </c>
      <c r="Q301" s="25" t="s">
        <v>967</v>
      </c>
      <c r="R301" s="25">
        <v>2.0E7</v>
      </c>
      <c r="S301" s="25">
        <v>2.0E7</v>
      </c>
      <c r="T301" s="15">
        <v>39523.0</v>
      </c>
      <c r="U301" s="15" t="s">
        <v>968</v>
      </c>
      <c r="V301" s="15" t="s">
        <v>93</v>
      </c>
      <c r="W301" s="15" t="s">
        <v>94</v>
      </c>
      <c r="X301" s="14" t="s">
        <v>85</v>
      </c>
      <c r="Y301" s="15" t="s">
        <v>2050</v>
      </c>
      <c r="Z301" s="79">
        <v>45184.0</v>
      </c>
      <c r="AA301" s="15" t="s">
        <v>202</v>
      </c>
      <c r="AB301" s="19" t="s">
        <v>85</v>
      </c>
      <c r="AC301" s="15" t="s">
        <v>1457</v>
      </c>
      <c r="AD301" s="41" t="s">
        <v>2051</v>
      </c>
      <c r="AE301" s="41" t="s">
        <v>2052</v>
      </c>
      <c r="AF301" s="142">
        <v>9.0061332E8</v>
      </c>
      <c r="AG301" s="15">
        <v>8.0</v>
      </c>
      <c r="AH301" s="15" t="s">
        <v>85</v>
      </c>
      <c r="AI301" s="15" t="s">
        <v>85</v>
      </c>
      <c r="AJ301" s="15" t="s">
        <v>99</v>
      </c>
      <c r="AK301" s="15" t="s">
        <v>2053</v>
      </c>
      <c r="AL301" s="20" t="s">
        <v>100</v>
      </c>
      <c r="AM301" s="15" t="s">
        <v>85</v>
      </c>
      <c r="AN301" s="15" t="s">
        <v>85</v>
      </c>
      <c r="AO301" s="40">
        <v>173923.0</v>
      </c>
      <c r="AP301" s="79">
        <v>45201.0</v>
      </c>
      <c r="AQ301" s="89">
        <v>2.0E7</v>
      </c>
      <c r="AR301" s="15" t="s">
        <v>85</v>
      </c>
      <c r="AS301" s="15" t="s">
        <v>85</v>
      </c>
      <c r="AT301" s="15" t="s">
        <v>85</v>
      </c>
      <c r="AU301" s="89">
        <v>2.0E7</v>
      </c>
      <c r="AV301" s="15" t="s">
        <v>99</v>
      </c>
      <c r="AW301" s="79">
        <v>45203.0</v>
      </c>
      <c r="AX301" s="15" t="s">
        <v>102</v>
      </c>
      <c r="AY301" s="79">
        <v>45203.0</v>
      </c>
      <c r="AZ301" s="15" t="s">
        <v>139</v>
      </c>
      <c r="BA301" s="84">
        <v>45291.0</v>
      </c>
      <c r="BB301" s="15">
        <v>88.0</v>
      </c>
      <c r="BC301" s="40" t="s">
        <v>2054</v>
      </c>
      <c r="BD301" s="114">
        <v>6.702633E7</v>
      </c>
      <c r="BE301" s="24">
        <v>1.0E7</v>
      </c>
      <c r="BF301" s="84">
        <v>45272.0</v>
      </c>
      <c r="BG301" s="25">
        <v>0.0</v>
      </c>
      <c r="BH301" s="21"/>
      <c r="BI301" s="25">
        <v>0.0</v>
      </c>
      <c r="BJ301" s="17"/>
      <c r="BK301" s="25"/>
      <c r="BL301" s="25"/>
      <c r="BM301" s="25">
        <v>0.0</v>
      </c>
      <c r="BN301" s="17"/>
      <c r="BO301" s="39">
        <f t="shared" si="106"/>
        <v>30000000</v>
      </c>
      <c r="BP301" s="15">
        <v>45.0</v>
      </c>
      <c r="BQ301" s="84">
        <v>45337.0</v>
      </c>
      <c r="BR301" s="84">
        <v>45272.0</v>
      </c>
      <c r="BS301" s="15" t="s">
        <v>85</v>
      </c>
      <c r="BT301" s="15" t="s">
        <v>85</v>
      </c>
      <c r="BU301" s="15" t="s">
        <v>85</v>
      </c>
      <c r="BV301" s="15" t="s">
        <v>85</v>
      </c>
      <c r="BW301" s="15" t="s">
        <v>85</v>
      </c>
      <c r="BX301" s="15" t="s">
        <v>85</v>
      </c>
      <c r="BY301" s="15">
        <v>133.0</v>
      </c>
      <c r="BZ301" s="17"/>
      <c r="CA301" s="17"/>
    </row>
    <row r="302" ht="15.0" customHeight="1">
      <c r="A302" s="15" t="s">
        <v>78</v>
      </c>
      <c r="B302" s="15" t="s">
        <v>79</v>
      </c>
      <c r="C302" s="15" t="s">
        <v>80</v>
      </c>
      <c r="D302" s="15">
        <v>309.0</v>
      </c>
      <c r="E302" s="15" t="s">
        <v>319</v>
      </c>
      <c r="F302" s="15" t="s">
        <v>2055</v>
      </c>
      <c r="G302" s="15" t="s">
        <v>133</v>
      </c>
      <c r="H302" s="79">
        <v>45167.0</v>
      </c>
      <c r="I302" s="15" t="s">
        <v>2056</v>
      </c>
      <c r="J302" s="15" t="s">
        <v>85</v>
      </c>
      <c r="K302" s="15" t="s">
        <v>85</v>
      </c>
      <c r="L302" s="15" t="s">
        <v>2057</v>
      </c>
      <c r="M302" s="15" t="s">
        <v>87</v>
      </c>
      <c r="N302" s="15" t="s">
        <v>2058</v>
      </c>
      <c r="O302" s="15" t="s">
        <v>147</v>
      </c>
      <c r="P302" s="15" t="s">
        <v>2059</v>
      </c>
      <c r="Q302" s="15" t="s">
        <v>2060</v>
      </c>
      <c r="R302" s="25">
        <v>1.1E7</v>
      </c>
      <c r="S302" s="25">
        <v>1.1E7</v>
      </c>
      <c r="T302" s="15">
        <v>45623.0</v>
      </c>
      <c r="U302" s="15" t="s">
        <v>1107</v>
      </c>
      <c r="V302" s="15" t="s">
        <v>93</v>
      </c>
      <c r="W302" s="15" t="s">
        <v>94</v>
      </c>
      <c r="X302" s="14" t="s">
        <v>85</v>
      </c>
      <c r="Y302" s="15" t="s">
        <v>2061</v>
      </c>
      <c r="Z302" s="79">
        <v>45189.0</v>
      </c>
      <c r="AA302" s="15" t="s">
        <v>124</v>
      </c>
      <c r="AB302" s="19" t="s">
        <v>85</v>
      </c>
      <c r="AC302" s="15" t="s">
        <v>96</v>
      </c>
      <c r="AD302" s="41" t="s">
        <v>97</v>
      </c>
      <c r="AE302" s="41" t="s">
        <v>2062</v>
      </c>
      <c r="AF302" s="142">
        <v>8.00199498E8</v>
      </c>
      <c r="AG302" s="15">
        <v>0.0</v>
      </c>
      <c r="AH302" s="15" t="s">
        <v>85</v>
      </c>
      <c r="AI302" s="15" t="s">
        <v>85</v>
      </c>
      <c r="AJ302" s="15" t="s">
        <v>99</v>
      </c>
      <c r="AK302" s="15" t="s">
        <v>128</v>
      </c>
      <c r="AL302" s="20" t="s">
        <v>100</v>
      </c>
      <c r="AM302" s="15" t="s">
        <v>85</v>
      </c>
      <c r="AN302" s="15" t="s">
        <v>85</v>
      </c>
      <c r="AO302" s="40">
        <v>173523.0</v>
      </c>
      <c r="AP302" s="79">
        <v>45201.0</v>
      </c>
      <c r="AQ302" s="89">
        <v>1.1E7</v>
      </c>
      <c r="AR302" s="15" t="s">
        <v>85</v>
      </c>
      <c r="AS302" s="15" t="s">
        <v>85</v>
      </c>
      <c r="AT302" s="15" t="s">
        <v>85</v>
      </c>
      <c r="AU302" s="89">
        <v>1.1E7</v>
      </c>
      <c r="AV302" s="15" t="s">
        <v>99</v>
      </c>
      <c r="AW302" s="79">
        <v>45187.0</v>
      </c>
      <c r="AX302" s="15" t="s">
        <v>102</v>
      </c>
      <c r="AY302" s="84">
        <v>45210.0</v>
      </c>
      <c r="AZ302" s="15" t="s">
        <v>139</v>
      </c>
      <c r="BA302" s="84">
        <v>45241.0</v>
      </c>
      <c r="BB302" s="15">
        <v>30.0</v>
      </c>
      <c r="BC302" s="40" t="s">
        <v>2063</v>
      </c>
      <c r="BD302" s="114">
        <v>8.0832684E7</v>
      </c>
      <c r="BE302" s="24">
        <v>0.0</v>
      </c>
      <c r="BF302" s="17"/>
      <c r="BG302" s="25">
        <v>0.0</v>
      </c>
      <c r="BH302" s="21"/>
      <c r="BI302" s="25">
        <v>0.0</v>
      </c>
      <c r="BJ302" s="17"/>
      <c r="BK302" s="25"/>
      <c r="BL302" s="25"/>
      <c r="BM302" s="25">
        <v>0.0</v>
      </c>
      <c r="BN302" s="17"/>
      <c r="BO302" s="39">
        <f t="shared" si="106"/>
        <v>11000000</v>
      </c>
      <c r="BP302" s="15" t="s">
        <v>85</v>
      </c>
      <c r="BQ302" s="15" t="s">
        <v>85</v>
      </c>
      <c r="BR302" s="15" t="s">
        <v>85</v>
      </c>
      <c r="BS302" s="15" t="s">
        <v>85</v>
      </c>
      <c r="BT302" s="15" t="s">
        <v>85</v>
      </c>
      <c r="BU302" s="15" t="s">
        <v>85</v>
      </c>
      <c r="BV302" s="15" t="s">
        <v>85</v>
      </c>
      <c r="BW302" s="15" t="s">
        <v>85</v>
      </c>
      <c r="BX302" s="15" t="s">
        <v>85</v>
      </c>
      <c r="BY302" s="15">
        <v>30.0</v>
      </c>
      <c r="BZ302" s="17"/>
      <c r="CA302" s="17"/>
    </row>
    <row r="303" ht="15.0" customHeight="1">
      <c r="A303" s="15" t="s">
        <v>78</v>
      </c>
      <c r="B303" s="15" t="s">
        <v>79</v>
      </c>
      <c r="C303" s="15" t="s">
        <v>80</v>
      </c>
      <c r="D303" s="15">
        <v>356.0</v>
      </c>
      <c r="E303" s="15" t="s">
        <v>565</v>
      </c>
      <c r="F303" s="14" t="s">
        <v>2064</v>
      </c>
      <c r="G303" s="15" t="s">
        <v>139</v>
      </c>
      <c r="H303" s="32">
        <v>45183.0</v>
      </c>
      <c r="I303" s="15" t="s">
        <v>2065</v>
      </c>
      <c r="J303" s="15" t="s">
        <v>85</v>
      </c>
      <c r="K303" s="15" t="s">
        <v>85</v>
      </c>
      <c r="L303" s="50" t="s">
        <v>2066</v>
      </c>
      <c r="M303" s="15" t="s">
        <v>243</v>
      </c>
      <c r="N303" s="15" t="s">
        <v>202</v>
      </c>
      <c r="O303" s="15" t="s">
        <v>351</v>
      </c>
      <c r="P303" s="15">
        <v>4.3232612E7</v>
      </c>
      <c r="Q303" s="98" t="s">
        <v>2067</v>
      </c>
      <c r="R303" s="25">
        <v>4.0E8</v>
      </c>
      <c r="S303" s="18">
        <v>3.4362E8</v>
      </c>
      <c r="T303" s="50">
        <v>45923.0</v>
      </c>
      <c r="U303" s="50" t="s">
        <v>92</v>
      </c>
      <c r="V303" s="15" t="s">
        <v>93</v>
      </c>
      <c r="W303" s="15" t="s">
        <v>94</v>
      </c>
      <c r="X303" s="15" t="s">
        <v>85</v>
      </c>
      <c r="Y303" s="15" t="s">
        <v>2068</v>
      </c>
      <c r="Z303" s="113">
        <v>45230.0</v>
      </c>
      <c r="AA303" s="15" t="s">
        <v>1749</v>
      </c>
      <c r="AB303" s="19" t="s">
        <v>85</v>
      </c>
      <c r="AC303" s="15" t="s">
        <v>96</v>
      </c>
      <c r="AD303" s="17" t="s">
        <v>97</v>
      </c>
      <c r="AE303" s="15" t="s">
        <v>2069</v>
      </c>
      <c r="AF303" s="15">
        <v>9.0085234E8</v>
      </c>
      <c r="AG303" s="15">
        <v>1.0</v>
      </c>
      <c r="AH303" s="34" t="s">
        <v>85</v>
      </c>
      <c r="AI303" s="15" t="s">
        <v>85</v>
      </c>
      <c r="AJ303" s="15" t="s">
        <v>101</v>
      </c>
      <c r="AK303" s="15" t="s">
        <v>128</v>
      </c>
      <c r="AL303" s="17" t="s">
        <v>100</v>
      </c>
      <c r="AM303" s="15" t="s">
        <v>85</v>
      </c>
      <c r="AN303" s="15" t="s">
        <v>85</v>
      </c>
      <c r="AO303" s="35">
        <v>191523.0</v>
      </c>
      <c r="AP303" s="113">
        <v>45233.0</v>
      </c>
      <c r="AQ303" s="89">
        <v>3.4271988E8</v>
      </c>
      <c r="AR303" s="15" t="s">
        <v>85</v>
      </c>
      <c r="AS303" s="25" t="s">
        <v>85</v>
      </c>
      <c r="AT303" s="15" t="s">
        <v>85</v>
      </c>
      <c r="AU303" s="89">
        <v>3.4271988E8</v>
      </c>
      <c r="AV303" s="15" t="s">
        <v>101</v>
      </c>
      <c r="AW303" s="32">
        <v>45230.0</v>
      </c>
      <c r="AX303" s="15" t="s">
        <v>102</v>
      </c>
      <c r="AY303" s="32">
        <v>45237.0</v>
      </c>
      <c r="AZ303" s="15" t="s">
        <v>770</v>
      </c>
      <c r="BA303" s="32">
        <v>45291.0</v>
      </c>
      <c r="BB303" s="17">
        <f t="shared" ref="BB303:BB304" si="108">(BA303-AY303)</f>
        <v>54</v>
      </c>
      <c r="BC303" s="30" t="s">
        <v>2070</v>
      </c>
      <c r="BD303" s="15">
        <v>5.2836662E7</v>
      </c>
      <c r="BE303" s="24">
        <v>0.0</v>
      </c>
      <c r="BF303" s="17"/>
      <c r="BG303" s="25">
        <v>0.0</v>
      </c>
      <c r="BH303" s="21"/>
      <c r="BI303" s="25">
        <v>0.0</v>
      </c>
      <c r="BJ303" s="21"/>
      <c r="BK303" s="25"/>
      <c r="BL303" s="25"/>
      <c r="BM303" s="25">
        <v>0.0</v>
      </c>
      <c r="BN303" s="17"/>
      <c r="BO303" s="39">
        <f t="shared" si="106"/>
        <v>342719880</v>
      </c>
      <c r="BP303" s="21"/>
      <c r="BQ303" s="17"/>
      <c r="BR303" s="17"/>
      <c r="BS303" s="21"/>
      <c r="BT303" s="17"/>
      <c r="BU303" s="27"/>
      <c r="BV303" s="21"/>
      <c r="BW303" s="17"/>
      <c r="BX303" s="21"/>
      <c r="BY303" s="28">
        <f>SUM(BB303+BP303+BS303+BV303)</f>
        <v>54</v>
      </c>
      <c r="BZ303" s="17"/>
      <c r="CA303" s="17"/>
    </row>
    <row r="304" ht="15.0" customHeight="1">
      <c r="A304" s="17" t="s">
        <v>78</v>
      </c>
      <c r="B304" s="17" t="s">
        <v>79</v>
      </c>
      <c r="C304" s="15" t="s">
        <v>141</v>
      </c>
      <c r="D304" s="17">
        <v>124.0</v>
      </c>
      <c r="E304" s="15" t="s">
        <v>142</v>
      </c>
      <c r="F304" s="17" t="s">
        <v>2071</v>
      </c>
      <c r="G304" s="15" t="s">
        <v>118</v>
      </c>
      <c r="H304" s="32">
        <v>45075.0</v>
      </c>
      <c r="I304" s="22">
        <v>151948.0</v>
      </c>
      <c r="J304" s="33">
        <v>45075.0</v>
      </c>
      <c r="K304" s="15" t="s">
        <v>85</v>
      </c>
      <c r="L304" s="14" t="s">
        <v>1904</v>
      </c>
      <c r="M304" s="15" t="s">
        <v>243</v>
      </c>
      <c r="N304" s="15" t="s">
        <v>244</v>
      </c>
      <c r="O304" s="15" t="s">
        <v>180</v>
      </c>
      <c r="P304" s="14">
        <v>4.41031E7</v>
      </c>
      <c r="Q304" s="14" t="s">
        <v>1905</v>
      </c>
      <c r="R304" s="56">
        <v>1.07E8</v>
      </c>
      <c r="S304" s="56">
        <v>1.0624064138E8</v>
      </c>
      <c r="T304" s="14">
        <v>40623.0</v>
      </c>
      <c r="U304" s="14" t="s">
        <v>122</v>
      </c>
      <c r="V304" s="50" t="s">
        <v>93</v>
      </c>
      <c r="W304" s="50" t="s">
        <v>94</v>
      </c>
      <c r="X304" s="14" t="s">
        <v>85</v>
      </c>
      <c r="Y304" s="50">
        <v>111335.0</v>
      </c>
      <c r="Z304" s="16">
        <v>45091.0</v>
      </c>
      <c r="AA304" s="15" t="s">
        <v>124</v>
      </c>
      <c r="AB304" s="19" t="s">
        <v>85</v>
      </c>
      <c r="AC304" s="15" t="s">
        <v>96</v>
      </c>
      <c r="AD304" s="14" t="s">
        <v>97</v>
      </c>
      <c r="AE304" s="41" t="s">
        <v>732</v>
      </c>
      <c r="AF304" s="41">
        <v>9.00019737E8</v>
      </c>
      <c r="AG304" s="41">
        <v>8.0</v>
      </c>
      <c r="AH304" s="19" t="s">
        <v>85</v>
      </c>
      <c r="AI304" s="41" t="s">
        <v>85</v>
      </c>
      <c r="AJ304" s="158" t="s">
        <v>99</v>
      </c>
      <c r="AK304" s="15" t="s">
        <v>1907</v>
      </c>
      <c r="AL304" s="15" t="s">
        <v>220</v>
      </c>
      <c r="AM304" s="41" t="s">
        <v>85</v>
      </c>
      <c r="AN304" s="41" t="s">
        <v>85</v>
      </c>
      <c r="AO304" s="50">
        <v>110723.0</v>
      </c>
      <c r="AP304" s="16">
        <v>45092.0</v>
      </c>
      <c r="AQ304" s="55">
        <v>2.747099329E7</v>
      </c>
      <c r="AR304" s="30">
        <v>0.0</v>
      </c>
      <c r="AS304" s="30">
        <v>0.0</v>
      </c>
      <c r="AT304" s="30">
        <v>0.0</v>
      </c>
      <c r="AU304" s="71">
        <v>2.747099329E7</v>
      </c>
      <c r="AV304" s="15" t="s">
        <v>101</v>
      </c>
      <c r="AW304" s="32">
        <v>45097.0</v>
      </c>
      <c r="AX304" s="15" t="s">
        <v>102</v>
      </c>
      <c r="AY304" s="37">
        <v>45091.0</v>
      </c>
      <c r="AZ304" s="41" t="s">
        <v>199</v>
      </c>
      <c r="BA304" s="37">
        <v>45169.0</v>
      </c>
      <c r="BB304" s="14">
        <f t="shared" si="108"/>
        <v>78</v>
      </c>
      <c r="BC304" s="59" t="s">
        <v>2072</v>
      </c>
      <c r="BD304" s="60">
        <v>1.018409885E9</v>
      </c>
      <c r="BE304" s="24">
        <v>0.0</v>
      </c>
      <c r="BF304" s="21"/>
      <c r="BG304" s="25">
        <v>0.0</v>
      </c>
      <c r="BH304" s="17"/>
      <c r="BI304" s="25">
        <v>0.0</v>
      </c>
      <c r="BJ304" s="62"/>
      <c r="BK304" s="25"/>
      <c r="BL304" s="25"/>
      <c r="BM304" s="25">
        <v>0.0</v>
      </c>
      <c r="BN304" s="63"/>
      <c r="BO304" s="39">
        <f t="shared" si="106"/>
        <v>27470993.29</v>
      </c>
      <c r="BP304" s="62"/>
      <c r="BQ304" s="63"/>
      <c r="BR304" s="63"/>
      <c r="BS304" s="62"/>
      <c r="BT304" s="63"/>
      <c r="BU304" s="101"/>
      <c r="BV304" s="62"/>
      <c r="BW304" s="63"/>
      <c r="BX304" s="62"/>
      <c r="BY304" s="132" t="s">
        <v>2073</v>
      </c>
      <c r="BZ304" s="17"/>
      <c r="CA304" s="17"/>
    </row>
    <row r="305" ht="15.0" customHeight="1">
      <c r="A305" s="15" t="s">
        <v>78</v>
      </c>
      <c r="B305" s="15" t="s">
        <v>79</v>
      </c>
      <c r="C305" s="15" t="s">
        <v>141</v>
      </c>
      <c r="D305" s="15">
        <v>44.0</v>
      </c>
      <c r="E305" s="15" t="s">
        <v>319</v>
      </c>
      <c r="F305" s="15" t="s">
        <v>2074</v>
      </c>
      <c r="G305" s="15" t="s">
        <v>139</v>
      </c>
      <c r="H305" s="32">
        <v>45183.0</v>
      </c>
      <c r="I305" s="15">
        <v>115966.0</v>
      </c>
      <c r="J305" s="15" t="s">
        <v>85</v>
      </c>
      <c r="K305" s="15" t="s">
        <v>85</v>
      </c>
      <c r="L305" s="50" t="s">
        <v>2075</v>
      </c>
      <c r="M305" s="15" t="s">
        <v>87</v>
      </c>
      <c r="N305" s="15" t="s">
        <v>146</v>
      </c>
      <c r="O305" s="15" t="s">
        <v>351</v>
      </c>
      <c r="P305" s="15" t="s">
        <v>2076</v>
      </c>
      <c r="Q305" s="15" t="s">
        <v>2077</v>
      </c>
      <c r="R305" s="25">
        <v>2.0E7</v>
      </c>
      <c r="S305" s="25">
        <v>1.057315E7</v>
      </c>
      <c r="T305" s="15">
        <v>51423.0</v>
      </c>
      <c r="U305" s="15" t="s">
        <v>2078</v>
      </c>
      <c r="V305" s="15" t="s">
        <v>93</v>
      </c>
      <c r="W305" s="15" t="s">
        <v>94</v>
      </c>
      <c r="X305" s="15" t="s">
        <v>85</v>
      </c>
      <c r="Y305" s="15" t="s">
        <v>2079</v>
      </c>
      <c r="Z305" s="32">
        <v>45183.0</v>
      </c>
      <c r="AA305" s="15" t="s">
        <v>124</v>
      </c>
      <c r="AB305" s="19" t="s">
        <v>85</v>
      </c>
      <c r="AC305" s="15" t="s">
        <v>96</v>
      </c>
      <c r="AD305" s="17" t="s">
        <v>97</v>
      </c>
      <c r="AE305" s="15" t="s">
        <v>729</v>
      </c>
      <c r="AF305" s="15">
        <v>8.30037946E8</v>
      </c>
      <c r="AG305" s="15">
        <v>3.0</v>
      </c>
      <c r="AH305" s="15" t="s">
        <v>85</v>
      </c>
      <c r="AI305" s="15" t="s">
        <v>85</v>
      </c>
      <c r="AJ305" s="15" t="s">
        <v>114</v>
      </c>
      <c r="AK305" s="15" t="s">
        <v>85</v>
      </c>
      <c r="AL305" s="15" t="s">
        <v>85</v>
      </c>
      <c r="AM305" s="15" t="s">
        <v>85</v>
      </c>
      <c r="AN305" s="15" t="s">
        <v>85</v>
      </c>
      <c r="AO305" s="15">
        <v>163723.0</v>
      </c>
      <c r="AP305" s="32">
        <v>45184.0</v>
      </c>
      <c r="AQ305" s="89">
        <v>1.057315E7</v>
      </c>
      <c r="AR305" s="15" t="s">
        <v>85</v>
      </c>
      <c r="AS305" s="15" t="s">
        <v>85</v>
      </c>
      <c r="AT305" s="15" t="s">
        <v>85</v>
      </c>
      <c r="AU305" s="89">
        <v>1.057315E7</v>
      </c>
      <c r="AV305" s="15" t="s">
        <v>129</v>
      </c>
      <c r="AW305" s="15" t="s">
        <v>85</v>
      </c>
      <c r="AX305" s="15" t="s">
        <v>130</v>
      </c>
      <c r="AY305" s="32">
        <v>45183.0</v>
      </c>
      <c r="AZ305" s="15" t="s">
        <v>139</v>
      </c>
      <c r="BA305" s="32">
        <v>45205.0</v>
      </c>
      <c r="BB305" s="15">
        <v>22.0</v>
      </c>
      <c r="BC305" s="17" t="s">
        <v>356</v>
      </c>
      <c r="BD305" s="65">
        <v>3.9375763E8</v>
      </c>
      <c r="BE305" s="24">
        <v>0.0</v>
      </c>
      <c r="BF305" s="15"/>
      <c r="BG305" s="25">
        <v>0.0</v>
      </c>
      <c r="BH305" s="21"/>
      <c r="BI305" s="25">
        <v>0.0</v>
      </c>
      <c r="BJ305" s="15"/>
      <c r="BK305" s="25"/>
      <c r="BL305" s="25"/>
      <c r="BM305" s="25">
        <v>0.0</v>
      </c>
      <c r="BN305" s="15"/>
      <c r="BO305" s="39">
        <f t="shared" si="106"/>
        <v>10573150</v>
      </c>
      <c r="BP305" s="15" t="s">
        <v>85</v>
      </c>
      <c r="BQ305" s="15" t="s">
        <v>85</v>
      </c>
      <c r="BR305" s="15" t="s">
        <v>85</v>
      </c>
      <c r="BS305" s="15" t="s">
        <v>85</v>
      </c>
      <c r="BT305" s="15" t="s">
        <v>85</v>
      </c>
      <c r="BU305" s="15" t="s">
        <v>85</v>
      </c>
      <c r="BV305" s="15" t="s">
        <v>85</v>
      </c>
      <c r="BW305" s="15" t="s">
        <v>85</v>
      </c>
      <c r="BX305" s="15" t="s">
        <v>85</v>
      </c>
      <c r="BY305" s="15">
        <v>22.0</v>
      </c>
      <c r="BZ305" s="17"/>
      <c r="CA305" s="17"/>
    </row>
    <row r="306" ht="15.0" customHeight="1">
      <c r="A306" s="15" t="s">
        <v>78</v>
      </c>
      <c r="B306" s="15" t="s">
        <v>79</v>
      </c>
      <c r="C306" s="15" t="s">
        <v>141</v>
      </c>
      <c r="D306" s="15">
        <v>44.0</v>
      </c>
      <c r="E306" s="15" t="s">
        <v>319</v>
      </c>
      <c r="F306" s="15" t="s">
        <v>2080</v>
      </c>
      <c r="G306" s="15" t="s">
        <v>139</v>
      </c>
      <c r="H306" s="32">
        <v>45183.0</v>
      </c>
      <c r="I306" s="15">
        <v>115967.0</v>
      </c>
      <c r="J306" s="15" t="s">
        <v>85</v>
      </c>
      <c r="K306" s="15" t="s">
        <v>85</v>
      </c>
      <c r="L306" s="50" t="s">
        <v>2075</v>
      </c>
      <c r="M306" s="15" t="s">
        <v>87</v>
      </c>
      <c r="N306" s="15" t="s">
        <v>146</v>
      </c>
      <c r="O306" s="15" t="s">
        <v>351</v>
      </c>
      <c r="P306" s="15" t="s">
        <v>2076</v>
      </c>
      <c r="Q306" s="15" t="s">
        <v>2077</v>
      </c>
      <c r="R306" s="25">
        <v>2.0E7</v>
      </c>
      <c r="S306" s="25">
        <v>624822.0</v>
      </c>
      <c r="T306" s="15">
        <v>51423.0</v>
      </c>
      <c r="U306" s="15" t="s">
        <v>2078</v>
      </c>
      <c r="V306" s="15" t="s">
        <v>93</v>
      </c>
      <c r="W306" s="15" t="s">
        <v>94</v>
      </c>
      <c r="X306" s="15" t="s">
        <v>85</v>
      </c>
      <c r="Y306" s="15" t="s">
        <v>2081</v>
      </c>
      <c r="Z306" s="32">
        <v>45183.0</v>
      </c>
      <c r="AA306" s="15" t="s">
        <v>124</v>
      </c>
      <c r="AB306" s="19" t="s">
        <v>85</v>
      </c>
      <c r="AC306" s="15" t="s">
        <v>96</v>
      </c>
      <c r="AD306" s="17" t="s">
        <v>97</v>
      </c>
      <c r="AE306" s="15" t="s">
        <v>1860</v>
      </c>
      <c r="AF306" s="15">
        <v>9.0036566E8</v>
      </c>
      <c r="AG306" s="15">
        <v>2.0</v>
      </c>
      <c r="AH306" s="15" t="s">
        <v>85</v>
      </c>
      <c r="AI306" s="15" t="s">
        <v>85</v>
      </c>
      <c r="AJ306" s="15" t="s">
        <v>114</v>
      </c>
      <c r="AK306" s="15" t="s">
        <v>85</v>
      </c>
      <c r="AL306" s="15" t="s">
        <v>85</v>
      </c>
      <c r="AM306" s="15" t="s">
        <v>85</v>
      </c>
      <c r="AN306" s="15" t="s">
        <v>85</v>
      </c>
      <c r="AO306" s="15">
        <v>163823.0</v>
      </c>
      <c r="AP306" s="32">
        <v>45184.0</v>
      </c>
      <c r="AQ306" s="89">
        <v>624822.0</v>
      </c>
      <c r="AR306" s="15" t="s">
        <v>85</v>
      </c>
      <c r="AS306" s="15" t="s">
        <v>85</v>
      </c>
      <c r="AT306" s="15" t="s">
        <v>85</v>
      </c>
      <c r="AU306" s="89">
        <v>624822.0</v>
      </c>
      <c r="AV306" s="15" t="s">
        <v>129</v>
      </c>
      <c r="AW306" s="15" t="s">
        <v>85</v>
      </c>
      <c r="AX306" s="15" t="s">
        <v>130</v>
      </c>
      <c r="AY306" s="32">
        <v>45183.0</v>
      </c>
      <c r="AZ306" s="15" t="s">
        <v>139</v>
      </c>
      <c r="BA306" s="32">
        <v>45205.0</v>
      </c>
      <c r="BB306" s="15">
        <v>22.0</v>
      </c>
      <c r="BC306" s="17" t="s">
        <v>356</v>
      </c>
      <c r="BD306" s="65">
        <v>3.9375763E8</v>
      </c>
      <c r="BE306" s="24">
        <v>0.0</v>
      </c>
      <c r="BF306" s="15"/>
      <c r="BG306" s="25">
        <v>0.0</v>
      </c>
      <c r="BH306" s="21"/>
      <c r="BI306" s="25">
        <v>0.0</v>
      </c>
      <c r="BJ306" s="15"/>
      <c r="BK306" s="25"/>
      <c r="BL306" s="25"/>
      <c r="BM306" s="25">
        <v>0.0</v>
      </c>
      <c r="BN306" s="15"/>
      <c r="BO306" s="39">
        <f t="shared" si="106"/>
        <v>624822</v>
      </c>
      <c r="BP306" s="15" t="s">
        <v>85</v>
      </c>
      <c r="BQ306" s="15" t="s">
        <v>85</v>
      </c>
      <c r="BR306" s="15" t="s">
        <v>85</v>
      </c>
      <c r="BS306" s="15" t="s">
        <v>85</v>
      </c>
      <c r="BT306" s="15" t="s">
        <v>85</v>
      </c>
      <c r="BU306" s="15" t="s">
        <v>85</v>
      </c>
      <c r="BV306" s="15" t="s">
        <v>85</v>
      </c>
      <c r="BW306" s="15" t="s">
        <v>85</v>
      </c>
      <c r="BX306" s="15" t="s">
        <v>85</v>
      </c>
      <c r="BY306" s="15">
        <v>22.0</v>
      </c>
      <c r="BZ306" s="17"/>
      <c r="CA306" s="17"/>
    </row>
    <row r="307" ht="15.0" customHeight="1">
      <c r="A307" s="15" t="s">
        <v>78</v>
      </c>
      <c r="B307" s="15" t="s">
        <v>79</v>
      </c>
      <c r="C307" s="15" t="s">
        <v>141</v>
      </c>
      <c r="D307" s="15">
        <v>44.0</v>
      </c>
      <c r="E307" s="15" t="s">
        <v>319</v>
      </c>
      <c r="F307" s="15" t="s">
        <v>2082</v>
      </c>
      <c r="G307" s="15" t="s">
        <v>139</v>
      </c>
      <c r="H307" s="32">
        <v>45187.0</v>
      </c>
      <c r="I307" s="15">
        <v>116041.0</v>
      </c>
      <c r="J307" s="15" t="s">
        <v>85</v>
      </c>
      <c r="K307" s="15" t="s">
        <v>85</v>
      </c>
      <c r="L307" s="50" t="s">
        <v>2075</v>
      </c>
      <c r="M307" s="15" t="s">
        <v>87</v>
      </c>
      <c r="N307" s="15" t="s">
        <v>146</v>
      </c>
      <c r="O307" s="15" t="s">
        <v>351</v>
      </c>
      <c r="P307" s="15" t="s">
        <v>2076</v>
      </c>
      <c r="Q307" s="15" t="s">
        <v>2077</v>
      </c>
      <c r="R307" s="25">
        <v>2.0E7</v>
      </c>
      <c r="S307" s="25">
        <v>8098188.0</v>
      </c>
      <c r="T307" s="15">
        <v>51423.0</v>
      </c>
      <c r="U307" s="15" t="s">
        <v>2078</v>
      </c>
      <c r="V307" s="15" t="s">
        <v>93</v>
      </c>
      <c r="W307" s="15" t="s">
        <v>94</v>
      </c>
      <c r="X307" s="15" t="s">
        <v>85</v>
      </c>
      <c r="Y307" s="15" t="s">
        <v>2083</v>
      </c>
      <c r="Z307" s="32">
        <v>45187.0</v>
      </c>
      <c r="AA307" s="15" t="s">
        <v>124</v>
      </c>
      <c r="AB307" s="19" t="s">
        <v>85</v>
      </c>
      <c r="AC307" s="15" t="s">
        <v>96</v>
      </c>
      <c r="AD307" s="17" t="s">
        <v>97</v>
      </c>
      <c r="AE307" s="15" t="s">
        <v>1858</v>
      </c>
      <c r="AF307" s="15">
        <v>8.00237412E8</v>
      </c>
      <c r="AG307" s="15">
        <v>1.0</v>
      </c>
      <c r="AH307" s="15" t="s">
        <v>85</v>
      </c>
      <c r="AI307" s="15" t="s">
        <v>85</v>
      </c>
      <c r="AJ307" s="15" t="s">
        <v>114</v>
      </c>
      <c r="AK307" s="15" t="s">
        <v>85</v>
      </c>
      <c r="AL307" s="15" t="s">
        <v>85</v>
      </c>
      <c r="AM307" s="15" t="s">
        <v>85</v>
      </c>
      <c r="AN307" s="15" t="s">
        <v>85</v>
      </c>
      <c r="AO307" s="15">
        <v>164823.0</v>
      </c>
      <c r="AP307" s="32">
        <v>45187.0</v>
      </c>
      <c r="AQ307" s="89">
        <v>8098188.0</v>
      </c>
      <c r="AR307" s="15" t="s">
        <v>85</v>
      </c>
      <c r="AS307" s="15" t="s">
        <v>85</v>
      </c>
      <c r="AT307" s="15" t="s">
        <v>85</v>
      </c>
      <c r="AU307" s="89">
        <v>8098188.0</v>
      </c>
      <c r="AV307" s="15" t="s">
        <v>129</v>
      </c>
      <c r="AW307" s="15" t="s">
        <v>85</v>
      </c>
      <c r="AX307" s="15" t="s">
        <v>130</v>
      </c>
      <c r="AY307" s="32">
        <v>45187.0</v>
      </c>
      <c r="AZ307" s="15" t="s">
        <v>139</v>
      </c>
      <c r="BA307" s="32">
        <v>45205.0</v>
      </c>
      <c r="BB307" s="15">
        <v>18.0</v>
      </c>
      <c r="BC307" s="17" t="s">
        <v>356</v>
      </c>
      <c r="BD307" s="65">
        <v>3.9375763E8</v>
      </c>
      <c r="BE307" s="24">
        <v>0.0</v>
      </c>
      <c r="BF307" s="15"/>
      <c r="BG307" s="25">
        <v>0.0</v>
      </c>
      <c r="BH307" s="21"/>
      <c r="BI307" s="25">
        <v>0.0</v>
      </c>
      <c r="BJ307" s="15"/>
      <c r="BK307" s="25"/>
      <c r="BL307" s="25"/>
      <c r="BM307" s="25">
        <v>0.0</v>
      </c>
      <c r="BN307" s="15"/>
      <c r="BO307" s="39">
        <f t="shared" si="106"/>
        <v>8098188</v>
      </c>
      <c r="BP307" s="15" t="s">
        <v>85</v>
      </c>
      <c r="BQ307" s="15" t="s">
        <v>85</v>
      </c>
      <c r="BR307" s="15" t="s">
        <v>85</v>
      </c>
      <c r="BS307" s="15" t="s">
        <v>85</v>
      </c>
      <c r="BT307" s="15" t="s">
        <v>85</v>
      </c>
      <c r="BU307" s="15" t="s">
        <v>85</v>
      </c>
      <c r="BV307" s="15" t="s">
        <v>85</v>
      </c>
      <c r="BW307" s="15" t="s">
        <v>85</v>
      </c>
      <c r="BX307" s="15" t="s">
        <v>85</v>
      </c>
      <c r="BY307" s="15">
        <v>18.0</v>
      </c>
      <c r="BZ307" s="17"/>
      <c r="CA307" s="17"/>
    </row>
    <row r="308" ht="15.0" customHeight="1">
      <c r="A308" s="15" t="s">
        <v>78</v>
      </c>
      <c r="B308" s="15" t="s">
        <v>79</v>
      </c>
      <c r="C308" s="15" t="s">
        <v>141</v>
      </c>
      <c r="D308" s="15">
        <v>44.0</v>
      </c>
      <c r="E308" s="15" t="s">
        <v>319</v>
      </c>
      <c r="F308" s="15" t="s">
        <v>2084</v>
      </c>
      <c r="G308" s="15" t="s">
        <v>139</v>
      </c>
      <c r="H308" s="32">
        <v>45187.0</v>
      </c>
      <c r="I308" s="15">
        <v>115968.0</v>
      </c>
      <c r="J308" s="15" t="s">
        <v>85</v>
      </c>
      <c r="K308" s="15" t="s">
        <v>85</v>
      </c>
      <c r="L308" s="50" t="s">
        <v>2075</v>
      </c>
      <c r="M308" s="15" t="s">
        <v>87</v>
      </c>
      <c r="N308" s="15" t="s">
        <v>146</v>
      </c>
      <c r="O308" s="15" t="s">
        <v>351</v>
      </c>
      <c r="P308" s="15" t="s">
        <v>2076</v>
      </c>
      <c r="Q308" s="15" t="s">
        <v>2077</v>
      </c>
      <c r="R308" s="25">
        <v>2.0E7</v>
      </c>
      <c r="S308" s="25">
        <v>699000.0</v>
      </c>
      <c r="T308" s="15">
        <v>51423.0</v>
      </c>
      <c r="U308" s="15" t="s">
        <v>2078</v>
      </c>
      <c r="V308" s="15" t="s">
        <v>93</v>
      </c>
      <c r="W308" s="15" t="s">
        <v>94</v>
      </c>
      <c r="X308" s="15" t="s">
        <v>85</v>
      </c>
      <c r="Y308" s="15" t="s">
        <v>2085</v>
      </c>
      <c r="Z308" s="32">
        <v>45183.0</v>
      </c>
      <c r="AA308" s="15" t="s">
        <v>124</v>
      </c>
      <c r="AB308" s="19" t="s">
        <v>85</v>
      </c>
      <c r="AC308" s="15" t="s">
        <v>96</v>
      </c>
      <c r="AD308" s="17" t="s">
        <v>97</v>
      </c>
      <c r="AE308" s="15" t="s">
        <v>2086</v>
      </c>
      <c r="AF308" s="15">
        <v>8.04000673E8</v>
      </c>
      <c r="AG308" s="15">
        <v>3.0</v>
      </c>
      <c r="AH308" s="15" t="s">
        <v>85</v>
      </c>
      <c r="AI308" s="15" t="s">
        <v>85</v>
      </c>
      <c r="AJ308" s="15" t="s">
        <v>114</v>
      </c>
      <c r="AK308" s="15" t="s">
        <v>85</v>
      </c>
      <c r="AL308" s="15" t="s">
        <v>85</v>
      </c>
      <c r="AM308" s="15" t="s">
        <v>85</v>
      </c>
      <c r="AN308" s="15" t="s">
        <v>85</v>
      </c>
      <c r="AO308" s="15">
        <v>164323.0</v>
      </c>
      <c r="AP308" s="32">
        <v>45184.0</v>
      </c>
      <c r="AQ308" s="89">
        <v>699000.0</v>
      </c>
      <c r="AR308" s="15" t="s">
        <v>85</v>
      </c>
      <c r="AS308" s="15" t="s">
        <v>85</v>
      </c>
      <c r="AT308" s="15" t="s">
        <v>85</v>
      </c>
      <c r="AU308" s="89">
        <v>699000.0</v>
      </c>
      <c r="AV308" s="15" t="s">
        <v>129</v>
      </c>
      <c r="AW308" s="15" t="s">
        <v>85</v>
      </c>
      <c r="AX308" s="15" t="s">
        <v>130</v>
      </c>
      <c r="AY308" s="32">
        <v>45183.0</v>
      </c>
      <c r="AZ308" s="15" t="s">
        <v>139</v>
      </c>
      <c r="BA308" s="32">
        <v>45205.0</v>
      </c>
      <c r="BB308" s="15">
        <v>22.0</v>
      </c>
      <c r="BC308" s="17" t="s">
        <v>356</v>
      </c>
      <c r="BD308" s="65">
        <v>3.9375763E8</v>
      </c>
      <c r="BE308" s="24">
        <v>0.0</v>
      </c>
      <c r="BF308" s="15"/>
      <c r="BG308" s="25">
        <v>0.0</v>
      </c>
      <c r="BH308" s="21"/>
      <c r="BI308" s="25">
        <v>0.0</v>
      </c>
      <c r="BJ308" s="15"/>
      <c r="BK308" s="25"/>
      <c r="BL308" s="25"/>
      <c r="BM308" s="25">
        <v>0.0</v>
      </c>
      <c r="BN308" s="15"/>
      <c r="BO308" s="39">
        <f t="shared" si="106"/>
        <v>699000</v>
      </c>
      <c r="BP308" s="15" t="s">
        <v>85</v>
      </c>
      <c r="BQ308" s="15" t="s">
        <v>85</v>
      </c>
      <c r="BR308" s="15" t="s">
        <v>85</v>
      </c>
      <c r="BS308" s="15" t="s">
        <v>85</v>
      </c>
      <c r="BT308" s="15" t="s">
        <v>85</v>
      </c>
      <c r="BU308" s="15" t="s">
        <v>85</v>
      </c>
      <c r="BV308" s="15" t="s">
        <v>85</v>
      </c>
      <c r="BW308" s="15" t="s">
        <v>85</v>
      </c>
      <c r="BX308" s="15" t="s">
        <v>85</v>
      </c>
      <c r="BY308" s="15">
        <v>22.0</v>
      </c>
      <c r="BZ308" s="17"/>
      <c r="CA308" s="17"/>
    </row>
    <row r="309" ht="15.0" customHeight="1">
      <c r="A309" s="17" t="s">
        <v>78</v>
      </c>
      <c r="B309" s="17" t="s">
        <v>79</v>
      </c>
      <c r="C309" s="15" t="s">
        <v>80</v>
      </c>
      <c r="D309" s="15">
        <v>346.0</v>
      </c>
      <c r="E309" s="15" t="s">
        <v>81</v>
      </c>
      <c r="F309" s="15" t="s">
        <v>2087</v>
      </c>
      <c r="G309" s="15" t="s">
        <v>139</v>
      </c>
      <c r="H309" s="32">
        <v>45189.0</v>
      </c>
      <c r="I309" s="15" t="s">
        <v>2088</v>
      </c>
      <c r="J309" s="15" t="s">
        <v>85</v>
      </c>
      <c r="K309" s="15" t="s">
        <v>85</v>
      </c>
      <c r="L309" s="15" t="s">
        <v>2089</v>
      </c>
      <c r="M309" s="15" t="s">
        <v>108</v>
      </c>
      <c r="N309" s="15" t="s">
        <v>88</v>
      </c>
      <c r="O309" s="15" t="s">
        <v>147</v>
      </c>
      <c r="P309" s="15">
        <v>8.01615E7</v>
      </c>
      <c r="Q309" s="15" t="s">
        <v>664</v>
      </c>
      <c r="R309" s="27">
        <v>3.0E7</v>
      </c>
      <c r="S309" s="27">
        <v>3.0E7</v>
      </c>
      <c r="T309" s="15">
        <v>52523.0</v>
      </c>
      <c r="U309" s="15" t="s">
        <v>227</v>
      </c>
      <c r="V309" s="15" t="s">
        <v>93</v>
      </c>
      <c r="W309" s="15" t="s">
        <v>94</v>
      </c>
      <c r="X309" s="14" t="s">
        <v>85</v>
      </c>
      <c r="Y309" s="15" t="s">
        <v>2090</v>
      </c>
      <c r="Z309" s="32">
        <v>45190.0</v>
      </c>
      <c r="AA309" s="15" t="s">
        <v>88</v>
      </c>
      <c r="AB309" s="19" t="s">
        <v>85</v>
      </c>
      <c r="AC309" s="15" t="s">
        <v>96</v>
      </c>
      <c r="AD309" s="17" t="s">
        <v>97</v>
      </c>
      <c r="AE309" s="15" t="s">
        <v>2091</v>
      </c>
      <c r="AF309" s="15">
        <v>5711867.0</v>
      </c>
      <c r="AG309" s="17" t="s">
        <v>165</v>
      </c>
      <c r="AH309" s="19" t="s">
        <v>85</v>
      </c>
      <c r="AI309" s="15" t="s">
        <v>2092</v>
      </c>
      <c r="AJ309" s="17" t="s">
        <v>114</v>
      </c>
      <c r="AK309" s="15" t="s">
        <v>115</v>
      </c>
      <c r="AL309" s="19" t="s">
        <v>85</v>
      </c>
      <c r="AM309" s="113">
        <v>22042.0</v>
      </c>
      <c r="AN309" s="22" t="str">
        <f>+YEAR(TODAY())-YEAR('Contratación 2023'!$AM307)</f>
        <v>#VALUE!</v>
      </c>
      <c r="AO309" s="15">
        <v>166923.0</v>
      </c>
      <c r="AP309" s="16">
        <v>45191.0</v>
      </c>
      <c r="AQ309" s="112">
        <v>3.0E7</v>
      </c>
      <c r="AR309" s="30">
        <v>0.0</v>
      </c>
      <c r="AS309" s="30">
        <v>0.0</v>
      </c>
      <c r="AT309" s="30">
        <v>0.0</v>
      </c>
      <c r="AU309" s="31">
        <f>SUM(AQ309+AR309+AS309+AT309)</f>
        <v>30000000</v>
      </c>
      <c r="AV309" s="15" t="s">
        <v>101</v>
      </c>
      <c r="AW309" s="16">
        <v>45191.0</v>
      </c>
      <c r="AX309" s="15" t="s">
        <v>102</v>
      </c>
      <c r="AY309" s="32">
        <v>45191.0</v>
      </c>
      <c r="AZ309" s="15" t="s">
        <v>139</v>
      </c>
      <c r="BA309" s="110">
        <v>45263.0</v>
      </c>
      <c r="BB309" s="17">
        <f t="shared" ref="BB309:BB310" si="109">(BA309-AY309)</f>
        <v>72</v>
      </c>
      <c r="BC309" s="57" t="s">
        <v>1419</v>
      </c>
      <c r="BD309" s="57">
        <v>5.1832657E7</v>
      </c>
      <c r="BE309" s="24">
        <v>3750000.0</v>
      </c>
      <c r="BF309" s="32">
        <v>45261.0</v>
      </c>
      <c r="BG309" s="25">
        <v>0.0</v>
      </c>
      <c r="BH309" s="16"/>
      <c r="BI309" s="25">
        <v>0.0</v>
      </c>
      <c r="BJ309" s="16"/>
      <c r="BK309" s="25"/>
      <c r="BL309" s="25"/>
      <c r="BM309" s="25">
        <v>0.0</v>
      </c>
      <c r="BN309" s="16"/>
      <c r="BO309" s="39">
        <f t="shared" si="106"/>
        <v>33750000</v>
      </c>
      <c r="BP309" s="34">
        <f>(BQ309-BA309)</f>
        <v>9</v>
      </c>
      <c r="BQ309" s="32">
        <v>45272.0</v>
      </c>
      <c r="BR309" s="32">
        <v>45261.0</v>
      </c>
      <c r="BS309" s="17"/>
      <c r="BT309" s="17"/>
      <c r="BU309" s="17"/>
      <c r="BV309" s="17"/>
      <c r="BW309" s="17"/>
      <c r="BX309" s="17"/>
      <c r="BY309" s="28">
        <f t="shared" ref="BY309:BY310" si="110">SUM(BB309+BP309+BS309+BV309)</f>
        <v>81</v>
      </c>
      <c r="BZ309" s="17"/>
      <c r="CA309" s="17"/>
    </row>
    <row r="310" ht="15.0" customHeight="1">
      <c r="A310" s="17" t="s">
        <v>78</v>
      </c>
      <c r="B310" s="17" t="s">
        <v>79</v>
      </c>
      <c r="C310" s="15" t="s">
        <v>80</v>
      </c>
      <c r="D310" s="15">
        <v>348.0</v>
      </c>
      <c r="E310" s="15" t="s">
        <v>81</v>
      </c>
      <c r="F310" s="15" t="s">
        <v>2093</v>
      </c>
      <c r="G310" s="15" t="s">
        <v>139</v>
      </c>
      <c r="H310" s="32">
        <v>45197.0</v>
      </c>
      <c r="I310" s="15" t="s">
        <v>2094</v>
      </c>
      <c r="J310" s="15" t="s">
        <v>85</v>
      </c>
      <c r="K310" s="15" t="s">
        <v>85</v>
      </c>
      <c r="L310" s="15" t="s">
        <v>2095</v>
      </c>
      <c r="M310" s="15" t="s">
        <v>87</v>
      </c>
      <c r="N310" s="15" t="s">
        <v>1005</v>
      </c>
      <c r="O310" s="15" t="s">
        <v>180</v>
      </c>
      <c r="P310" s="15" t="s">
        <v>2096</v>
      </c>
      <c r="Q310" s="15" t="s">
        <v>2097</v>
      </c>
      <c r="R310" s="25">
        <v>4300000.0</v>
      </c>
      <c r="S310" s="25">
        <v>4300000.0</v>
      </c>
      <c r="T310" s="15">
        <v>53823.0</v>
      </c>
      <c r="U310" s="15" t="s">
        <v>968</v>
      </c>
      <c r="V310" s="15" t="s">
        <v>387</v>
      </c>
      <c r="W310" s="15" t="s">
        <v>876</v>
      </c>
      <c r="X310" s="34">
        <v>3387.0</v>
      </c>
      <c r="Y310" s="15"/>
      <c r="Z310" s="32"/>
      <c r="AA310" s="15"/>
      <c r="AB310" s="19" t="s">
        <v>85</v>
      </c>
      <c r="AC310" s="15"/>
      <c r="AD310" s="17"/>
      <c r="AE310" s="15"/>
      <c r="AF310" s="15"/>
      <c r="AG310" s="17"/>
      <c r="AH310" s="19"/>
      <c r="AI310" s="15"/>
      <c r="AJ310" s="17"/>
      <c r="AK310" s="17"/>
      <c r="AL310" s="19"/>
      <c r="AM310" s="113"/>
      <c r="AN310" s="22"/>
      <c r="AO310" s="15"/>
      <c r="AP310" s="32"/>
      <c r="AQ310" s="112"/>
      <c r="AR310" s="17"/>
      <c r="AS310" s="17"/>
      <c r="AT310" s="17"/>
      <c r="AU310" s="112"/>
      <c r="AV310" s="15"/>
      <c r="AW310" s="32"/>
      <c r="AX310" s="15"/>
      <c r="AY310" s="32"/>
      <c r="AZ310" s="15"/>
      <c r="BA310" s="110"/>
      <c r="BB310" s="17">
        <f t="shared" si="109"/>
        <v>0</v>
      </c>
      <c r="BC310" s="57"/>
      <c r="BD310" s="57"/>
      <c r="BE310" s="24"/>
      <c r="BF310" s="15"/>
      <c r="BG310" s="25"/>
      <c r="BH310" s="21"/>
      <c r="BI310" s="25"/>
      <c r="BJ310" s="15"/>
      <c r="BK310" s="25"/>
      <c r="BL310" s="25"/>
      <c r="BM310" s="25"/>
      <c r="BN310" s="15"/>
      <c r="BO310" s="39">
        <f t="shared" si="106"/>
        <v>0</v>
      </c>
      <c r="BP310" s="17"/>
      <c r="BQ310" s="17"/>
      <c r="BR310" s="17"/>
      <c r="BS310" s="17"/>
      <c r="BT310" s="17"/>
      <c r="BU310" s="17"/>
      <c r="BV310" s="17"/>
      <c r="BW310" s="17"/>
      <c r="BX310" s="17"/>
      <c r="BY310" s="28">
        <f t="shared" si="110"/>
        <v>0</v>
      </c>
      <c r="BZ310" s="17"/>
      <c r="CA310" s="17"/>
    </row>
    <row r="311" ht="15.0" customHeight="1">
      <c r="A311" s="60" t="s">
        <v>78</v>
      </c>
      <c r="B311" s="65" t="s">
        <v>79</v>
      </c>
      <c r="C311" s="15" t="s">
        <v>80</v>
      </c>
      <c r="D311" s="65">
        <v>340.0</v>
      </c>
      <c r="E311" s="15" t="s">
        <v>1802</v>
      </c>
      <c r="F311" s="65" t="s">
        <v>2098</v>
      </c>
      <c r="G311" s="15" t="s">
        <v>139</v>
      </c>
      <c r="H311" s="33">
        <v>45190.0</v>
      </c>
      <c r="I311" s="65" t="s">
        <v>2099</v>
      </c>
      <c r="J311" s="15" t="s">
        <v>85</v>
      </c>
      <c r="K311" s="15" t="s">
        <v>85</v>
      </c>
      <c r="L311" s="65" t="s">
        <v>1930</v>
      </c>
      <c r="M311" s="15" t="s">
        <v>87</v>
      </c>
      <c r="N311" s="15" t="s">
        <v>1005</v>
      </c>
      <c r="O311" s="15" t="s">
        <v>180</v>
      </c>
      <c r="P311" s="60">
        <v>7818157.0</v>
      </c>
      <c r="Q311" s="65" t="s">
        <v>2100</v>
      </c>
      <c r="R311" s="159" t="s">
        <v>2101</v>
      </c>
      <c r="S311" s="159" t="s">
        <v>2101</v>
      </c>
      <c r="T311" s="65">
        <v>39923.0</v>
      </c>
      <c r="U311" s="60" t="s">
        <v>968</v>
      </c>
      <c r="V311" s="15" t="s">
        <v>93</v>
      </c>
      <c r="W311" s="15" t="s">
        <v>94</v>
      </c>
      <c r="X311" s="160"/>
      <c r="Y311" s="65" t="s">
        <v>2102</v>
      </c>
      <c r="Z311" s="79">
        <v>45178.0</v>
      </c>
      <c r="AA311" s="15" t="s">
        <v>88</v>
      </c>
      <c r="AB311" s="19" t="s">
        <v>85</v>
      </c>
      <c r="AC311" s="15" t="s">
        <v>883</v>
      </c>
      <c r="AD311" s="15" t="s">
        <v>2103</v>
      </c>
      <c r="AE311" s="65" t="s">
        <v>2104</v>
      </c>
      <c r="AF311" s="65">
        <v>9.01303982E8</v>
      </c>
      <c r="AG311" s="65">
        <v>7.0</v>
      </c>
      <c r="AH311" s="19" t="s">
        <v>85</v>
      </c>
      <c r="AI311" s="19" t="s">
        <v>85</v>
      </c>
      <c r="AJ311" s="65" t="s">
        <v>99</v>
      </c>
      <c r="AK311" s="15" t="s">
        <v>128</v>
      </c>
      <c r="AL311" s="65" t="s">
        <v>100</v>
      </c>
      <c r="AM311" s="14" t="s">
        <v>85</v>
      </c>
      <c r="AN311" s="14" t="s">
        <v>85</v>
      </c>
      <c r="AO311" s="65">
        <v>177323.0</v>
      </c>
      <c r="AP311" s="79">
        <v>45209.0</v>
      </c>
      <c r="AQ311" s="89">
        <v>3.0E7</v>
      </c>
      <c r="AR311" s="160"/>
      <c r="AS311" s="160"/>
      <c r="AT311" s="160"/>
      <c r="AU311" s="89">
        <v>9.95456E7</v>
      </c>
      <c r="AV311" s="15" t="s">
        <v>101</v>
      </c>
      <c r="AW311" s="32">
        <v>45216.0</v>
      </c>
      <c r="AX311" s="15" t="s">
        <v>102</v>
      </c>
      <c r="AY311" s="32">
        <v>45217.0</v>
      </c>
      <c r="AZ311" s="15" t="s">
        <v>139</v>
      </c>
      <c r="BA311" s="32">
        <v>45291.0</v>
      </c>
      <c r="BB311" s="160">
        <f>BA311-AY311</f>
        <v>74</v>
      </c>
      <c r="BC311" s="65" t="s">
        <v>2105</v>
      </c>
      <c r="BD311" s="65">
        <v>3.0738603E7</v>
      </c>
      <c r="BE311" s="24">
        <v>1.5E7</v>
      </c>
      <c r="BF311" s="32">
        <v>45288.0</v>
      </c>
      <c r="BG311" s="161"/>
      <c r="BH311" s="162"/>
      <c r="BI311" s="161"/>
      <c r="BJ311" s="160"/>
      <c r="BK311" s="161"/>
      <c r="BL311" s="161"/>
      <c r="BM311" s="161"/>
      <c r="BN311" s="160"/>
      <c r="BO311" s="163">
        <v>1.145456E8</v>
      </c>
      <c r="BP311" s="65">
        <v>106.0</v>
      </c>
      <c r="BQ311" s="32">
        <v>45397.0</v>
      </c>
      <c r="BR311" s="32">
        <v>45288.0</v>
      </c>
      <c r="BS311" s="160"/>
      <c r="BT311" s="160"/>
      <c r="BU311" s="160"/>
      <c r="BV311" s="160"/>
      <c r="BW311" s="160"/>
      <c r="BX311" s="160"/>
      <c r="BY311" s="160"/>
      <c r="BZ311" s="160"/>
      <c r="CA311" s="160"/>
    </row>
    <row r="312" ht="15.0" customHeight="1">
      <c r="A312" s="60" t="s">
        <v>78</v>
      </c>
      <c r="B312" s="65" t="s">
        <v>79</v>
      </c>
      <c r="C312" s="15" t="s">
        <v>80</v>
      </c>
      <c r="D312" s="65">
        <v>334.0</v>
      </c>
      <c r="E312" s="15" t="s">
        <v>1802</v>
      </c>
      <c r="F312" s="65" t="s">
        <v>2106</v>
      </c>
      <c r="G312" s="15" t="s">
        <v>139</v>
      </c>
      <c r="H312" s="33">
        <v>45194.0</v>
      </c>
      <c r="I312" s="41" t="s">
        <v>2107</v>
      </c>
      <c r="J312" s="15" t="s">
        <v>85</v>
      </c>
      <c r="K312" s="15" t="s">
        <v>85</v>
      </c>
      <c r="L312" s="65" t="s">
        <v>2108</v>
      </c>
      <c r="M312" s="15" t="s">
        <v>108</v>
      </c>
      <c r="N312" s="15" t="s">
        <v>179</v>
      </c>
      <c r="O312" s="15" t="s">
        <v>180</v>
      </c>
      <c r="P312" s="65">
        <v>8.0131502E7</v>
      </c>
      <c r="Q312" s="41" t="s">
        <v>1264</v>
      </c>
      <c r="R312" s="159" t="s">
        <v>2109</v>
      </c>
      <c r="S312" s="159" t="s">
        <v>2109</v>
      </c>
      <c r="T312" s="50">
        <v>53723.0</v>
      </c>
      <c r="U312" s="50" t="s">
        <v>182</v>
      </c>
      <c r="V312" s="15" t="s">
        <v>93</v>
      </c>
      <c r="W312" s="15" t="s">
        <v>94</v>
      </c>
      <c r="X312" s="60" t="s">
        <v>85</v>
      </c>
      <c r="Y312" s="41" t="s">
        <v>2110</v>
      </c>
      <c r="Z312" s="164">
        <v>45195.0</v>
      </c>
      <c r="AA312" s="15" t="s">
        <v>179</v>
      </c>
      <c r="AB312" s="19" t="s">
        <v>85</v>
      </c>
      <c r="AC312" s="15" t="s">
        <v>247</v>
      </c>
      <c r="AD312" s="41" t="s">
        <v>2111</v>
      </c>
      <c r="AE312" s="50" t="s">
        <v>2112</v>
      </c>
      <c r="AF312" s="50">
        <v>9.00265408E8</v>
      </c>
      <c r="AG312" s="60">
        <v>3.0</v>
      </c>
      <c r="AH312" s="60" t="s">
        <v>85</v>
      </c>
      <c r="AI312" s="60" t="s">
        <v>85</v>
      </c>
      <c r="AJ312" s="65" t="s">
        <v>127</v>
      </c>
      <c r="AK312" s="41" t="s">
        <v>870</v>
      </c>
      <c r="AL312" s="65" t="s">
        <v>100</v>
      </c>
      <c r="AM312" s="60" t="s">
        <v>85</v>
      </c>
      <c r="AN312" s="60" t="s">
        <v>85</v>
      </c>
      <c r="AO312" s="60">
        <v>168023.0</v>
      </c>
      <c r="AP312" s="16">
        <v>45194.0</v>
      </c>
      <c r="AQ312" s="112">
        <v>1.112055E7</v>
      </c>
      <c r="AR312" s="30">
        <v>0.0</v>
      </c>
      <c r="AS312" s="30">
        <v>0.0</v>
      </c>
      <c r="AT312" s="30">
        <v>0.0</v>
      </c>
      <c r="AU312" s="31">
        <f t="shared" ref="AU312:AU316" si="111">SUM(AQ312+AR312+AS312+AT312)</f>
        <v>11120550</v>
      </c>
      <c r="AV312" s="15" t="s">
        <v>129</v>
      </c>
      <c r="AW312" s="16" t="s">
        <v>85</v>
      </c>
      <c r="AX312" s="15" t="s">
        <v>130</v>
      </c>
      <c r="AY312" s="32">
        <v>45195.0</v>
      </c>
      <c r="AZ312" s="41" t="s">
        <v>139</v>
      </c>
      <c r="BA312" s="32">
        <v>45247.0</v>
      </c>
      <c r="BB312" s="17">
        <f t="shared" ref="BB312:BB316" si="112">(BA312-AY312)</f>
        <v>52</v>
      </c>
      <c r="BC312" s="65" t="s">
        <v>2113</v>
      </c>
      <c r="BD312" s="60">
        <v>7314404.0</v>
      </c>
      <c r="BE312" s="24">
        <v>0.0</v>
      </c>
      <c r="BF312" s="16"/>
      <c r="BG312" s="25">
        <v>0.0</v>
      </c>
      <c r="BH312" s="16"/>
      <c r="BI312" s="25">
        <v>0.0</v>
      </c>
      <c r="BJ312" s="16"/>
      <c r="BK312" s="25"/>
      <c r="BL312" s="25"/>
      <c r="BM312" s="25">
        <v>0.0</v>
      </c>
      <c r="BN312" s="16"/>
      <c r="BO312" s="39">
        <f t="shared" ref="BO312:BO314" si="113">SUM(AU312+BE312+BG312+BI312-BM312)</f>
        <v>11120550</v>
      </c>
      <c r="BP312" s="160"/>
      <c r="BQ312" s="16"/>
      <c r="BR312" s="16"/>
      <c r="BS312" s="160"/>
      <c r="BT312" s="160"/>
      <c r="BU312" s="160"/>
      <c r="BV312" s="17"/>
      <c r="BW312" s="17"/>
      <c r="BX312" s="17"/>
      <c r="BY312" s="17"/>
      <c r="BZ312" s="17"/>
      <c r="CA312" s="15" t="s">
        <v>2114</v>
      </c>
    </row>
    <row r="313" ht="15.0" customHeight="1">
      <c r="A313" s="60" t="s">
        <v>78</v>
      </c>
      <c r="B313" s="65" t="s">
        <v>79</v>
      </c>
      <c r="C313" s="15" t="s">
        <v>80</v>
      </c>
      <c r="D313" s="65">
        <v>339.0</v>
      </c>
      <c r="E313" s="15" t="s">
        <v>1802</v>
      </c>
      <c r="F313" s="65" t="s">
        <v>2115</v>
      </c>
      <c r="G313" s="15" t="s">
        <v>139</v>
      </c>
      <c r="H313" s="33">
        <v>45189.0</v>
      </c>
      <c r="I313" s="41" t="s">
        <v>2116</v>
      </c>
      <c r="J313" s="15" t="s">
        <v>85</v>
      </c>
      <c r="K313" s="15" t="s">
        <v>85</v>
      </c>
      <c r="L313" s="50" t="s">
        <v>2117</v>
      </c>
      <c r="M313" s="15" t="s">
        <v>108</v>
      </c>
      <c r="N313" s="15" t="s">
        <v>323</v>
      </c>
      <c r="O313" s="15" t="s">
        <v>351</v>
      </c>
      <c r="P313" s="65">
        <v>8.0161504E7</v>
      </c>
      <c r="Q313" s="41" t="s">
        <v>161</v>
      </c>
      <c r="R313" s="159" t="s">
        <v>2118</v>
      </c>
      <c r="S313" s="159" t="s">
        <v>2118</v>
      </c>
      <c r="T313" s="50">
        <v>51323.0</v>
      </c>
      <c r="U313" s="50" t="s">
        <v>162</v>
      </c>
      <c r="V313" s="15" t="s">
        <v>93</v>
      </c>
      <c r="W313" s="15" t="s">
        <v>94</v>
      </c>
      <c r="X313" s="60" t="s">
        <v>85</v>
      </c>
      <c r="Y313" s="41" t="s">
        <v>2119</v>
      </c>
      <c r="Z313" s="164">
        <v>45189.0</v>
      </c>
      <c r="AA313" s="15" t="s">
        <v>217</v>
      </c>
      <c r="AB313" s="19" t="s">
        <v>85</v>
      </c>
      <c r="AC313" s="15" t="s">
        <v>96</v>
      </c>
      <c r="AD313" s="65" t="s">
        <v>97</v>
      </c>
      <c r="AE313" s="15" t="s">
        <v>2120</v>
      </c>
      <c r="AF313" s="65">
        <v>1.002777247E9</v>
      </c>
      <c r="AG313" s="17" t="s">
        <v>165</v>
      </c>
      <c r="AH313" s="60" t="s">
        <v>85</v>
      </c>
      <c r="AI313" s="50" t="s">
        <v>2121</v>
      </c>
      <c r="AJ313" s="41" t="s">
        <v>114</v>
      </c>
      <c r="AK313" s="15" t="s">
        <v>115</v>
      </c>
      <c r="AL313" s="65" t="s">
        <v>85</v>
      </c>
      <c r="AM313" s="113">
        <v>37690.0</v>
      </c>
      <c r="AN313" s="22" t="str">
        <f>+YEAR(TODAY())-YEAR('Contratación 2023'!$AM311)</f>
        <v>#VALUE!</v>
      </c>
      <c r="AO313" s="50">
        <v>166323.0</v>
      </c>
      <c r="AP313" s="16">
        <v>45190.0</v>
      </c>
      <c r="AQ313" s="112">
        <v>1.08E7</v>
      </c>
      <c r="AR313" s="30">
        <v>0.0</v>
      </c>
      <c r="AS313" s="30">
        <v>0.0</v>
      </c>
      <c r="AT313" s="30">
        <v>0.0</v>
      </c>
      <c r="AU313" s="31">
        <f t="shared" si="111"/>
        <v>10800000</v>
      </c>
      <c r="AV313" s="15" t="s">
        <v>101</v>
      </c>
      <c r="AW313" s="16">
        <v>45189.0</v>
      </c>
      <c r="AX313" s="15" t="s">
        <v>102</v>
      </c>
      <c r="AY313" s="32">
        <v>45190.0</v>
      </c>
      <c r="AZ313" s="41" t="s">
        <v>139</v>
      </c>
      <c r="BA313" s="32">
        <v>45291.0</v>
      </c>
      <c r="BB313" s="17">
        <f t="shared" si="112"/>
        <v>101</v>
      </c>
      <c r="BC313" s="65" t="s">
        <v>2122</v>
      </c>
      <c r="BD313" s="60">
        <v>3.975736E7</v>
      </c>
      <c r="BE313" s="24">
        <v>0.0</v>
      </c>
      <c r="BF313" s="16"/>
      <c r="BG313" s="25">
        <v>0.0</v>
      </c>
      <c r="BH313" s="16"/>
      <c r="BI313" s="25">
        <v>0.0</v>
      </c>
      <c r="BJ313" s="16"/>
      <c r="BK313" s="25"/>
      <c r="BL313" s="25"/>
      <c r="BM313" s="25">
        <v>0.0</v>
      </c>
      <c r="BN313" s="16"/>
      <c r="BO313" s="39">
        <f t="shared" si="113"/>
        <v>10800000</v>
      </c>
      <c r="BP313" s="160"/>
      <c r="BQ313" s="16"/>
      <c r="BR313" s="16"/>
      <c r="BS313" s="160"/>
      <c r="BT313" s="160"/>
      <c r="BU313" s="160"/>
      <c r="BV313" s="160"/>
      <c r="BW313" s="160"/>
      <c r="BX313" s="160"/>
      <c r="BY313" s="160"/>
      <c r="BZ313" s="160"/>
      <c r="CA313" s="160"/>
    </row>
    <row r="314" ht="15.0" customHeight="1">
      <c r="A314" s="60" t="s">
        <v>78</v>
      </c>
      <c r="B314" s="65" t="s">
        <v>79</v>
      </c>
      <c r="C314" s="15" t="s">
        <v>80</v>
      </c>
      <c r="D314" s="65">
        <v>18.0</v>
      </c>
      <c r="E314" s="15" t="s">
        <v>1802</v>
      </c>
      <c r="F314" s="65" t="s">
        <v>2123</v>
      </c>
      <c r="G314" s="15" t="s">
        <v>139</v>
      </c>
      <c r="H314" s="33">
        <v>45196.0</v>
      </c>
      <c r="I314" s="65" t="s">
        <v>2124</v>
      </c>
      <c r="J314" s="15" t="s">
        <v>85</v>
      </c>
      <c r="K314" s="15" t="s">
        <v>85</v>
      </c>
      <c r="L314" s="40" t="s">
        <v>2125</v>
      </c>
      <c r="M314" s="15" t="s">
        <v>108</v>
      </c>
      <c r="N314" s="15" t="s">
        <v>88</v>
      </c>
      <c r="O314" s="15" t="s">
        <v>225</v>
      </c>
      <c r="P314" s="138">
        <v>8.4111603E7</v>
      </c>
      <c r="Q314" s="65" t="s">
        <v>2126</v>
      </c>
      <c r="R314" s="25">
        <v>2.5E7</v>
      </c>
      <c r="S314" s="25">
        <v>2.5E7</v>
      </c>
      <c r="T314" s="40">
        <v>49223.0</v>
      </c>
      <c r="U314" s="40" t="s">
        <v>227</v>
      </c>
      <c r="V314" s="65" t="s">
        <v>93</v>
      </c>
      <c r="W314" s="65" t="s">
        <v>94</v>
      </c>
      <c r="X314" s="60" t="s">
        <v>85</v>
      </c>
      <c r="Y314" s="65" t="s">
        <v>2127</v>
      </c>
      <c r="Z314" s="164">
        <v>45198.0</v>
      </c>
      <c r="AA314" s="15" t="s">
        <v>88</v>
      </c>
      <c r="AB314" s="19" t="s">
        <v>85</v>
      </c>
      <c r="AC314" s="15" t="s">
        <v>96</v>
      </c>
      <c r="AD314" s="65" t="s">
        <v>97</v>
      </c>
      <c r="AE314" s="15" t="s">
        <v>2128</v>
      </c>
      <c r="AF314" s="40">
        <v>8.60012336E8</v>
      </c>
      <c r="AG314" s="65">
        <v>1.0</v>
      </c>
      <c r="AH314" s="60" t="s">
        <v>85</v>
      </c>
      <c r="AI314" s="60" t="s">
        <v>85</v>
      </c>
      <c r="AJ314" s="138" t="s">
        <v>114</v>
      </c>
      <c r="AK314" s="41" t="s">
        <v>870</v>
      </c>
      <c r="AL314" s="65" t="s">
        <v>85</v>
      </c>
      <c r="AM314" s="65" t="s">
        <v>85</v>
      </c>
      <c r="AN314" s="65" t="s">
        <v>85</v>
      </c>
      <c r="AO314" s="65">
        <v>172623.0</v>
      </c>
      <c r="AP314" s="16">
        <v>45198.0</v>
      </c>
      <c r="AQ314" s="25">
        <v>2.5E7</v>
      </c>
      <c r="AR314" s="30">
        <v>0.0</v>
      </c>
      <c r="AS314" s="30">
        <v>0.0</v>
      </c>
      <c r="AT314" s="30">
        <v>0.0</v>
      </c>
      <c r="AU314" s="31">
        <f t="shared" si="111"/>
        <v>25000000</v>
      </c>
      <c r="AV314" s="15" t="s">
        <v>101</v>
      </c>
      <c r="AW314" s="16">
        <v>45205.0</v>
      </c>
      <c r="AX314" s="15" t="s">
        <v>102</v>
      </c>
      <c r="AY314" s="32">
        <v>45216.0</v>
      </c>
      <c r="AZ314" s="15"/>
      <c r="BA314" s="32">
        <v>45290.0</v>
      </c>
      <c r="BB314" s="17">
        <f t="shared" si="112"/>
        <v>74</v>
      </c>
      <c r="BC314" s="65" t="s">
        <v>231</v>
      </c>
      <c r="BD314" s="60">
        <v>7.9513293E7</v>
      </c>
      <c r="BE314" s="24">
        <v>0.0</v>
      </c>
      <c r="BF314" s="16"/>
      <c r="BG314" s="25">
        <v>0.0</v>
      </c>
      <c r="BH314" s="16"/>
      <c r="BI314" s="25">
        <v>0.0</v>
      </c>
      <c r="BJ314" s="16"/>
      <c r="BK314" s="25"/>
      <c r="BL314" s="25"/>
      <c r="BM314" s="25">
        <v>0.0</v>
      </c>
      <c r="BN314" s="16"/>
      <c r="BO314" s="39">
        <f t="shared" si="113"/>
        <v>25000000</v>
      </c>
      <c r="BP314" s="160"/>
      <c r="BQ314" s="16"/>
      <c r="BR314" s="16"/>
      <c r="BS314" s="160"/>
      <c r="BT314" s="160"/>
      <c r="BU314" s="160"/>
      <c r="BV314" s="160"/>
      <c r="BW314" s="160"/>
      <c r="BX314" s="160"/>
      <c r="BY314" s="160"/>
      <c r="BZ314" s="160"/>
      <c r="CA314" s="160"/>
    </row>
    <row r="315" ht="15.0" customHeight="1">
      <c r="A315" s="60" t="s">
        <v>78</v>
      </c>
      <c r="B315" s="65" t="s">
        <v>79</v>
      </c>
      <c r="C315" s="15" t="s">
        <v>80</v>
      </c>
      <c r="D315" s="65">
        <v>94.0</v>
      </c>
      <c r="E315" s="15" t="s">
        <v>116</v>
      </c>
      <c r="F315" s="65" t="s">
        <v>2129</v>
      </c>
      <c r="G315" s="15" t="s">
        <v>139</v>
      </c>
      <c r="H315" s="32">
        <v>45197.0</v>
      </c>
      <c r="I315" s="65" t="s">
        <v>2130</v>
      </c>
      <c r="J315" s="33" t="s">
        <v>85</v>
      </c>
      <c r="K315" s="15" t="s">
        <v>85</v>
      </c>
      <c r="L315" s="40" t="s">
        <v>2131</v>
      </c>
      <c r="M315" s="15" t="s">
        <v>243</v>
      </c>
      <c r="N315" s="15" t="s">
        <v>516</v>
      </c>
      <c r="O315" s="15" t="s">
        <v>412</v>
      </c>
      <c r="P315" s="138">
        <v>7.8181507E7</v>
      </c>
      <c r="Q315" s="65" t="s">
        <v>1698</v>
      </c>
      <c r="R315" s="25">
        <v>7.9E7</v>
      </c>
      <c r="S315" s="25">
        <v>5.4226458E7</v>
      </c>
      <c r="T315" s="40">
        <v>52423.0</v>
      </c>
      <c r="U315" s="40" t="s">
        <v>92</v>
      </c>
      <c r="V315" s="65" t="s">
        <v>93</v>
      </c>
      <c r="W315" s="65" t="s">
        <v>94</v>
      </c>
      <c r="X315" s="14" t="s">
        <v>85</v>
      </c>
      <c r="Y315" s="65" t="s">
        <v>2132</v>
      </c>
      <c r="Z315" s="32">
        <v>45253.0</v>
      </c>
      <c r="AA315" s="15" t="s">
        <v>124</v>
      </c>
      <c r="AB315" s="19" t="s">
        <v>85</v>
      </c>
      <c r="AC315" s="15" t="s">
        <v>96</v>
      </c>
      <c r="AD315" s="15" t="s">
        <v>97</v>
      </c>
      <c r="AE315" s="165" t="s">
        <v>2133</v>
      </c>
      <c r="AF315" s="15">
        <v>8.00089897E8</v>
      </c>
      <c r="AG315" s="65">
        <v>1.0</v>
      </c>
      <c r="AH315" s="60" t="s">
        <v>85</v>
      </c>
      <c r="AI315" s="60" t="s">
        <v>85</v>
      </c>
      <c r="AJ315" s="138" t="s">
        <v>99</v>
      </c>
      <c r="AK315" s="15" t="s">
        <v>128</v>
      </c>
      <c r="AL315" s="15" t="s">
        <v>1689</v>
      </c>
      <c r="AM315" s="65" t="s">
        <v>85</v>
      </c>
      <c r="AN315" s="65" t="s">
        <v>85</v>
      </c>
      <c r="AO315" s="65">
        <v>201123.0</v>
      </c>
      <c r="AP315" s="32">
        <v>45253.0</v>
      </c>
      <c r="AQ315" s="25">
        <v>5.4223E7</v>
      </c>
      <c r="AR315" s="160"/>
      <c r="AS315" s="160"/>
      <c r="AT315" s="160"/>
      <c r="AU315" s="31">
        <f t="shared" si="111"/>
        <v>54223000</v>
      </c>
      <c r="AV315" s="15" t="s">
        <v>101</v>
      </c>
      <c r="AW315" s="166">
        <v>45253.0</v>
      </c>
      <c r="AX315" s="15" t="s">
        <v>102</v>
      </c>
      <c r="AY315" s="37">
        <v>45254.0</v>
      </c>
      <c r="AZ315" s="15" t="s">
        <v>1638</v>
      </c>
      <c r="BA315" s="37">
        <v>45291.0</v>
      </c>
      <c r="BB315" s="17">
        <f t="shared" si="112"/>
        <v>37</v>
      </c>
      <c r="BC315" s="25" t="s">
        <v>417</v>
      </c>
      <c r="BD315" s="17">
        <v>1.949897E7</v>
      </c>
      <c r="BE315" s="24">
        <v>0.0</v>
      </c>
      <c r="BF315" s="32"/>
      <c r="BG315" s="160"/>
      <c r="BH315" s="162"/>
      <c r="BI315" s="160"/>
      <c r="BJ315" s="160"/>
      <c r="BK315" s="160"/>
      <c r="BL315" s="160"/>
      <c r="BM315" s="160"/>
      <c r="BN315" s="160"/>
      <c r="BO315" s="39"/>
      <c r="BP315" s="160"/>
      <c r="BQ315" s="160"/>
      <c r="BR315" s="160"/>
      <c r="BS315" s="160"/>
      <c r="BT315" s="160"/>
      <c r="BU315" s="160"/>
      <c r="BV315" s="160"/>
      <c r="BW315" s="160"/>
      <c r="BX315" s="160"/>
      <c r="BY315" s="160"/>
      <c r="BZ315" s="160"/>
      <c r="CA315" s="160"/>
    </row>
    <row r="316" ht="15.0" customHeight="1">
      <c r="A316" s="60" t="s">
        <v>78</v>
      </c>
      <c r="B316" s="65" t="s">
        <v>79</v>
      </c>
      <c r="C316" s="15" t="s">
        <v>80</v>
      </c>
      <c r="D316" s="65">
        <v>344.0</v>
      </c>
      <c r="E316" s="15" t="s">
        <v>116</v>
      </c>
      <c r="F316" s="65" t="s">
        <v>2134</v>
      </c>
      <c r="G316" s="15" t="s">
        <v>139</v>
      </c>
      <c r="H316" s="32">
        <v>45197.0</v>
      </c>
      <c r="I316" s="65" t="s">
        <v>2135</v>
      </c>
      <c r="J316" s="33" t="s">
        <v>85</v>
      </c>
      <c r="K316" s="15" t="s">
        <v>85</v>
      </c>
      <c r="L316" s="40" t="s">
        <v>2136</v>
      </c>
      <c r="M316" s="15" t="s">
        <v>243</v>
      </c>
      <c r="N316" s="15" t="s">
        <v>516</v>
      </c>
      <c r="O316" s="15" t="s">
        <v>412</v>
      </c>
      <c r="P316" s="138">
        <v>8.11118E7</v>
      </c>
      <c r="Q316" s="65" t="s">
        <v>2137</v>
      </c>
      <c r="R316" s="25">
        <v>2.5823E8</v>
      </c>
      <c r="S316" s="25">
        <v>2.58171333E8</v>
      </c>
      <c r="T316" s="40">
        <v>52023.0</v>
      </c>
      <c r="U316" s="40" t="s">
        <v>92</v>
      </c>
      <c r="V316" s="65" t="s">
        <v>93</v>
      </c>
      <c r="W316" s="65" t="s">
        <v>94</v>
      </c>
      <c r="X316" s="14" t="s">
        <v>85</v>
      </c>
      <c r="Y316" s="65" t="s">
        <v>2138</v>
      </c>
      <c r="Z316" s="32">
        <v>45251.0</v>
      </c>
      <c r="AA316" s="15" t="s">
        <v>124</v>
      </c>
      <c r="AB316" s="19" t="s">
        <v>85</v>
      </c>
      <c r="AC316" s="15" t="s">
        <v>96</v>
      </c>
      <c r="AD316" s="15" t="s">
        <v>97</v>
      </c>
      <c r="AE316" s="15" t="s">
        <v>2139</v>
      </c>
      <c r="AF316" s="15">
        <v>8.30039811E8</v>
      </c>
      <c r="AG316" s="65">
        <v>7.0</v>
      </c>
      <c r="AH316" s="60" t="s">
        <v>85</v>
      </c>
      <c r="AI316" s="60" t="s">
        <v>85</v>
      </c>
      <c r="AJ316" s="138" t="s">
        <v>99</v>
      </c>
      <c r="AK316" s="15" t="s">
        <v>128</v>
      </c>
      <c r="AL316" s="15" t="s">
        <v>1689</v>
      </c>
      <c r="AM316" s="65" t="s">
        <v>85</v>
      </c>
      <c r="AN316" s="65" t="s">
        <v>85</v>
      </c>
      <c r="AO316" s="65">
        <v>200923.0</v>
      </c>
      <c r="AP316" s="32">
        <v>45253.0</v>
      </c>
      <c r="AQ316" s="25">
        <v>2.557E8</v>
      </c>
      <c r="AR316" s="160"/>
      <c r="AS316" s="160"/>
      <c r="AT316" s="160"/>
      <c r="AU316" s="31">
        <f t="shared" si="111"/>
        <v>255700000</v>
      </c>
      <c r="AV316" s="15" t="s">
        <v>101</v>
      </c>
      <c r="AW316" s="166">
        <v>45252.0</v>
      </c>
      <c r="AX316" s="15" t="s">
        <v>102</v>
      </c>
      <c r="AY316" s="37">
        <v>45254.0</v>
      </c>
      <c r="AZ316" s="15" t="s">
        <v>1638</v>
      </c>
      <c r="BA316" s="37">
        <v>45270.0</v>
      </c>
      <c r="BB316" s="17">
        <f t="shared" si="112"/>
        <v>16</v>
      </c>
      <c r="BC316" s="25" t="s">
        <v>417</v>
      </c>
      <c r="BD316" s="17">
        <v>1.949897E7</v>
      </c>
      <c r="BE316" s="24">
        <v>0.0</v>
      </c>
      <c r="BF316" s="32"/>
      <c r="BG316" s="160"/>
      <c r="BH316" s="162"/>
      <c r="BI316" s="160"/>
      <c r="BJ316" s="160"/>
      <c r="BK316" s="160"/>
      <c r="BL316" s="160"/>
      <c r="BM316" s="160"/>
      <c r="BN316" s="160"/>
      <c r="BO316" s="39"/>
      <c r="BP316" s="160"/>
      <c r="BQ316" s="160"/>
      <c r="BR316" s="160"/>
      <c r="BS316" s="160"/>
      <c r="BT316" s="160"/>
      <c r="BU316" s="160"/>
      <c r="BV316" s="160"/>
      <c r="BW316" s="160"/>
      <c r="BX316" s="160"/>
      <c r="BY316" s="160"/>
      <c r="BZ316" s="160"/>
      <c r="CA316" s="160"/>
    </row>
    <row r="317" ht="15.0" customHeight="1">
      <c r="A317" s="60" t="s">
        <v>78</v>
      </c>
      <c r="B317" s="65" t="s">
        <v>79</v>
      </c>
      <c r="C317" s="15" t="s">
        <v>80</v>
      </c>
      <c r="D317" s="65">
        <v>37.0</v>
      </c>
      <c r="E317" s="15" t="s">
        <v>116</v>
      </c>
      <c r="F317" s="65" t="s">
        <v>2140</v>
      </c>
      <c r="G317" s="15" t="s">
        <v>139</v>
      </c>
      <c r="H317" s="32">
        <v>45196.0</v>
      </c>
      <c r="I317" s="65" t="s">
        <v>2141</v>
      </c>
      <c r="J317" s="33" t="s">
        <v>85</v>
      </c>
      <c r="K317" s="15" t="s">
        <v>85</v>
      </c>
      <c r="L317" s="40" t="s">
        <v>2142</v>
      </c>
      <c r="M317" s="15" t="s">
        <v>243</v>
      </c>
      <c r="N317" s="15" t="s">
        <v>385</v>
      </c>
      <c r="O317" s="15" t="s">
        <v>351</v>
      </c>
      <c r="P317" s="138">
        <v>5.5121718E7</v>
      </c>
      <c r="Q317" s="65" t="s">
        <v>2143</v>
      </c>
      <c r="R317" s="25">
        <v>2.8E8</v>
      </c>
      <c r="S317" s="25">
        <v>2.8E8</v>
      </c>
      <c r="T317" s="40">
        <v>30223.0</v>
      </c>
      <c r="U317" s="40" t="s">
        <v>162</v>
      </c>
      <c r="V317" s="65" t="s">
        <v>387</v>
      </c>
      <c r="W317" s="65" t="s">
        <v>876</v>
      </c>
      <c r="X317" s="60">
        <v>3667.0</v>
      </c>
      <c r="Y317" s="21" t="s">
        <v>85</v>
      </c>
      <c r="Z317" s="16" t="s">
        <v>85</v>
      </c>
      <c r="AA317" s="15"/>
      <c r="AB317" s="19" t="s">
        <v>85</v>
      </c>
      <c r="AC317" s="15"/>
      <c r="AD317" s="65"/>
      <c r="AE317" s="45"/>
      <c r="AF317" s="45"/>
      <c r="AG317" s="65"/>
      <c r="AH317" s="60"/>
      <c r="AI317" s="60"/>
      <c r="AJ317" s="138"/>
      <c r="AK317" s="41"/>
      <c r="AL317" s="65"/>
      <c r="AM317" s="65"/>
      <c r="AN317" s="65"/>
      <c r="AO317" s="65"/>
      <c r="AP317" s="16"/>
      <c r="AQ317" s="25"/>
      <c r="AR317" s="160"/>
      <c r="AS317" s="160"/>
      <c r="AT317" s="160"/>
      <c r="AU317" s="89"/>
      <c r="AV317" s="65"/>
      <c r="AW317" s="34"/>
      <c r="AX317" s="15"/>
      <c r="AY317" s="37"/>
      <c r="AZ317" s="21" t="s">
        <v>85</v>
      </c>
      <c r="BA317" s="37"/>
      <c r="BB317" s="17"/>
      <c r="BC317" s="65"/>
      <c r="BD317" s="60"/>
      <c r="BE317" s="24"/>
      <c r="BF317" s="32"/>
      <c r="BG317" s="160"/>
      <c r="BH317" s="162"/>
      <c r="BI317" s="160"/>
      <c r="BJ317" s="160"/>
      <c r="BK317" s="160"/>
      <c r="BL317" s="160"/>
      <c r="BM317" s="160"/>
      <c r="BN317" s="160"/>
      <c r="BO317" s="39"/>
      <c r="BP317" s="160"/>
      <c r="BQ317" s="160"/>
      <c r="BR317" s="160"/>
      <c r="BS317" s="160"/>
      <c r="BT317" s="160"/>
      <c r="BU317" s="160"/>
      <c r="BV317" s="160"/>
      <c r="BW317" s="160"/>
      <c r="BX317" s="160"/>
      <c r="BY317" s="160"/>
      <c r="BZ317" s="160"/>
      <c r="CA317" s="160"/>
    </row>
    <row r="318" ht="15.0" customHeight="1">
      <c r="A318" s="60" t="s">
        <v>78</v>
      </c>
      <c r="B318" s="65" t="s">
        <v>79</v>
      </c>
      <c r="C318" s="15" t="s">
        <v>80</v>
      </c>
      <c r="D318" s="65">
        <v>341.0</v>
      </c>
      <c r="E318" s="15" t="s">
        <v>116</v>
      </c>
      <c r="F318" s="65" t="s">
        <v>2144</v>
      </c>
      <c r="G318" s="15" t="s">
        <v>139</v>
      </c>
      <c r="H318" s="32">
        <v>45190.0</v>
      </c>
      <c r="I318" s="65" t="s">
        <v>2145</v>
      </c>
      <c r="J318" s="33" t="s">
        <v>85</v>
      </c>
      <c r="K318" s="15" t="s">
        <v>85</v>
      </c>
      <c r="L318" s="40" t="s">
        <v>2146</v>
      </c>
      <c r="M318" s="15" t="s">
        <v>87</v>
      </c>
      <c r="N318" s="15" t="s">
        <v>1005</v>
      </c>
      <c r="O318" s="15" t="s">
        <v>180</v>
      </c>
      <c r="P318" s="138">
        <v>7.8181507E7</v>
      </c>
      <c r="Q318" s="65" t="s">
        <v>1698</v>
      </c>
      <c r="R318" s="25">
        <v>8000000.0</v>
      </c>
      <c r="S318" s="25">
        <v>8000000.0</v>
      </c>
      <c r="T318" s="40">
        <v>42323.0</v>
      </c>
      <c r="U318" s="40" t="s">
        <v>968</v>
      </c>
      <c r="V318" s="65" t="s">
        <v>93</v>
      </c>
      <c r="W318" s="65" t="s">
        <v>94</v>
      </c>
      <c r="X318" s="21" t="s">
        <v>85</v>
      </c>
      <c r="Y318" s="65" t="s">
        <v>2147</v>
      </c>
      <c r="Z318" s="16">
        <v>45210.0</v>
      </c>
      <c r="AA318" s="15" t="s">
        <v>202</v>
      </c>
      <c r="AB318" s="19" t="s">
        <v>85</v>
      </c>
      <c r="AC318" s="15" t="s">
        <v>207</v>
      </c>
      <c r="AD318" s="65" t="s">
        <v>2148</v>
      </c>
      <c r="AE318" s="15" t="s">
        <v>2149</v>
      </c>
      <c r="AF318" s="15">
        <v>9.00017159E8</v>
      </c>
      <c r="AG318" s="65">
        <v>1.0</v>
      </c>
      <c r="AH318" s="60" t="s">
        <v>85</v>
      </c>
      <c r="AI318" s="60" t="s">
        <v>85</v>
      </c>
      <c r="AJ318" s="15" t="s">
        <v>99</v>
      </c>
      <c r="AK318" s="15" t="s">
        <v>1314</v>
      </c>
      <c r="AL318" s="15" t="s">
        <v>1689</v>
      </c>
      <c r="AM318" s="65" t="s">
        <v>85</v>
      </c>
      <c r="AN318" s="65" t="s">
        <v>85</v>
      </c>
      <c r="AO318" s="65">
        <v>179023.0</v>
      </c>
      <c r="AP318" s="16">
        <v>45211.0</v>
      </c>
      <c r="AQ318" s="25">
        <v>8000000.0</v>
      </c>
      <c r="AR318" s="160"/>
      <c r="AS318" s="160"/>
      <c r="AT318" s="160"/>
      <c r="AU318" s="89">
        <v>8000000.0</v>
      </c>
      <c r="AV318" s="15" t="s">
        <v>101</v>
      </c>
      <c r="AW318" s="166">
        <v>45210.0</v>
      </c>
      <c r="AX318" s="15" t="s">
        <v>102</v>
      </c>
      <c r="AY318" s="37">
        <v>45216.0</v>
      </c>
      <c r="AZ318" s="15" t="s">
        <v>770</v>
      </c>
      <c r="BA318" s="37">
        <v>45291.0</v>
      </c>
      <c r="BB318" s="17">
        <f t="shared" ref="BB318:BB326" si="114">(BA318-AY318)</f>
        <v>75</v>
      </c>
      <c r="BC318" s="65" t="s">
        <v>1500</v>
      </c>
      <c r="BD318" s="60">
        <v>4.0988421E7</v>
      </c>
      <c r="BE318" s="24">
        <v>4000000.0</v>
      </c>
      <c r="BF318" s="32">
        <v>45281.0</v>
      </c>
      <c r="BG318" s="160"/>
      <c r="BH318" s="162"/>
      <c r="BI318" s="160"/>
      <c r="BJ318" s="160"/>
      <c r="BK318" s="160"/>
      <c r="BL318" s="160"/>
      <c r="BM318" s="160"/>
      <c r="BN318" s="160"/>
      <c r="BO318" s="58">
        <v>1.2E7</v>
      </c>
      <c r="BP318" s="65">
        <v>38.0</v>
      </c>
      <c r="BQ318" s="164">
        <v>45330.0</v>
      </c>
      <c r="BR318" s="160"/>
      <c r="BS318" s="160"/>
      <c r="BT318" s="160"/>
      <c r="BU318" s="160"/>
      <c r="BV318" s="160"/>
      <c r="BW318" s="160"/>
      <c r="BX318" s="160"/>
      <c r="BY318" s="160"/>
      <c r="BZ318" s="160"/>
      <c r="CA318" s="160"/>
    </row>
    <row r="319" ht="15.0" customHeight="1">
      <c r="A319" s="17" t="s">
        <v>78</v>
      </c>
      <c r="B319" s="17" t="s">
        <v>79</v>
      </c>
      <c r="C319" s="15" t="s">
        <v>141</v>
      </c>
      <c r="D319" s="17">
        <v>124.0</v>
      </c>
      <c r="E319" s="15" t="s">
        <v>142</v>
      </c>
      <c r="F319" s="17" t="s">
        <v>2150</v>
      </c>
      <c r="G319" s="15" t="s">
        <v>118</v>
      </c>
      <c r="H319" s="32">
        <v>45075.0</v>
      </c>
      <c r="I319" s="22">
        <v>151949.0</v>
      </c>
      <c r="J319" s="33">
        <v>45075.0</v>
      </c>
      <c r="K319" s="15" t="s">
        <v>85</v>
      </c>
      <c r="L319" s="14" t="s">
        <v>1904</v>
      </c>
      <c r="M319" s="15" t="s">
        <v>243</v>
      </c>
      <c r="N319" s="15" t="s">
        <v>244</v>
      </c>
      <c r="O319" s="15" t="s">
        <v>180</v>
      </c>
      <c r="P319" s="14">
        <v>4.41031E7</v>
      </c>
      <c r="Q319" s="14" t="s">
        <v>1905</v>
      </c>
      <c r="R319" s="56">
        <v>1.07E8</v>
      </c>
      <c r="S319" s="56">
        <v>1.0624064138E8</v>
      </c>
      <c r="T319" s="14">
        <v>40623.0</v>
      </c>
      <c r="U319" s="14" t="s">
        <v>122</v>
      </c>
      <c r="V319" s="50" t="s">
        <v>93</v>
      </c>
      <c r="W319" s="50" t="s">
        <v>94</v>
      </c>
      <c r="X319" s="14" t="s">
        <v>85</v>
      </c>
      <c r="Y319" s="50">
        <v>111336.0</v>
      </c>
      <c r="Z319" s="16">
        <v>45091.0</v>
      </c>
      <c r="AA319" s="15" t="s">
        <v>124</v>
      </c>
      <c r="AB319" s="19" t="s">
        <v>85</v>
      </c>
      <c r="AC319" s="15" t="s">
        <v>96</v>
      </c>
      <c r="AD319" s="14" t="s">
        <v>97</v>
      </c>
      <c r="AE319" s="41" t="s">
        <v>2151</v>
      </c>
      <c r="AF319" s="41">
        <v>8.30073623E8</v>
      </c>
      <c r="AG319" s="41">
        <v>2.0</v>
      </c>
      <c r="AH319" s="19" t="s">
        <v>85</v>
      </c>
      <c r="AI319" s="41" t="s">
        <v>85</v>
      </c>
      <c r="AJ319" s="158" t="s">
        <v>99</v>
      </c>
      <c r="AK319" s="15" t="s">
        <v>1907</v>
      </c>
      <c r="AL319" s="15" t="s">
        <v>220</v>
      </c>
      <c r="AM319" s="41" t="s">
        <v>85</v>
      </c>
      <c r="AN319" s="41" t="s">
        <v>85</v>
      </c>
      <c r="AO319" s="50">
        <v>110623.0</v>
      </c>
      <c r="AP319" s="16">
        <v>45092.0</v>
      </c>
      <c r="AQ319" s="55">
        <v>3.647341611E7</v>
      </c>
      <c r="AR319" s="30">
        <v>0.0</v>
      </c>
      <c r="AS319" s="30">
        <v>0.0</v>
      </c>
      <c r="AT319" s="30">
        <v>0.0</v>
      </c>
      <c r="AU319" s="71">
        <v>3.647341611E7</v>
      </c>
      <c r="AV319" s="15" t="s">
        <v>101</v>
      </c>
      <c r="AW319" s="32">
        <v>45114.0</v>
      </c>
      <c r="AX319" s="15" t="s">
        <v>102</v>
      </c>
      <c r="AY319" s="37">
        <v>45091.0</v>
      </c>
      <c r="AZ319" s="41" t="s">
        <v>199</v>
      </c>
      <c r="BA319" s="37">
        <v>45169.0</v>
      </c>
      <c r="BB319" s="14">
        <f t="shared" si="114"/>
        <v>78</v>
      </c>
      <c r="BC319" s="59" t="s">
        <v>2072</v>
      </c>
      <c r="BD319" s="60">
        <v>1.018409885E9</v>
      </c>
      <c r="BE319" s="24">
        <v>0.0</v>
      </c>
      <c r="BF319" s="21"/>
      <c r="BG319" s="25">
        <v>0.0</v>
      </c>
      <c r="BH319" s="17"/>
      <c r="BI319" s="25">
        <v>0.0</v>
      </c>
      <c r="BJ319" s="62"/>
      <c r="BK319" s="25"/>
      <c r="BL319" s="25"/>
      <c r="BM319" s="25">
        <v>0.0</v>
      </c>
      <c r="BN319" s="63"/>
      <c r="BO319" s="39">
        <f t="shared" ref="BO319:BO326" si="115">SUM(AU319+BE319+BG319+BI319-BM319)</f>
        <v>36473416.11</v>
      </c>
      <c r="BP319" s="62"/>
      <c r="BQ319" s="63"/>
      <c r="BR319" s="63"/>
      <c r="BS319" s="62"/>
      <c r="BT319" s="63"/>
      <c r="BU319" s="101"/>
      <c r="BV319" s="62"/>
      <c r="BW319" s="63"/>
      <c r="BX319" s="62"/>
      <c r="BY319" s="132" t="s">
        <v>2073</v>
      </c>
      <c r="BZ319" s="17"/>
      <c r="CA319" s="17"/>
    </row>
    <row r="320" ht="15.0" customHeight="1">
      <c r="A320" s="17" t="s">
        <v>78</v>
      </c>
      <c r="B320" s="17" t="s">
        <v>79</v>
      </c>
      <c r="C320" s="15" t="s">
        <v>141</v>
      </c>
      <c r="D320" s="17">
        <v>124.0</v>
      </c>
      <c r="E320" s="15" t="s">
        <v>142</v>
      </c>
      <c r="F320" s="17" t="s">
        <v>2152</v>
      </c>
      <c r="G320" s="15" t="s">
        <v>118</v>
      </c>
      <c r="H320" s="32">
        <v>45075.0</v>
      </c>
      <c r="I320" s="66">
        <v>151950.0</v>
      </c>
      <c r="J320" s="33">
        <v>45075.0</v>
      </c>
      <c r="K320" s="15" t="s">
        <v>85</v>
      </c>
      <c r="L320" s="14" t="s">
        <v>1904</v>
      </c>
      <c r="M320" s="15" t="s">
        <v>243</v>
      </c>
      <c r="N320" s="15" t="s">
        <v>244</v>
      </c>
      <c r="O320" s="15" t="s">
        <v>180</v>
      </c>
      <c r="P320" s="14">
        <v>4.41031E7</v>
      </c>
      <c r="Q320" s="14" t="s">
        <v>1905</v>
      </c>
      <c r="R320" s="56">
        <v>1.07E8</v>
      </c>
      <c r="S320" s="56">
        <v>1.0624064138E8</v>
      </c>
      <c r="T320" s="14">
        <v>40623.0</v>
      </c>
      <c r="U320" s="14" t="s">
        <v>122</v>
      </c>
      <c r="V320" s="50" t="s">
        <v>93</v>
      </c>
      <c r="W320" s="50" t="s">
        <v>94</v>
      </c>
      <c r="X320" s="14" t="s">
        <v>85</v>
      </c>
      <c r="Y320" s="50">
        <v>111337.0</v>
      </c>
      <c r="Z320" s="16">
        <v>45091.0</v>
      </c>
      <c r="AA320" s="15" t="s">
        <v>124</v>
      </c>
      <c r="AB320" s="19" t="s">
        <v>85</v>
      </c>
      <c r="AC320" s="15" t="s">
        <v>96</v>
      </c>
      <c r="AD320" s="14" t="s">
        <v>97</v>
      </c>
      <c r="AE320" s="41" t="s">
        <v>2153</v>
      </c>
      <c r="AF320" s="41">
        <v>9.128221E7</v>
      </c>
      <c r="AG320" s="41">
        <v>0.0</v>
      </c>
      <c r="AH320" s="19" t="s">
        <v>85</v>
      </c>
      <c r="AI320" s="41" t="s">
        <v>85</v>
      </c>
      <c r="AJ320" s="15" t="s">
        <v>99</v>
      </c>
      <c r="AK320" s="15" t="s">
        <v>1907</v>
      </c>
      <c r="AL320" s="15" t="s">
        <v>220</v>
      </c>
      <c r="AM320" s="41" t="s">
        <v>85</v>
      </c>
      <c r="AN320" s="41" t="s">
        <v>85</v>
      </c>
      <c r="AO320" s="50">
        <v>111023.0</v>
      </c>
      <c r="AP320" s="16">
        <v>45092.0</v>
      </c>
      <c r="AQ320" s="55">
        <v>6373690.46</v>
      </c>
      <c r="AR320" s="30">
        <v>0.0</v>
      </c>
      <c r="AS320" s="30">
        <v>0.0</v>
      </c>
      <c r="AT320" s="30">
        <v>0.0</v>
      </c>
      <c r="AU320" s="71">
        <v>6373690.46</v>
      </c>
      <c r="AV320" s="15" t="s">
        <v>101</v>
      </c>
      <c r="AW320" s="32">
        <v>45113.0</v>
      </c>
      <c r="AX320" s="15" t="s">
        <v>102</v>
      </c>
      <c r="AY320" s="37">
        <v>45091.0</v>
      </c>
      <c r="AZ320" s="41" t="s">
        <v>199</v>
      </c>
      <c r="BA320" s="37">
        <v>45169.0</v>
      </c>
      <c r="BB320" s="14">
        <f t="shared" si="114"/>
        <v>78</v>
      </c>
      <c r="BC320" s="59" t="s">
        <v>2154</v>
      </c>
      <c r="BD320" s="60">
        <v>5.1710545E7</v>
      </c>
      <c r="BE320" s="24">
        <v>0.0</v>
      </c>
      <c r="BF320" s="21"/>
      <c r="BG320" s="25">
        <v>0.0</v>
      </c>
      <c r="BH320" s="17"/>
      <c r="BI320" s="25">
        <v>0.0</v>
      </c>
      <c r="BJ320" s="62"/>
      <c r="BK320" s="25"/>
      <c r="BL320" s="25"/>
      <c r="BM320" s="25">
        <v>0.0</v>
      </c>
      <c r="BN320" s="63"/>
      <c r="BO320" s="39">
        <f t="shared" si="115"/>
        <v>6373690.46</v>
      </c>
      <c r="BP320" s="62"/>
      <c r="BQ320" s="63"/>
      <c r="BR320" s="63"/>
      <c r="BS320" s="62"/>
      <c r="BT320" s="63"/>
      <c r="BU320" s="101"/>
      <c r="BV320" s="62"/>
      <c r="BW320" s="63"/>
      <c r="BX320" s="62"/>
      <c r="BY320" s="132" t="s">
        <v>2073</v>
      </c>
      <c r="BZ320" s="17"/>
      <c r="CA320" s="17"/>
    </row>
    <row r="321" ht="15.0" customHeight="1">
      <c r="A321" s="60" t="s">
        <v>78</v>
      </c>
      <c r="B321" s="65" t="s">
        <v>79</v>
      </c>
      <c r="C321" s="15" t="s">
        <v>80</v>
      </c>
      <c r="D321" s="65">
        <v>92.0</v>
      </c>
      <c r="E321" s="15" t="s">
        <v>116</v>
      </c>
      <c r="F321" s="65" t="s">
        <v>2155</v>
      </c>
      <c r="G321" s="15" t="s">
        <v>139</v>
      </c>
      <c r="H321" s="32">
        <v>45195.0</v>
      </c>
      <c r="I321" s="65" t="s">
        <v>2156</v>
      </c>
      <c r="J321" s="33" t="s">
        <v>85</v>
      </c>
      <c r="K321" s="15" t="s">
        <v>85</v>
      </c>
      <c r="L321" s="40" t="s">
        <v>2157</v>
      </c>
      <c r="M321" s="15" t="s">
        <v>108</v>
      </c>
      <c r="N321" s="15" t="s">
        <v>109</v>
      </c>
      <c r="O321" s="15" t="s">
        <v>412</v>
      </c>
      <c r="P321" s="138">
        <v>4.3221504E7</v>
      </c>
      <c r="Q321" s="65" t="s">
        <v>2158</v>
      </c>
      <c r="R321" s="25">
        <v>3.4E8</v>
      </c>
      <c r="S321" s="25">
        <v>3.39664873E8</v>
      </c>
      <c r="T321" s="40">
        <v>52223.0</v>
      </c>
      <c r="U321" s="40" t="s">
        <v>92</v>
      </c>
      <c r="V321" s="65" t="s">
        <v>93</v>
      </c>
      <c r="W321" s="65" t="s">
        <v>94</v>
      </c>
      <c r="X321" s="21" t="s">
        <v>85</v>
      </c>
      <c r="Y321" s="65" t="s">
        <v>2159</v>
      </c>
      <c r="Z321" s="16">
        <v>45219.0</v>
      </c>
      <c r="AA321" s="15" t="s">
        <v>124</v>
      </c>
      <c r="AB321" s="19" t="s">
        <v>85</v>
      </c>
      <c r="AC321" s="15" t="s">
        <v>96</v>
      </c>
      <c r="AD321" s="15" t="s">
        <v>97</v>
      </c>
      <c r="AE321" s="15" t="s">
        <v>2160</v>
      </c>
      <c r="AF321" s="40">
        <v>8.6035311E8</v>
      </c>
      <c r="AG321" s="65">
        <v>7.0</v>
      </c>
      <c r="AH321" s="60" t="s">
        <v>85</v>
      </c>
      <c r="AI321" s="60" t="s">
        <v>85</v>
      </c>
      <c r="AJ321" s="138" t="s">
        <v>99</v>
      </c>
      <c r="AK321" s="41" t="s">
        <v>128</v>
      </c>
      <c r="AL321" s="15" t="s">
        <v>1689</v>
      </c>
      <c r="AM321" s="65" t="s">
        <v>85</v>
      </c>
      <c r="AN321" s="65" t="s">
        <v>85</v>
      </c>
      <c r="AO321" s="65">
        <v>184623.0</v>
      </c>
      <c r="AP321" s="16">
        <v>45222.0</v>
      </c>
      <c r="AQ321" s="25">
        <v>3.39664873E8</v>
      </c>
      <c r="AR321" s="30">
        <v>0.0</v>
      </c>
      <c r="AS321" s="30">
        <v>0.0</v>
      </c>
      <c r="AT321" s="30">
        <v>0.0</v>
      </c>
      <c r="AU321" s="31">
        <f>SUM(AQ321+AR321+AS321+AT321)</f>
        <v>339664873</v>
      </c>
      <c r="AV321" s="15" t="s">
        <v>101</v>
      </c>
      <c r="AW321" s="16">
        <v>45219.0</v>
      </c>
      <c r="AX321" s="15" t="s">
        <v>102</v>
      </c>
      <c r="AY321" s="37">
        <v>45219.0</v>
      </c>
      <c r="AZ321" s="15" t="s">
        <v>770</v>
      </c>
      <c r="BA321" s="37">
        <v>45260.0</v>
      </c>
      <c r="BB321" s="17">
        <f t="shared" si="114"/>
        <v>41</v>
      </c>
      <c r="BC321" s="25" t="s">
        <v>417</v>
      </c>
      <c r="BD321" s="15">
        <v>1.949897E7</v>
      </c>
      <c r="BE321" s="24">
        <v>0.0</v>
      </c>
      <c r="BF321" s="16"/>
      <c r="BG321" s="25">
        <v>0.0</v>
      </c>
      <c r="BH321" s="16"/>
      <c r="BI321" s="25">
        <v>0.0</v>
      </c>
      <c r="BJ321" s="16"/>
      <c r="BK321" s="25"/>
      <c r="BL321" s="25"/>
      <c r="BM321" s="25">
        <v>0.0</v>
      </c>
      <c r="BN321" s="16"/>
      <c r="BO321" s="39">
        <f t="shared" si="115"/>
        <v>339664873</v>
      </c>
      <c r="BP321" s="160"/>
      <c r="BQ321" s="16"/>
      <c r="BR321" s="16"/>
      <c r="BS321" s="160"/>
      <c r="BT321" s="160"/>
      <c r="BU321" s="160"/>
      <c r="BV321" s="160"/>
      <c r="BW321" s="160"/>
      <c r="BX321" s="160"/>
      <c r="BY321" s="160"/>
      <c r="BZ321" s="160"/>
      <c r="CA321" s="160"/>
    </row>
    <row r="322" ht="15.0" customHeight="1">
      <c r="A322" s="17" t="s">
        <v>78</v>
      </c>
      <c r="B322" s="17" t="s">
        <v>79</v>
      </c>
      <c r="C322" s="15" t="s">
        <v>141</v>
      </c>
      <c r="D322" s="17">
        <v>124.0</v>
      </c>
      <c r="E322" s="15" t="s">
        <v>142</v>
      </c>
      <c r="F322" s="17" t="s">
        <v>2161</v>
      </c>
      <c r="G322" s="15" t="s">
        <v>118</v>
      </c>
      <c r="H322" s="32">
        <v>45075.0</v>
      </c>
      <c r="I322" s="22">
        <v>151951.0</v>
      </c>
      <c r="J322" s="33">
        <v>45075.0</v>
      </c>
      <c r="K322" s="15" t="s">
        <v>85</v>
      </c>
      <c r="L322" s="14" t="s">
        <v>1904</v>
      </c>
      <c r="M322" s="15" t="s">
        <v>243</v>
      </c>
      <c r="N322" s="15" t="s">
        <v>244</v>
      </c>
      <c r="O322" s="15" t="s">
        <v>180</v>
      </c>
      <c r="P322" s="14">
        <v>4.41031E7</v>
      </c>
      <c r="Q322" s="14" t="s">
        <v>1905</v>
      </c>
      <c r="R322" s="56">
        <v>1.07E8</v>
      </c>
      <c r="S322" s="56">
        <v>1.0624064138E8</v>
      </c>
      <c r="T322" s="14">
        <v>40623.0</v>
      </c>
      <c r="U322" s="14" t="s">
        <v>122</v>
      </c>
      <c r="V322" s="50" t="s">
        <v>93</v>
      </c>
      <c r="W322" s="50" t="s">
        <v>94</v>
      </c>
      <c r="X322" s="14" t="s">
        <v>85</v>
      </c>
      <c r="Y322" s="50">
        <v>111338.0</v>
      </c>
      <c r="Z322" s="16">
        <v>45091.0</v>
      </c>
      <c r="AA322" s="15" t="s">
        <v>124</v>
      </c>
      <c r="AB322" s="19" t="s">
        <v>85</v>
      </c>
      <c r="AC322" s="15" t="s">
        <v>96</v>
      </c>
      <c r="AD322" s="14" t="s">
        <v>97</v>
      </c>
      <c r="AE322" s="41" t="s">
        <v>1906</v>
      </c>
      <c r="AF322" s="41">
        <v>8.04000673E8</v>
      </c>
      <c r="AG322" s="41">
        <v>3.0</v>
      </c>
      <c r="AH322" s="19" t="s">
        <v>85</v>
      </c>
      <c r="AI322" s="41" t="s">
        <v>85</v>
      </c>
      <c r="AJ322" s="15" t="s">
        <v>99</v>
      </c>
      <c r="AK322" s="15" t="s">
        <v>1907</v>
      </c>
      <c r="AL322" s="15" t="s">
        <v>220</v>
      </c>
      <c r="AM322" s="41" t="s">
        <v>85</v>
      </c>
      <c r="AN322" s="41" t="s">
        <v>85</v>
      </c>
      <c r="AO322" s="50">
        <v>110823.0</v>
      </c>
      <c r="AP322" s="16">
        <v>45092.0</v>
      </c>
      <c r="AQ322" s="55">
        <v>1.691606712E7</v>
      </c>
      <c r="AR322" s="30">
        <v>0.0</v>
      </c>
      <c r="AS322" s="30">
        <v>0.0</v>
      </c>
      <c r="AT322" s="30">
        <v>0.0</v>
      </c>
      <c r="AU322" s="71">
        <v>1.691606712E7</v>
      </c>
      <c r="AV322" s="15" t="s">
        <v>101</v>
      </c>
      <c r="AW322" s="37">
        <v>45093.0</v>
      </c>
      <c r="AX322" s="15" t="s">
        <v>102</v>
      </c>
      <c r="AY322" s="37">
        <v>45091.0</v>
      </c>
      <c r="AZ322" s="41" t="s">
        <v>199</v>
      </c>
      <c r="BA322" s="37">
        <v>45169.0</v>
      </c>
      <c r="BB322" s="14">
        <f t="shared" si="114"/>
        <v>78</v>
      </c>
      <c r="BC322" s="59" t="s">
        <v>2154</v>
      </c>
      <c r="BD322" s="60">
        <v>5.1710545E7</v>
      </c>
      <c r="BE322" s="24">
        <v>0.0</v>
      </c>
      <c r="BF322" s="21"/>
      <c r="BG322" s="25">
        <v>0.0</v>
      </c>
      <c r="BH322" s="17"/>
      <c r="BI322" s="25">
        <v>0.0</v>
      </c>
      <c r="BJ322" s="62"/>
      <c r="BK322" s="25"/>
      <c r="BL322" s="25"/>
      <c r="BM322" s="25">
        <v>0.0</v>
      </c>
      <c r="BN322" s="63"/>
      <c r="BO322" s="39">
        <f t="shared" si="115"/>
        <v>16916067.12</v>
      </c>
      <c r="BP322" s="62"/>
      <c r="BQ322" s="63"/>
      <c r="BR322" s="63"/>
      <c r="BS322" s="62"/>
      <c r="BT322" s="63"/>
      <c r="BU322" s="101"/>
      <c r="BV322" s="62"/>
      <c r="BW322" s="63"/>
      <c r="BX322" s="62"/>
      <c r="BY322" s="132" t="s">
        <v>2073</v>
      </c>
      <c r="BZ322" s="17"/>
      <c r="CA322" s="17"/>
    </row>
    <row r="323" ht="15.0" customHeight="1">
      <c r="A323" s="17" t="s">
        <v>78</v>
      </c>
      <c r="B323" s="17" t="s">
        <v>79</v>
      </c>
      <c r="C323" s="15" t="s">
        <v>141</v>
      </c>
      <c r="D323" s="17">
        <v>124.0</v>
      </c>
      <c r="E323" s="15" t="s">
        <v>142</v>
      </c>
      <c r="F323" s="17" t="s">
        <v>2162</v>
      </c>
      <c r="G323" s="15" t="s">
        <v>118</v>
      </c>
      <c r="H323" s="32">
        <v>45075.0</v>
      </c>
      <c r="I323" s="22">
        <v>151952.0</v>
      </c>
      <c r="J323" s="33">
        <v>45075.0</v>
      </c>
      <c r="K323" s="15" t="s">
        <v>85</v>
      </c>
      <c r="L323" s="14" t="s">
        <v>1904</v>
      </c>
      <c r="M323" s="15" t="s">
        <v>243</v>
      </c>
      <c r="N323" s="15" t="s">
        <v>244</v>
      </c>
      <c r="O323" s="15" t="s">
        <v>180</v>
      </c>
      <c r="P323" s="14">
        <v>4.41031E7</v>
      </c>
      <c r="Q323" s="14" t="s">
        <v>1905</v>
      </c>
      <c r="R323" s="56">
        <v>1.07E8</v>
      </c>
      <c r="S323" s="56">
        <v>1.0624064138E8</v>
      </c>
      <c r="T323" s="14">
        <v>40623.0</v>
      </c>
      <c r="U323" s="14" t="s">
        <v>122</v>
      </c>
      <c r="V323" s="50" t="s">
        <v>93</v>
      </c>
      <c r="W323" s="50" t="s">
        <v>94</v>
      </c>
      <c r="X323" s="14" t="s">
        <v>85</v>
      </c>
      <c r="Y323" s="50">
        <v>111701.0</v>
      </c>
      <c r="Z323" s="16">
        <v>45098.0</v>
      </c>
      <c r="AA323" s="15" t="s">
        <v>124</v>
      </c>
      <c r="AB323" s="19" t="s">
        <v>85</v>
      </c>
      <c r="AC323" s="15" t="s">
        <v>96</v>
      </c>
      <c r="AD323" s="14" t="s">
        <v>97</v>
      </c>
      <c r="AE323" s="41" t="s">
        <v>1906</v>
      </c>
      <c r="AF323" s="41">
        <v>8.04000673E8</v>
      </c>
      <c r="AG323" s="41">
        <v>3.0</v>
      </c>
      <c r="AH323" s="19" t="s">
        <v>85</v>
      </c>
      <c r="AI323" s="41" t="s">
        <v>85</v>
      </c>
      <c r="AJ323" s="15" t="s">
        <v>99</v>
      </c>
      <c r="AK323" s="15" t="s">
        <v>1907</v>
      </c>
      <c r="AL323" s="15" t="s">
        <v>220</v>
      </c>
      <c r="AM323" s="41" t="s">
        <v>85</v>
      </c>
      <c r="AN323" s="41" t="s">
        <v>85</v>
      </c>
      <c r="AO323" s="50">
        <v>113823.0</v>
      </c>
      <c r="AP323" s="16">
        <v>45099.0</v>
      </c>
      <c r="AQ323" s="55">
        <v>2200933.58</v>
      </c>
      <c r="AR323" s="30">
        <v>0.0</v>
      </c>
      <c r="AS323" s="30">
        <v>0.0</v>
      </c>
      <c r="AT323" s="30">
        <v>0.0</v>
      </c>
      <c r="AU323" s="71">
        <v>2200933.58</v>
      </c>
      <c r="AV323" s="15" t="s">
        <v>101</v>
      </c>
      <c r="AW323" s="32">
        <v>45101.0</v>
      </c>
      <c r="AX323" s="15" t="s">
        <v>130</v>
      </c>
      <c r="AY323" s="37">
        <v>45099.0</v>
      </c>
      <c r="AZ323" s="41" t="s">
        <v>199</v>
      </c>
      <c r="BA323" s="37">
        <v>45169.0</v>
      </c>
      <c r="BB323" s="14">
        <f t="shared" si="114"/>
        <v>70</v>
      </c>
      <c r="BC323" s="59" t="s">
        <v>2072</v>
      </c>
      <c r="BD323" s="60">
        <v>1.018409885E9</v>
      </c>
      <c r="BE323" s="24">
        <v>0.0</v>
      </c>
      <c r="BF323" s="21"/>
      <c r="BG323" s="25">
        <v>0.0</v>
      </c>
      <c r="BH323" s="81"/>
      <c r="BI323" s="25">
        <v>0.0</v>
      </c>
      <c r="BJ323" s="62"/>
      <c r="BK323" s="25"/>
      <c r="BL323" s="25"/>
      <c r="BM323" s="25">
        <v>0.0</v>
      </c>
      <c r="BN323" s="63"/>
      <c r="BO323" s="39">
        <f t="shared" si="115"/>
        <v>2200933.58</v>
      </c>
      <c r="BP323" s="62"/>
      <c r="BQ323" s="63"/>
      <c r="BR323" s="63"/>
      <c r="BS323" s="62"/>
      <c r="BT323" s="63"/>
      <c r="BU323" s="101"/>
      <c r="BV323" s="62"/>
      <c r="BW323" s="63"/>
      <c r="BX323" s="62"/>
      <c r="BY323" s="132" t="s">
        <v>2163</v>
      </c>
      <c r="BZ323" s="17"/>
      <c r="CA323" s="17"/>
    </row>
    <row r="324" ht="15.0" customHeight="1">
      <c r="A324" s="40" t="s">
        <v>78</v>
      </c>
      <c r="B324" s="40" t="s">
        <v>79</v>
      </c>
      <c r="C324" s="15" t="s">
        <v>80</v>
      </c>
      <c r="D324" s="40">
        <v>332.0</v>
      </c>
      <c r="E324" s="15" t="s">
        <v>394</v>
      </c>
      <c r="F324" s="41" t="s">
        <v>2164</v>
      </c>
      <c r="G324" s="15" t="s">
        <v>2165</v>
      </c>
      <c r="H324" s="110">
        <v>45191.0</v>
      </c>
      <c r="I324" s="40" t="s">
        <v>2166</v>
      </c>
      <c r="J324" s="15" t="s">
        <v>85</v>
      </c>
      <c r="K324" s="15" t="s">
        <v>85</v>
      </c>
      <c r="L324" s="50" t="s">
        <v>2167</v>
      </c>
      <c r="M324" s="15" t="s">
        <v>108</v>
      </c>
      <c r="N324" s="15" t="s">
        <v>865</v>
      </c>
      <c r="O324" s="17" t="s">
        <v>180</v>
      </c>
      <c r="P324" s="17" t="s">
        <v>2168</v>
      </c>
      <c r="Q324" s="157" t="s">
        <v>2169</v>
      </c>
      <c r="R324" s="30">
        <v>1.3E10</v>
      </c>
      <c r="S324" s="30">
        <v>1.3E10</v>
      </c>
      <c r="T324" s="41">
        <v>49823.0</v>
      </c>
      <c r="U324" s="41" t="s">
        <v>2170</v>
      </c>
      <c r="V324" s="15" t="s">
        <v>93</v>
      </c>
      <c r="W324" s="15" t="s">
        <v>94</v>
      </c>
      <c r="X324" s="40" t="s">
        <v>85</v>
      </c>
      <c r="Y324" s="40" t="s">
        <v>2171</v>
      </c>
      <c r="Z324" s="167">
        <v>45197.0</v>
      </c>
      <c r="AA324" s="15" t="s">
        <v>865</v>
      </c>
      <c r="AB324" s="19" t="s">
        <v>85</v>
      </c>
      <c r="AC324" s="15" t="s">
        <v>96</v>
      </c>
      <c r="AD324" s="15" t="s">
        <v>97</v>
      </c>
      <c r="AE324" s="40" t="s">
        <v>2172</v>
      </c>
      <c r="AF324" s="40">
        <v>8.00096329E8</v>
      </c>
      <c r="AG324" s="40">
        <v>1.0</v>
      </c>
      <c r="AH324" s="40" t="s">
        <v>85</v>
      </c>
      <c r="AI324" s="40" t="s">
        <v>85</v>
      </c>
      <c r="AJ324" s="40" t="s">
        <v>114</v>
      </c>
      <c r="AK324" s="40" t="s">
        <v>721</v>
      </c>
      <c r="AL324" s="40" t="s">
        <v>85</v>
      </c>
      <c r="AM324" s="40" t="s">
        <v>85</v>
      </c>
      <c r="AN324" s="40" t="s">
        <v>85</v>
      </c>
      <c r="AO324" s="40">
        <v>171923.0</v>
      </c>
      <c r="AP324" s="16">
        <v>45197.0</v>
      </c>
      <c r="AQ324" s="112">
        <v>1.3E10</v>
      </c>
      <c r="AR324" s="30">
        <v>0.0</v>
      </c>
      <c r="AS324" s="30">
        <v>0.0</v>
      </c>
      <c r="AT324" s="30">
        <v>0.0</v>
      </c>
      <c r="AU324" s="31">
        <f t="shared" ref="AU324:AU330" si="116">SUM(AQ324+AR324+AS324+AT324)</f>
        <v>13000000000</v>
      </c>
      <c r="AV324" s="15" t="s">
        <v>101</v>
      </c>
      <c r="AW324" s="16">
        <v>45202.0</v>
      </c>
      <c r="AX324" s="15" t="s">
        <v>102</v>
      </c>
      <c r="AY324" s="44">
        <v>45202.0</v>
      </c>
      <c r="AZ324" s="15" t="s">
        <v>2165</v>
      </c>
      <c r="BA324" s="44">
        <v>45598.0</v>
      </c>
      <c r="BB324" s="17">
        <f t="shared" si="114"/>
        <v>396</v>
      </c>
      <c r="BC324" s="34" t="s">
        <v>521</v>
      </c>
      <c r="BD324" s="20">
        <v>1.949897E7</v>
      </c>
      <c r="BE324" s="24">
        <v>0.0</v>
      </c>
      <c r="BF324" s="16"/>
      <c r="BG324" s="25">
        <v>0.0</v>
      </c>
      <c r="BH324" s="16"/>
      <c r="BI324" s="25">
        <v>0.0</v>
      </c>
      <c r="BJ324" s="16"/>
      <c r="BK324" s="25"/>
      <c r="BL324" s="25"/>
      <c r="BM324" s="25">
        <v>0.0</v>
      </c>
      <c r="BN324" s="16"/>
      <c r="BO324" s="39">
        <f t="shared" si="115"/>
        <v>13000000000</v>
      </c>
      <c r="BP324" s="46"/>
      <c r="BQ324" s="16"/>
      <c r="BR324" s="16"/>
      <c r="BS324" s="46"/>
      <c r="BT324" s="46"/>
      <c r="BU324" s="46"/>
      <c r="BV324" s="46"/>
      <c r="BW324" s="46"/>
      <c r="BX324" s="46"/>
      <c r="BY324" s="46"/>
      <c r="BZ324" s="46"/>
      <c r="CA324" s="49"/>
    </row>
    <row r="325" ht="15.0" customHeight="1">
      <c r="A325" s="40" t="s">
        <v>78</v>
      </c>
      <c r="B325" s="40" t="s">
        <v>2173</v>
      </c>
      <c r="C325" s="15" t="s">
        <v>80</v>
      </c>
      <c r="D325" s="40">
        <v>163.0</v>
      </c>
      <c r="E325" s="15" t="s">
        <v>394</v>
      </c>
      <c r="F325" s="41" t="s">
        <v>2174</v>
      </c>
      <c r="G325" s="15" t="s">
        <v>139</v>
      </c>
      <c r="H325" s="79">
        <v>45198.0</v>
      </c>
      <c r="I325" s="15" t="s">
        <v>2175</v>
      </c>
      <c r="J325" s="15" t="s">
        <v>85</v>
      </c>
      <c r="K325" s="15" t="s">
        <v>85</v>
      </c>
      <c r="L325" s="50" t="s">
        <v>2176</v>
      </c>
      <c r="M325" s="15" t="s">
        <v>108</v>
      </c>
      <c r="N325" s="15" t="s">
        <v>179</v>
      </c>
      <c r="O325" s="15" t="s">
        <v>180</v>
      </c>
      <c r="P325" s="15">
        <v>8.0131502E7</v>
      </c>
      <c r="Q325" s="15" t="s">
        <v>181</v>
      </c>
      <c r="R325" s="30">
        <v>4.3704333E7</v>
      </c>
      <c r="S325" s="30">
        <v>4.3704333E7</v>
      </c>
      <c r="T325" s="15">
        <v>53923.0</v>
      </c>
      <c r="U325" s="15" t="s">
        <v>182</v>
      </c>
      <c r="V325" s="15" t="s">
        <v>93</v>
      </c>
      <c r="W325" s="15" t="s">
        <v>94</v>
      </c>
      <c r="X325" s="15" t="s">
        <v>85</v>
      </c>
      <c r="Y325" s="15" t="s">
        <v>2177</v>
      </c>
      <c r="Z325" s="79">
        <v>45199.0</v>
      </c>
      <c r="AA325" s="15" t="s">
        <v>179</v>
      </c>
      <c r="AB325" s="19" t="s">
        <v>85</v>
      </c>
      <c r="AC325" s="15" t="s">
        <v>247</v>
      </c>
      <c r="AD325" s="15" t="s">
        <v>2111</v>
      </c>
      <c r="AE325" s="15" t="s">
        <v>2178</v>
      </c>
      <c r="AF325" s="15">
        <v>7470860.0</v>
      </c>
      <c r="AG325" s="15" t="s">
        <v>165</v>
      </c>
      <c r="AH325" s="15" t="s">
        <v>85</v>
      </c>
      <c r="AI325" s="15" t="s">
        <v>85</v>
      </c>
      <c r="AJ325" s="15" t="s">
        <v>85</v>
      </c>
      <c r="AK325" s="15" t="s">
        <v>721</v>
      </c>
      <c r="AL325" s="15" t="s">
        <v>85</v>
      </c>
      <c r="AM325" s="15" t="s">
        <v>85</v>
      </c>
      <c r="AN325" s="15" t="s">
        <v>85</v>
      </c>
      <c r="AO325" s="15">
        <v>172923.0</v>
      </c>
      <c r="AP325" s="16">
        <v>45198.0</v>
      </c>
      <c r="AQ325" s="30">
        <v>4.3704333E7</v>
      </c>
      <c r="AR325" s="30">
        <v>0.0</v>
      </c>
      <c r="AS325" s="30">
        <v>0.0</v>
      </c>
      <c r="AT325" s="30">
        <v>0.0</v>
      </c>
      <c r="AU325" s="31">
        <f t="shared" si="116"/>
        <v>43704333</v>
      </c>
      <c r="AV325" s="15" t="s">
        <v>129</v>
      </c>
      <c r="AW325" s="16" t="s">
        <v>85</v>
      </c>
      <c r="AX325" s="15" t="s">
        <v>130</v>
      </c>
      <c r="AY325" s="79">
        <v>45200.0</v>
      </c>
      <c r="AZ325" s="15" t="s">
        <v>139</v>
      </c>
      <c r="BA325" s="84">
        <v>45291.0</v>
      </c>
      <c r="BB325" s="17">
        <f t="shared" si="114"/>
        <v>91</v>
      </c>
      <c r="BC325" s="15" t="s">
        <v>2179</v>
      </c>
      <c r="BD325" s="15">
        <v>1.010195619E9</v>
      </c>
      <c r="BE325" s="24">
        <v>1.4568111E7</v>
      </c>
      <c r="BF325" s="32">
        <v>45287.0</v>
      </c>
      <c r="BG325" s="25">
        <v>0.0</v>
      </c>
      <c r="BH325" s="16"/>
      <c r="BI325" s="25">
        <v>0.0</v>
      </c>
      <c r="BJ325" s="16"/>
      <c r="BK325" s="25"/>
      <c r="BL325" s="25"/>
      <c r="BM325" s="25">
        <v>0.0</v>
      </c>
      <c r="BN325" s="16"/>
      <c r="BO325" s="31">
        <f t="shared" si="115"/>
        <v>58272444</v>
      </c>
      <c r="BP325" s="34">
        <f t="shared" ref="BP325:BP326" si="117">(BQ325-BA325)</f>
        <v>31</v>
      </c>
      <c r="BQ325" s="32">
        <v>45322.0</v>
      </c>
      <c r="BR325" s="32">
        <v>45287.0</v>
      </c>
      <c r="BS325" s="17"/>
      <c r="BT325" s="17"/>
      <c r="BU325" s="17"/>
      <c r="BV325" s="17"/>
      <c r="BW325" s="17"/>
      <c r="BX325" s="17"/>
      <c r="BY325" s="15">
        <v>91.0</v>
      </c>
      <c r="BZ325" s="17"/>
      <c r="CA325" s="17"/>
    </row>
    <row r="326" ht="15.0" customHeight="1">
      <c r="A326" s="40" t="s">
        <v>78</v>
      </c>
      <c r="B326" s="40" t="s">
        <v>2180</v>
      </c>
      <c r="C326" s="15" t="s">
        <v>80</v>
      </c>
      <c r="D326" s="40">
        <v>157.0</v>
      </c>
      <c r="E326" s="15" t="s">
        <v>394</v>
      </c>
      <c r="F326" s="41" t="s">
        <v>2181</v>
      </c>
      <c r="G326" s="15" t="s">
        <v>139</v>
      </c>
      <c r="H326" s="79">
        <v>45199.0</v>
      </c>
      <c r="I326" s="15" t="s">
        <v>2182</v>
      </c>
      <c r="J326" s="15" t="s">
        <v>85</v>
      </c>
      <c r="K326" s="15" t="s">
        <v>85</v>
      </c>
      <c r="L326" s="50" t="s">
        <v>2183</v>
      </c>
      <c r="M326" s="15" t="s">
        <v>108</v>
      </c>
      <c r="N326" s="15" t="s">
        <v>179</v>
      </c>
      <c r="O326" s="15" t="s">
        <v>180</v>
      </c>
      <c r="P326" s="15">
        <v>8.0131502E7</v>
      </c>
      <c r="Q326" s="15" t="s">
        <v>181</v>
      </c>
      <c r="R326" s="30">
        <v>4800000.0</v>
      </c>
      <c r="S326" s="30">
        <v>4800000.0</v>
      </c>
      <c r="T326" s="15">
        <v>55223.0</v>
      </c>
      <c r="U326" s="15" t="s">
        <v>182</v>
      </c>
      <c r="V326" s="15" t="s">
        <v>93</v>
      </c>
      <c r="W326" s="15" t="s">
        <v>94</v>
      </c>
      <c r="X326" s="15" t="s">
        <v>85</v>
      </c>
      <c r="Y326" s="15" t="s">
        <v>2184</v>
      </c>
      <c r="Z326" s="79">
        <v>45198.0</v>
      </c>
      <c r="AA326" s="15" t="s">
        <v>179</v>
      </c>
      <c r="AB326" s="19" t="s">
        <v>85</v>
      </c>
      <c r="AC326" s="15" t="s">
        <v>1457</v>
      </c>
      <c r="AD326" s="15" t="s">
        <v>2185</v>
      </c>
      <c r="AE326" s="15" t="s">
        <v>2186</v>
      </c>
      <c r="AF326" s="15">
        <v>2.2396384E7</v>
      </c>
      <c r="AG326" s="15" t="s">
        <v>165</v>
      </c>
      <c r="AH326" s="15" t="s">
        <v>85</v>
      </c>
      <c r="AI326" s="15" t="s">
        <v>85</v>
      </c>
      <c r="AJ326" s="15" t="s">
        <v>85</v>
      </c>
      <c r="AK326" s="15" t="s">
        <v>721</v>
      </c>
      <c r="AL326" s="15" t="s">
        <v>85</v>
      </c>
      <c r="AM326" s="15" t="s">
        <v>85</v>
      </c>
      <c r="AN326" s="15" t="s">
        <v>85</v>
      </c>
      <c r="AO326" s="15">
        <v>173123.0</v>
      </c>
      <c r="AP326" s="16">
        <v>45198.0</v>
      </c>
      <c r="AQ326" s="30">
        <v>4800000.0</v>
      </c>
      <c r="AR326" s="30">
        <v>0.0</v>
      </c>
      <c r="AS326" s="30">
        <v>0.0</v>
      </c>
      <c r="AT326" s="30">
        <v>0.0</v>
      </c>
      <c r="AU326" s="31">
        <f t="shared" si="116"/>
        <v>4800000</v>
      </c>
      <c r="AV326" s="15" t="s">
        <v>129</v>
      </c>
      <c r="AW326" s="16" t="s">
        <v>85</v>
      </c>
      <c r="AX326" s="15" t="s">
        <v>130</v>
      </c>
      <c r="AY326" s="79">
        <v>45200.0</v>
      </c>
      <c r="AZ326" s="15" t="s">
        <v>139</v>
      </c>
      <c r="BA326" s="84">
        <v>45291.0</v>
      </c>
      <c r="BB326" s="17">
        <f t="shared" si="114"/>
        <v>91</v>
      </c>
      <c r="BC326" s="15" t="s">
        <v>2187</v>
      </c>
      <c r="BD326" s="15">
        <v>6.702633E7</v>
      </c>
      <c r="BE326" s="24">
        <v>2400000.0</v>
      </c>
      <c r="BF326" s="32">
        <v>45272.0</v>
      </c>
      <c r="BG326" s="25">
        <v>0.0</v>
      </c>
      <c r="BH326" s="16"/>
      <c r="BI326" s="25">
        <v>0.0</v>
      </c>
      <c r="BJ326" s="16"/>
      <c r="BK326" s="25"/>
      <c r="BL326" s="25"/>
      <c r="BM326" s="25">
        <v>0.0</v>
      </c>
      <c r="BN326" s="16"/>
      <c r="BO326" s="31">
        <f t="shared" si="115"/>
        <v>7200000</v>
      </c>
      <c r="BP326" s="34">
        <f t="shared" si="117"/>
        <v>46</v>
      </c>
      <c r="BQ326" s="32">
        <v>45337.0</v>
      </c>
      <c r="BR326" s="32">
        <v>45272.0</v>
      </c>
      <c r="BS326" s="17"/>
      <c r="BT326" s="17"/>
      <c r="BU326" s="17"/>
      <c r="BV326" s="17"/>
      <c r="BW326" s="17"/>
      <c r="BX326" s="17"/>
      <c r="BY326" s="15">
        <v>91.0</v>
      </c>
      <c r="BZ326" s="17"/>
      <c r="CA326" s="17"/>
    </row>
    <row r="327" ht="15.0" customHeight="1">
      <c r="A327" s="40" t="s">
        <v>78</v>
      </c>
      <c r="B327" s="40" t="s">
        <v>2180</v>
      </c>
      <c r="C327" s="15" t="s">
        <v>80</v>
      </c>
      <c r="D327" s="40">
        <v>345.0</v>
      </c>
      <c r="E327" s="15" t="s">
        <v>394</v>
      </c>
      <c r="F327" s="41" t="s">
        <v>2188</v>
      </c>
      <c r="G327" s="15" t="s">
        <v>139</v>
      </c>
      <c r="H327" s="79">
        <v>45197.0</v>
      </c>
      <c r="I327" s="15" t="s">
        <v>2189</v>
      </c>
      <c r="J327" s="15" t="s">
        <v>85</v>
      </c>
      <c r="K327" s="15" t="s">
        <v>85</v>
      </c>
      <c r="L327" s="50" t="s">
        <v>2190</v>
      </c>
      <c r="M327" s="15" t="s">
        <v>243</v>
      </c>
      <c r="N327" s="15" t="s">
        <v>516</v>
      </c>
      <c r="O327" s="15" t="s">
        <v>412</v>
      </c>
      <c r="P327" s="15" t="s">
        <v>2191</v>
      </c>
      <c r="Q327" s="15" t="s">
        <v>2192</v>
      </c>
      <c r="R327" s="30">
        <v>5.6022939E8</v>
      </c>
      <c r="S327" s="30">
        <v>5.6022939E8</v>
      </c>
      <c r="T327" s="15">
        <v>53323.0</v>
      </c>
      <c r="U327" s="15" t="s">
        <v>92</v>
      </c>
      <c r="V327" s="15" t="s">
        <v>2193</v>
      </c>
      <c r="W327" s="15" t="s">
        <v>2193</v>
      </c>
      <c r="X327" s="21" t="s">
        <v>85</v>
      </c>
      <c r="Y327" s="17"/>
      <c r="Z327" s="17"/>
      <c r="AA327" s="17"/>
      <c r="AB327" s="19" t="s">
        <v>85</v>
      </c>
      <c r="AC327" s="17"/>
      <c r="AD327" s="17"/>
      <c r="AE327" s="17"/>
      <c r="AF327" s="17"/>
      <c r="AG327" s="17"/>
      <c r="AH327" s="17"/>
      <c r="AI327" s="17"/>
      <c r="AJ327" s="17"/>
      <c r="AK327" s="17"/>
      <c r="AL327" s="17"/>
      <c r="AM327" s="17"/>
      <c r="AN327" s="17"/>
      <c r="AO327" s="17"/>
      <c r="AP327" s="17"/>
      <c r="AQ327" s="109"/>
      <c r="AR327" s="30">
        <v>0.0</v>
      </c>
      <c r="AS327" s="30">
        <v>0.0</v>
      </c>
      <c r="AT327" s="30">
        <v>0.0</v>
      </c>
      <c r="AU327" s="23">
        <f t="shared" si="116"/>
        <v>0</v>
      </c>
      <c r="AV327" s="17"/>
      <c r="AW327" s="17"/>
      <c r="AX327" s="17"/>
      <c r="AY327" s="17"/>
      <c r="AZ327" s="17"/>
      <c r="BA327" s="17"/>
      <c r="BB327" s="17"/>
      <c r="BC327" s="17"/>
      <c r="BD327" s="17"/>
      <c r="BE327" s="64"/>
      <c r="BF327" s="17"/>
      <c r="BG327" s="17"/>
      <c r="BH327" s="21"/>
      <c r="BI327" s="17"/>
      <c r="BJ327" s="17"/>
      <c r="BK327" s="17"/>
      <c r="BL327" s="17"/>
      <c r="BM327" s="17"/>
      <c r="BN327" s="17"/>
      <c r="BO327" s="31"/>
      <c r="BP327" s="17"/>
      <c r="BQ327" s="17"/>
      <c r="BR327" s="17"/>
      <c r="BS327" s="17"/>
      <c r="BT327" s="17"/>
      <c r="BU327" s="17"/>
      <c r="BV327" s="17"/>
      <c r="BW327" s="17"/>
      <c r="BX327" s="17"/>
      <c r="BY327" s="17"/>
      <c r="BZ327" s="17"/>
      <c r="CA327" s="17"/>
    </row>
    <row r="328" ht="15.0" customHeight="1">
      <c r="A328" s="40" t="s">
        <v>78</v>
      </c>
      <c r="B328" s="40" t="s">
        <v>79</v>
      </c>
      <c r="C328" s="15" t="s">
        <v>80</v>
      </c>
      <c r="D328" s="40">
        <v>156.0</v>
      </c>
      <c r="E328" s="15" t="s">
        <v>394</v>
      </c>
      <c r="F328" s="41" t="s">
        <v>2194</v>
      </c>
      <c r="G328" s="15" t="s">
        <v>139</v>
      </c>
      <c r="H328" s="79">
        <v>45198.0</v>
      </c>
      <c r="I328" s="15" t="s">
        <v>2195</v>
      </c>
      <c r="J328" s="15" t="s">
        <v>85</v>
      </c>
      <c r="K328" s="15" t="s">
        <v>85</v>
      </c>
      <c r="L328" s="50" t="s">
        <v>2196</v>
      </c>
      <c r="M328" s="15" t="s">
        <v>108</v>
      </c>
      <c r="N328" s="15" t="s">
        <v>179</v>
      </c>
      <c r="O328" s="15" t="s">
        <v>180</v>
      </c>
      <c r="P328" s="15">
        <v>8.0131502E7</v>
      </c>
      <c r="Q328" s="15" t="s">
        <v>181</v>
      </c>
      <c r="R328" s="30">
        <v>1.167003E7</v>
      </c>
      <c r="S328" s="30">
        <v>1.167003E7</v>
      </c>
      <c r="T328" s="15">
        <v>53223.0</v>
      </c>
      <c r="U328" s="15" t="s">
        <v>182</v>
      </c>
      <c r="V328" s="15" t="s">
        <v>93</v>
      </c>
      <c r="W328" s="15" t="s">
        <v>94</v>
      </c>
      <c r="X328" s="15" t="s">
        <v>85</v>
      </c>
      <c r="Y328" s="15" t="s">
        <v>2197</v>
      </c>
      <c r="Z328" s="79">
        <v>45200.0</v>
      </c>
      <c r="AA328" s="15" t="s">
        <v>179</v>
      </c>
      <c r="AB328" s="19" t="s">
        <v>85</v>
      </c>
      <c r="AC328" s="15" t="s">
        <v>1457</v>
      </c>
      <c r="AD328" s="15" t="s">
        <v>2198</v>
      </c>
      <c r="AE328" s="15" t="s">
        <v>2199</v>
      </c>
      <c r="AF328" s="15">
        <v>3.2529734E7</v>
      </c>
      <c r="AG328" s="15" t="s">
        <v>165</v>
      </c>
      <c r="AH328" s="15" t="s">
        <v>85</v>
      </c>
      <c r="AI328" s="15" t="s">
        <v>85</v>
      </c>
      <c r="AJ328" s="15" t="s">
        <v>85</v>
      </c>
      <c r="AK328" s="15" t="s">
        <v>721</v>
      </c>
      <c r="AL328" s="15" t="s">
        <v>85</v>
      </c>
      <c r="AM328" s="15" t="s">
        <v>85</v>
      </c>
      <c r="AN328" s="15" t="s">
        <v>85</v>
      </c>
      <c r="AO328" s="15">
        <v>173023.0</v>
      </c>
      <c r="AP328" s="16">
        <v>45198.0</v>
      </c>
      <c r="AQ328" s="30">
        <v>1.167003E7</v>
      </c>
      <c r="AR328" s="30">
        <v>0.0</v>
      </c>
      <c r="AS328" s="30">
        <v>0.0</v>
      </c>
      <c r="AT328" s="30">
        <v>0.0</v>
      </c>
      <c r="AU328" s="31">
        <f t="shared" si="116"/>
        <v>11670030</v>
      </c>
      <c r="AV328" s="15" t="s">
        <v>129</v>
      </c>
      <c r="AW328" s="16" t="s">
        <v>85</v>
      </c>
      <c r="AX328" s="15" t="s">
        <v>130</v>
      </c>
      <c r="AY328" s="79">
        <v>45200.0</v>
      </c>
      <c r="AZ328" s="15" t="s">
        <v>770</v>
      </c>
      <c r="BA328" s="84">
        <v>45291.0</v>
      </c>
      <c r="BB328" s="17">
        <f t="shared" ref="BB328:BB336" si="118">(BA328-AY328)</f>
        <v>91</v>
      </c>
      <c r="BC328" s="15" t="s">
        <v>2187</v>
      </c>
      <c r="BD328" s="15">
        <v>6.702633E7</v>
      </c>
      <c r="BE328" s="24">
        <v>5835015.0</v>
      </c>
      <c r="BF328" s="32">
        <v>45279.0</v>
      </c>
      <c r="BG328" s="25">
        <v>0.0</v>
      </c>
      <c r="BH328" s="16"/>
      <c r="BI328" s="25">
        <v>0.0</v>
      </c>
      <c r="BJ328" s="16"/>
      <c r="BK328" s="25"/>
      <c r="BL328" s="25"/>
      <c r="BM328" s="25">
        <v>0.0</v>
      </c>
      <c r="BN328" s="16"/>
      <c r="BO328" s="31">
        <f t="shared" ref="BO328:BO336" si="119">SUM(AU328+BE328+BG328+BI328-BM328)</f>
        <v>17505045</v>
      </c>
      <c r="BP328" s="34">
        <f>(BQ328-BA328)</f>
        <v>46</v>
      </c>
      <c r="BQ328" s="32">
        <v>45337.0</v>
      </c>
      <c r="BR328" s="32">
        <v>45279.0</v>
      </c>
      <c r="BS328" s="17"/>
      <c r="BT328" s="17"/>
      <c r="BU328" s="17"/>
      <c r="BV328" s="17"/>
      <c r="BW328" s="17"/>
      <c r="BX328" s="17"/>
      <c r="BY328" s="15">
        <v>91.0</v>
      </c>
      <c r="BZ328" s="17"/>
      <c r="CA328" s="17"/>
    </row>
    <row r="329" ht="15.0" customHeight="1">
      <c r="A329" s="17" t="s">
        <v>78</v>
      </c>
      <c r="B329" s="17" t="s">
        <v>79</v>
      </c>
      <c r="C329" s="15" t="s">
        <v>141</v>
      </c>
      <c r="D329" s="17">
        <v>263.0</v>
      </c>
      <c r="E329" s="15" t="s">
        <v>142</v>
      </c>
      <c r="F329" s="17" t="s">
        <v>2200</v>
      </c>
      <c r="G329" s="15" t="s">
        <v>118</v>
      </c>
      <c r="H329" s="32">
        <v>45055.0</v>
      </c>
      <c r="I329" s="22">
        <v>185519.0</v>
      </c>
      <c r="J329" s="33">
        <v>45055.0</v>
      </c>
      <c r="K329" s="15" t="s">
        <v>85</v>
      </c>
      <c r="L329" s="17" t="s">
        <v>2201</v>
      </c>
      <c r="M329" s="15" t="s">
        <v>243</v>
      </c>
      <c r="N329" s="15" t="s">
        <v>244</v>
      </c>
      <c r="O329" s="15" t="s">
        <v>147</v>
      </c>
      <c r="P329" s="14">
        <v>4.6182203E7</v>
      </c>
      <c r="Q329" s="27" t="s">
        <v>2202</v>
      </c>
      <c r="R329" s="56">
        <v>2.0E7</v>
      </c>
      <c r="S329" s="56">
        <v>1.995273E7</v>
      </c>
      <c r="T329" s="17">
        <v>37923.0</v>
      </c>
      <c r="U329" s="17" t="s">
        <v>1655</v>
      </c>
      <c r="V329" s="15" t="s">
        <v>93</v>
      </c>
      <c r="W329" s="15" t="s">
        <v>94</v>
      </c>
      <c r="X329" s="14" t="s">
        <v>85</v>
      </c>
      <c r="Y329" s="14">
        <v>109310.0</v>
      </c>
      <c r="Z329" s="16">
        <v>45057.0</v>
      </c>
      <c r="AA329" s="15" t="s">
        <v>124</v>
      </c>
      <c r="AB329" s="19" t="s">
        <v>85</v>
      </c>
      <c r="AC329" s="15" t="s">
        <v>96</v>
      </c>
      <c r="AD329" s="17" t="s">
        <v>97</v>
      </c>
      <c r="AE329" s="14" t="s">
        <v>729</v>
      </c>
      <c r="AF329" s="17">
        <v>8.30037946E8</v>
      </c>
      <c r="AG329" s="17">
        <v>3.0</v>
      </c>
      <c r="AH329" s="19" t="s">
        <v>85</v>
      </c>
      <c r="AI329" s="14" t="s">
        <v>85</v>
      </c>
      <c r="AJ329" s="17" t="s">
        <v>114</v>
      </c>
      <c r="AK329" s="15" t="s">
        <v>762</v>
      </c>
      <c r="AL329" s="15" t="s">
        <v>220</v>
      </c>
      <c r="AM329" s="21" t="s">
        <v>85</v>
      </c>
      <c r="AN329" s="41" t="s">
        <v>85</v>
      </c>
      <c r="AO329" s="14" t="s">
        <v>2203</v>
      </c>
      <c r="AP329" s="16">
        <v>45058.0</v>
      </c>
      <c r="AQ329" s="29">
        <v>1.995273E7</v>
      </c>
      <c r="AR329" s="30">
        <v>0.0</v>
      </c>
      <c r="AS329" s="30">
        <v>0.0</v>
      </c>
      <c r="AT329" s="30">
        <v>0.0</v>
      </c>
      <c r="AU329" s="26">
        <f t="shared" si="116"/>
        <v>19952730</v>
      </c>
      <c r="AV329" s="15" t="s">
        <v>129</v>
      </c>
      <c r="AW329" s="94" t="s">
        <v>85</v>
      </c>
      <c r="AX329" s="15" t="s">
        <v>130</v>
      </c>
      <c r="AY329" s="37">
        <v>45057.0</v>
      </c>
      <c r="AZ329" s="15" t="s">
        <v>118</v>
      </c>
      <c r="BA329" s="37">
        <v>45089.0</v>
      </c>
      <c r="BB329" s="14">
        <f t="shared" si="118"/>
        <v>32</v>
      </c>
      <c r="BC329" s="14" t="s">
        <v>2023</v>
      </c>
      <c r="BD329" s="14">
        <v>5.2813239E7</v>
      </c>
      <c r="BE329" s="24">
        <v>0.0</v>
      </c>
      <c r="BF329" s="21"/>
      <c r="BG329" s="25">
        <v>0.0</v>
      </c>
      <c r="BH329" s="17"/>
      <c r="BI329" s="25">
        <v>0.0</v>
      </c>
      <c r="BJ329" s="21"/>
      <c r="BK329" s="25"/>
      <c r="BL329" s="25"/>
      <c r="BM329" s="25">
        <v>0.0</v>
      </c>
      <c r="BN329" s="17"/>
      <c r="BO329" s="26">
        <f t="shared" si="119"/>
        <v>19952730</v>
      </c>
      <c r="BP329" s="21"/>
      <c r="BQ329" s="17"/>
      <c r="BR329" s="17"/>
      <c r="BS329" s="21"/>
      <c r="BT329" s="17"/>
      <c r="BU329" s="27"/>
      <c r="BV329" s="21"/>
      <c r="BW329" s="17"/>
      <c r="BX329" s="21"/>
      <c r="BY329" s="28">
        <f>SUM(BB329+BP329+BS329+BV329)</f>
        <v>32</v>
      </c>
      <c r="BZ329" s="17"/>
      <c r="CA329" s="17"/>
    </row>
    <row r="330" ht="15.0" customHeight="1">
      <c r="A330" s="15" t="s">
        <v>78</v>
      </c>
      <c r="B330" s="15" t="s">
        <v>79</v>
      </c>
      <c r="C330" s="15" t="s">
        <v>80</v>
      </c>
      <c r="D330" s="15">
        <v>354.0</v>
      </c>
      <c r="E330" s="41" t="s">
        <v>319</v>
      </c>
      <c r="F330" s="34" t="s">
        <v>2204</v>
      </c>
      <c r="G330" s="15" t="s">
        <v>770</v>
      </c>
      <c r="H330" s="51">
        <v>45226.0</v>
      </c>
      <c r="I330" s="15" t="s">
        <v>2205</v>
      </c>
      <c r="J330" s="15" t="s">
        <v>85</v>
      </c>
      <c r="K330" s="15" t="s">
        <v>85</v>
      </c>
      <c r="L330" s="34" t="s">
        <v>2206</v>
      </c>
      <c r="M330" s="15" t="s">
        <v>108</v>
      </c>
      <c r="N330" s="15" t="s">
        <v>88</v>
      </c>
      <c r="O330" s="15" t="s">
        <v>2207</v>
      </c>
      <c r="P330" s="15">
        <v>8.0161504E7</v>
      </c>
      <c r="Q330" s="15" t="s">
        <v>2208</v>
      </c>
      <c r="R330" s="25">
        <v>2.0E7</v>
      </c>
      <c r="S330" s="25">
        <v>2.0E7</v>
      </c>
      <c r="T330" s="15">
        <v>56223.0</v>
      </c>
      <c r="U330" s="15" t="s">
        <v>162</v>
      </c>
      <c r="V330" s="15" t="s">
        <v>93</v>
      </c>
      <c r="W330" s="15" t="s">
        <v>94</v>
      </c>
      <c r="X330" s="15" t="s">
        <v>85</v>
      </c>
      <c r="Y330" s="15" t="s">
        <v>2209</v>
      </c>
      <c r="Z330" s="16">
        <v>45226.0</v>
      </c>
      <c r="AA330" s="15" t="s">
        <v>88</v>
      </c>
      <c r="AB330" s="19" t="s">
        <v>85</v>
      </c>
      <c r="AC330" s="15" t="s">
        <v>96</v>
      </c>
      <c r="AD330" s="14" t="s">
        <v>97</v>
      </c>
      <c r="AE330" s="15" t="s">
        <v>2210</v>
      </c>
      <c r="AF330" s="15">
        <v>8.0167701E7</v>
      </c>
      <c r="AG330" s="15" t="s">
        <v>165</v>
      </c>
      <c r="AH330" s="15" t="s">
        <v>85</v>
      </c>
      <c r="AI330" s="15" t="s">
        <v>1624</v>
      </c>
      <c r="AJ330" s="15" t="s">
        <v>85</v>
      </c>
      <c r="AK330" s="15" t="s">
        <v>115</v>
      </c>
      <c r="AL330" s="15" t="s">
        <v>85</v>
      </c>
      <c r="AM330" s="75">
        <v>29969.0</v>
      </c>
      <c r="AN330" s="22" t="str">
        <f>+YEAR(TODAY())-YEAR('Contratación 2023'!$AM328)</f>
        <v>#VALUE!</v>
      </c>
      <c r="AO330" s="15">
        <v>187323.0</v>
      </c>
      <c r="AP330" s="16">
        <v>45226.0</v>
      </c>
      <c r="AQ330" s="30">
        <v>2.0E7</v>
      </c>
      <c r="AR330" s="30">
        <v>0.0</v>
      </c>
      <c r="AS330" s="30">
        <v>0.0</v>
      </c>
      <c r="AT330" s="30">
        <v>0.0</v>
      </c>
      <c r="AU330" s="31">
        <f t="shared" si="116"/>
        <v>20000000</v>
      </c>
      <c r="AV330" s="15" t="s">
        <v>101</v>
      </c>
      <c r="AW330" s="16">
        <v>45226.0</v>
      </c>
      <c r="AX330" s="15" t="s">
        <v>102</v>
      </c>
      <c r="AY330" s="113">
        <v>45226.0</v>
      </c>
      <c r="AZ330" s="41" t="s">
        <v>770</v>
      </c>
      <c r="BA330" s="51">
        <v>45291.0</v>
      </c>
      <c r="BB330" s="17">
        <f t="shared" si="118"/>
        <v>65</v>
      </c>
      <c r="BC330" s="34" t="s">
        <v>690</v>
      </c>
      <c r="BD330" s="15">
        <v>7.9321317E7</v>
      </c>
      <c r="BE330" s="24">
        <v>0.0</v>
      </c>
      <c r="BF330" s="16"/>
      <c r="BG330" s="25">
        <v>0.0</v>
      </c>
      <c r="BH330" s="16"/>
      <c r="BI330" s="25">
        <v>0.0</v>
      </c>
      <c r="BJ330" s="16"/>
      <c r="BK330" s="25"/>
      <c r="BL330" s="25"/>
      <c r="BM330" s="25">
        <v>0.0</v>
      </c>
      <c r="BN330" s="16"/>
      <c r="BO330" s="31">
        <f t="shared" si="119"/>
        <v>20000000</v>
      </c>
      <c r="BP330" s="17"/>
      <c r="BQ330" s="16"/>
      <c r="BR330" s="16"/>
      <c r="BS330" s="17"/>
      <c r="BT330" s="17"/>
      <c r="BU330" s="17"/>
      <c r="BV330" s="17"/>
      <c r="BW330" s="17"/>
      <c r="BX330" s="17"/>
      <c r="BY330" s="15">
        <v>65.0</v>
      </c>
      <c r="BZ330" s="17"/>
      <c r="CA330" s="17"/>
    </row>
    <row r="331" ht="15.0" customHeight="1">
      <c r="A331" s="17" t="s">
        <v>78</v>
      </c>
      <c r="B331" s="17" t="s">
        <v>79</v>
      </c>
      <c r="C331" s="15" t="s">
        <v>80</v>
      </c>
      <c r="D331" s="15">
        <v>20.0</v>
      </c>
      <c r="E331" s="15" t="s">
        <v>81</v>
      </c>
      <c r="F331" s="15" t="s">
        <v>2211</v>
      </c>
      <c r="G331" s="15" t="s">
        <v>770</v>
      </c>
      <c r="H331" s="32">
        <v>45212.0</v>
      </c>
      <c r="I331" s="15" t="s">
        <v>2212</v>
      </c>
      <c r="J331" s="15" t="s">
        <v>85</v>
      </c>
      <c r="K331" s="15" t="s">
        <v>85</v>
      </c>
      <c r="L331" s="15" t="s">
        <v>2213</v>
      </c>
      <c r="M331" s="15" t="s">
        <v>243</v>
      </c>
      <c r="N331" s="15" t="s">
        <v>516</v>
      </c>
      <c r="O331" s="15" t="s">
        <v>225</v>
      </c>
      <c r="P331" s="15" t="s">
        <v>2214</v>
      </c>
      <c r="Q331" s="15" t="s">
        <v>2215</v>
      </c>
      <c r="R331" s="30">
        <v>6.61E7</v>
      </c>
      <c r="S331" s="30">
        <v>6.4442594E7</v>
      </c>
      <c r="T331" s="15">
        <v>54023.0</v>
      </c>
      <c r="U331" s="15" t="s">
        <v>92</v>
      </c>
      <c r="V331" s="65" t="s">
        <v>93</v>
      </c>
      <c r="W331" s="65" t="s">
        <v>94</v>
      </c>
      <c r="X331" s="21" t="s">
        <v>85</v>
      </c>
      <c r="Y331" s="15" t="s">
        <v>2216</v>
      </c>
      <c r="Z331" s="113">
        <v>45261.0</v>
      </c>
      <c r="AA331" s="15" t="s">
        <v>124</v>
      </c>
      <c r="AB331" s="19" t="s">
        <v>85</v>
      </c>
      <c r="AC331" s="15" t="s">
        <v>96</v>
      </c>
      <c r="AD331" s="17" t="s">
        <v>97</v>
      </c>
      <c r="AE331" s="15" t="s">
        <v>2217</v>
      </c>
      <c r="AF331" s="15">
        <v>9.00173876E8</v>
      </c>
      <c r="AG331" s="15">
        <v>1.0</v>
      </c>
      <c r="AH331" s="15" t="s">
        <v>85</v>
      </c>
      <c r="AI331" s="15" t="s">
        <v>85</v>
      </c>
      <c r="AJ331" s="15" t="s">
        <v>99</v>
      </c>
      <c r="AK331" s="15" t="s">
        <v>128</v>
      </c>
      <c r="AL331" s="123" t="s">
        <v>962</v>
      </c>
      <c r="AM331" s="15" t="s">
        <v>85</v>
      </c>
      <c r="AN331" s="15" t="s">
        <v>85</v>
      </c>
      <c r="AO331" s="15">
        <v>207123.0</v>
      </c>
      <c r="AP331" s="113">
        <v>45264.0</v>
      </c>
      <c r="AQ331" s="89">
        <v>6.444259E7</v>
      </c>
      <c r="AR331" s="17"/>
      <c r="AS331" s="17"/>
      <c r="AT331" s="17"/>
      <c r="AU331" s="89">
        <v>6.444259E7</v>
      </c>
      <c r="AV331" s="15" t="s">
        <v>101</v>
      </c>
      <c r="AW331" s="113">
        <v>45261.0</v>
      </c>
      <c r="AX331" s="15" t="s">
        <v>102</v>
      </c>
      <c r="AY331" s="113">
        <v>45265.0</v>
      </c>
      <c r="AZ331" s="15" t="s">
        <v>144</v>
      </c>
      <c r="BA331" s="51">
        <v>45291.0</v>
      </c>
      <c r="BB331" s="17">
        <f t="shared" si="118"/>
        <v>26</v>
      </c>
      <c r="BC331" s="30" t="s">
        <v>2218</v>
      </c>
      <c r="BD331" s="15">
        <v>8.0791769E7</v>
      </c>
      <c r="BE331" s="64"/>
      <c r="BF331" s="32"/>
      <c r="BG331" s="17"/>
      <c r="BH331" s="17"/>
      <c r="BI331" s="17"/>
      <c r="BJ331" s="17"/>
      <c r="BK331" s="17"/>
      <c r="BL331" s="17"/>
      <c r="BM331" s="17"/>
      <c r="BN331" s="17"/>
      <c r="BO331" s="39">
        <f t="shared" si="119"/>
        <v>64442590</v>
      </c>
      <c r="BP331" s="17"/>
      <c r="BQ331" s="17"/>
      <c r="BR331" s="17"/>
      <c r="BS331" s="17"/>
      <c r="BT331" s="17"/>
      <c r="BU331" s="17"/>
      <c r="BV331" s="17"/>
      <c r="BW331" s="17"/>
      <c r="BX331" s="17"/>
      <c r="BY331" s="28">
        <f>SUM(BB331+BP331+BS331+BV331)</f>
        <v>26</v>
      </c>
      <c r="BZ331" s="17"/>
      <c r="CA331" s="17"/>
    </row>
    <row r="332" ht="15.0" customHeight="1">
      <c r="A332" s="17" t="s">
        <v>78</v>
      </c>
      <c r="B332" s="17" t="s">
        <v>79</v>
      </c>
      <c r="C332" s="15" t="s">
        <v>80</v>
      </c>
      <c r="D332" s="15">
        <v>358.0</v>
      </c>
      <c r="E332" s="15" t="s">
        <v>1802</v>
      </c>
      <c r="F332" s="15" t="s">
        <v>2219</v>
      </c>
      <c r="G332" s="15" t="s">
        <v>2220</v>
      </c>
      <c r="H332" s="32">
        <v>45219.0</v>
      </c>
      <c r="I332" s="15" t="s">
        <v>2221</v>
      </c>
      <c r="J332" s="15" t="s">
        <v>85</v>
      </c>
      <c r="K332" s="15" t="s">
        <v>85</v>
      </c>
      <c r="L332" s="15" t="s">
        <v>2222</v>
      </c>
      <c r="M332" s="15" t="s">
        <v>108</v>
      </c>
      <c r="N332" s="15" t="s">
        <v>88</v>
      </c>
      <c r="O332" s="15" t="s">
        <v>225</v>
      </c>
      <c r="P332" s="15">
        <v>8.0161504E7</v>
      </c>
      <c r="Q332" s="15" t="s">
        <v>2223</v>
      </c>
      <c r="R332" s="30">
        <v>1.875E7</v>
      </c>
      <c r="S332" s="30">
        <v>1.875E7</v>
      </c>
      <c r="T332" s="15">
        <v>56123.0</v>
      </c>
      <c r="U332" s="15" t="s">
        <v>816</v>
      </c>
      <c r="V332" s="65" t="s">
        <v>93</v>
      </c>
      <c r="W332" s="65" t="s">
        <v>94</v>
      </c>
      <c r="X332" s="17" t="s">
        <v>85</v>
      </c>
      <c r="Y332" s="17" t="s">
        <v>2224</v>
      </c>
      <c r="Z332" s="16">
        <v>45219.0</v>
      </c>
      <c r="AA332" s="17" t="s">
        <v>88</v>
      </c>
      <c r="AB332" s="19" t="s">
        <v>85</v>
      </c>
      <c r="AC332" s="17" t="s">
        <v>96</v>
      </c>
      <c r="AD332" s="17" t="s">
        <v>97</v>
      </c>
      <c r="AE332" s="15" t="s">
        <v>2225</v>
      </c>
      <c r="AF332" s="17">
        <v>1.098673079E9</v>
      </c>
      <c r="AG332" s="15" t="s">
        <v>165</v>
      </c>
      <c r="AH332" s="17" t="s">
        <v>85</v>
      </c>
      <c r="AI332" s="17" t="s">
        <v>2226</v>
      </c>
      <c r="AJ332" s="17" t="s">
        <v>114</v>
      </c>
      <c r="AK332" s="15" t="s">
        <v>115</v>
      </c>
      <c r="AL332" s="17" t="s">
        <v>85</v>
      </c>
      <c r="AM332" s="75">
        <v>36152.0</v>
      </c>
      <c r="AN332" s="22">
        <f>+YEAR(TODAY())-YEAR('Contratación 2023'!$AM330)</f>
        <v>42</v>
      </c>
      <c r="AO332" s="17">
        <v>184323.0</v>
      </c>
      <c r="AP332" s="16">
        <v>45222.0</v>
      </c>
      <c r="AQ332" s="89">
        <v>1.875E7</v>
      </c>
      <c r="AR332" s="30">
        <v>0.0</v>
      </c>
      <c r="AS332" s="30">
        <v>0.0</v>
      </c>
      <c r="AT332" s="30">
        <v>0.0</v>
      </c>
      <c r="AU332" s="31">
        <f>SUM(AQ332+AR332+AS332+AT332)</f>
        <v>18750000</v>
      </c>
      <c r="AV332" s="17" t="s">
        <v>101</v>
      </c>
      <c r="AW332" s="16">
        <v>45222.0</v>
      </c>
      <c r="AX332" s="17" t="s">
        <v>102</v>
      </c>
      <c r="AY332" s="113">
        <v>45223.0</v>
      </c>
      <c r="AZ332" s="17" t="s">
        <v>770</v>
      </c>
      <c r="BA332" s="51">
        <v>45291.0</v>
      </c>
      <c r="BB332" s="17">
        <f t="shared" si="118"/>
        <v>68</v>
      </c>
      <c r="BC332" s="17" t="s">
        <v>2227</v>
      </c>
      <c r="BD332" s="17">
        <v>7186433.0</v>
      </c>
      <c r="BE332" s="24">
        <v>0.0</v>
      </c>
      <c r="BF332" s="16"/>
      <c r="BG332" s="25">
        <v>0.0</v>
      </c>
      <c r="BH332" s="16"/>
      <c r="BI332" s="25">
        <v>0.0</v>
      </c>
      <c r="BJ332" s="16"/>
      <c r="BK332" s="25"/>
      <c r="BL332" s="25"/>
      <c r="BM332" s="25">
        <v>0.0</v>
      </c>
      <c r="BN332" s="16"/>
      <c r="BO332" s="31">
        <f t="shared" si="119"/>
        <v>18750000</v>
      </c>
      <c r="BP332" s="17"/>
      <c r="BQ332" s="16"/>
      <c r="BR332" s="16"/>
      <c r="BS332" s="17"/>
      <c r="BT332" s="17"/>
      <c r="BU332" s="17"/>
      <c r="BV332" s="17"/>
      <c r="BW332" s="17"/>
      <c r="BX332" s="17"/>
      <c r="BY332" s="17"/>
      <c r="BZ332" s="17"/>
      <c r="CA332" s="17"/>
    </row>
    <row r="333" ht="15.0" customHeight="1">
      <c r="A333" s="15" t="s">
        <v>78</v>
      </c>
      <c r="B333" s="15" t="s">
        <v>79</v>
      </c>
      <c r="C333" s="15" t="s">
        <v>80</v>
      </c>
      <c r="D333" s="15">
        <v>90.0</v>
      </c>
      <c r="E333" s="15" t="s">
        <v>565</v>
      </c>
      <c r="F333" s="14" t="s">
        <v>2228</v>
      </c>
      <c r="G333" s="15" t="s">
        <v>2220</v>
      </c>
      <c r="H333" s="32">
        <v>45212.0</v>
      </c>
      <c r="I333" s="15" t="s">
        <v>2229</v>
      </c>
      <c r="J333" s="15" t="s">
        <v>85</v>
      </c>
      <c r="K333" s="15" t="s">
        <v>85</v>
      </c>
      <c r="L333" s="60" t="s">
        <v>2230</v>
      </c>
      <c r="M333" s="15" t="s">
        <v>243</v>
      </c>
      <c r="N333" s="15" t="s">
        <v>385</v>
      </c>
      <c r="O333" s="15" t="s">
        <v>147</v>
      </c>
      <c r="P333" s="15" t="s">
        <v>2231</v>
      </c>
      <c r="Q333" s="98" t="s">
        <v>2232</v>
      </c>
      <c r="R333" s="25">
        <v>6.3765E7</v>
      </c>
      <c r="S333" s="18">
        <v>6.3286734E7</v>
      </c>
      <c r="T333" s="168">
        <v>48123.0</v>
      </c>
      <c r="U333" s="18" t="s">
        <v>92</v>
      </c>
      <c r="V333" s="15" t="s">
        <v>93</v>
      </c>
      <c r="W333" s="15" t="s">
        <v>94</v>
      </c>
      <c r="X333" s="15" t="s">
        <v>85</v>
      </c>
      <c r="Y333" s="15" t="s">
        <v>2233</v>
      </c>
      <c r="Z333" s="113">
        <v>45258.0</v>
      </c>
      <c r="AA333" s="15" t="s">
        <v>345</v>
      </c>
      <c r="AB333" s="19" t="s">
        <v>85</v>
      </c>
      <c r="AC333" s="15" t="s">
        <v>96</v>
      </c>
      <c r="AD333" s="17" t="s">
        <v>97</v>
      </c>
      <c r="AE333" s="15" t="s">
        <v>2234</v>
      </c>
      <c r="AF333" s="15">
        <v>9.00372035E8</v>
      </c>
      <c r="AG333" s="15">
        <v>8.0</v>
      </c>
      <c r="AH333" s="34" t="s">
        <v>85</v>
      </c>
      <c r="AI333" s="15" t="s">
        <v>85</v>
      </c>
      <c r="AJ333" s="15" t="s">
        <v>99</v>
      </c>
      <c r="AK333" s="15" t="s">
        <v>1314</v>
      </c>
      <c r="AL333" s="17" t="s">
        <v>100</v>
      </c>
      <c r="AM333" s="15" t="s">
        <v>85</v>
      </c>
      <c r="AN333" s="15" t="s">
        <v>85</v>
      </c>
      <c r="AO333" s="35">
        <v>206023.0</v>
      </c>
      <c r="AP333" s="113">
        <v>45261.0</v>
      </c>
      <c r="AQ333" s="89">
        <v>6.00197E7</v>
      </c>
      <c r="AR333" s="15" t="s">
        <v>85</v>
      </c>
      <c r="AS333" s="15" t="s">
        <v>85</v>
      </c>
      <c r="AT333" s="15" t="s">
        <v>85</v>
      </c>
      <c r="AU333" s="89">
        <v>6.00197E7</v>
      </c>
      <c r="AV333" s="15" t="s">
        <v>101</v>
      </c>
      <c r="AW333" s="32">
        <v>45265.0</v>
      </c>
      <c r="AX333" s="15" t="s">
        <v>102</v>
      </c>
      <c r="AY333" s="32">
        <v>45265.0</v>
      </c>
      <c r="AZ333" s="15" t="s">
        <v>1638</v>
      </c>
      <c r="BA333" s="32">
        <v>45291.0</v>
      </c>
      <c r="BB333" s="17">
        <f t="shared" si="118"/>
        <v>26</v>
      </c>
      <c r="BC333" s="30" t="s">
        <v>2235</v>
      </c>
      <c r="BD333" s="15">
        <v>7.9820029E7</v>
      </c>
      <c r="BE333" s="24"/>
      <c r="BF333" s="32"/>
      <c r="BG333" s="25"/>
      <c r="BH333" s="21"/>
      <c r="BI333" s="25"/>
      <c r="BJ333" s="21"/>
      <c r="BK333" s="25"/>
      <c r="BL333" s="25"/>
      <c r="BM333" s="25"/>
      <c r="BN333" s="17"/>
      <c r="BO333" s="39">
        <f t="shared" si="119"/>
        <v>60019700</v>
      </c>
      <c r="BP333" s="21"/>
      <c r="BQ333" s="17"/>
      <c r="BR333" s="17"/>
      <c r="BS333" s="21"/>
      <c r="BT333" s="17"/>
      <c r="BU333" s="27"/>
      <c r="BV333" s="21"/>
      <c r="BW333" s="17"/>
      <c r="BX333" s="21"/>
      <c r="BY333" s="28">
        <f t="shared" ref="BY333:BY335" si="120">SUM(BB333+BP333+BS333+BV333)</f>
        <v>26</v>
      </c>
      <c r="BZ333" s="17"/>
      <c r="CA333" s="17"/>
    </row>
    <row r="334" ht="15.0" customHeight="1">
      <c r="A334" s="15" t="s">
        <v>78</v>
      </c>
      <c r="B334" s="15" t="s">
        <v>79</v>
      </c>
      <c r="C334" s="15" t="s">
        <v>80</v>
      </c>
      <c r="D334" s="15">
        <v>353.0</v>
      </c>
      <c r="E334" s="15" t="s">
        <v>565</v>
      </c>
      <c r="F334" s="14" t="s">
        <v>2236</v>
      </c>
      <c r="G334" s="15" t="s">
        <v>770</v>
      </c>
      <c r="H334" s="32">
        <v>45217.0</v>
      </c>
      <c r="I334" s="15" t="s">
        <v>2237</v>
      </c>
      <c r="J334" s="15" t="s">
        <v>85</v>
      </c>
      <c r="K334" s="15" t="s">
        <v>85</v>
      </c>
      <c r="L334" s="60" t="s">
        <v>2238</v>
      </c>
      <c r="M334" s="15" t="s">
        <v>243</v>
      </c>
      <c r="N334" s="15" t="s">
        <v>516</v>
      </c>
      <c r="O334" s="15" t="s">
        <v>147</v>
      </c>
      <c r="P334" s="15">
        <v>8.4121804E7</v>
      </c>
      <c r="Q334" s="98" t="s">
        <v>1738</v>
      </c>
      <c r="R334" s="25">
        <v>3.6E8</v>
      </c>
      <c r="S334" s="30" t="s">
        <v>2239</v>
      </c>
      <c r="T334" s="50">
        <v>54123.0</v>
      </c>
      <c r="U334" s="18" t="s">
        <v>1107</v>
      </c>
      <c r="V334" s="15" t="s">
        <v>93</v>
      </c>
      <c r="W334" s="15" t="s">
        <v>94</v>
      </c>
      <c r="X334" s="15" t="s">
        <v>85</v>
      </c>
      <c r="Y334" s="15" t="s">
        <v>2240</v>
      </c>
      <c r="Z334" s="113">
        <v>45272.0</v>
      </c>
      <c r="AA334" s="15" t="s">
        <v>124</v>
      </c>
      <c r="AB334" s="19" t="s">
        <v>85</v>
      </c>
      <c r="AC334" s="15" t="s">
        <v>96</v>
      </c>
      <c r="AD334" s="17" t="s">
        <v>97</v>
      </c>
      <c r="AE334" s="15" t="s">
        <v>2241</v>
      </c>
      <c r="AF334" s="15">
        <v>9.00719304E8</v>
      </c>
      <c r="AG334" s="15">
        <v>6.0</v>
      </c>
      <c r="AH334" s="34" t="s">
        <v>85</v>
      </c>
      <c r="AI334" s="15" t="s">
        <v>85</v>
      </c>
      <c r="AJ334" s="15" t="s">
        <v>2242</v>
      </c>
      <c r="AK334" s="15" t="s">
        <v>1192</v>
      </c>
      <c r="AL334" s="17" t="s">
        <v>100</v>
      </c>
      <c r="AM334" s="15" t="s">
        <v>85</v>
      </c>
      <c r="AN334" s="15" t="s">
        <v>85</v>
      </c>
      <c r="AO334" s="35">
        <v>218123.0</v>
      </c>
      <c r="AP334" s="51">
        <v>45272.0</v>
      </c>
      <c r="AQ334" s="89">
        <v>1.45228E8</v>
      </c>
      <c r="AR334" s="15"/>
      <c r="AS334" s="25"/>
      <c r="AT334" s="15"/>
      <c r="AU334" s="89">
        <v>1.45228E8</v>
      </c>
      <c r="AV334" s="15" t="s">
        <v>99</v>
      </c>
      <c r="AW334" s="32">
        <v>45272.0</v>
      </c>
      <c r="AX334" s="15" t="s">
        <v>102</v>
      </c>
      <c r="AY334" s="32">
        <v>45273.0</v>
      </c>
      <c r="AZ334" s="15" t="s">
        <v>144</v>
      </c>
      <c r="BA334" s="32">
        <v>45291.0</v>
      </c>
      <c r="BB334" s="17">
        <f t="shared" si="118"/>
        <v>18</v>
      </c>
      <c r="BC334" s="30" t="s">
        <v>1222</v>
      </c>
      <c r="BD334" s="15">
        <v>7.9292555E7</v>
      </c>
      <c r="BE334" s="24"/>
      <c r="BF334" s="32"/>
      <c r="BG334" s="25"/>
      <c r="BH334" s="21"/>
      <c r="BI334" s="25"/>
      <c r="BJ334" s="21"/>
      <c r="BK334" s="25"/>
      <c r="BL334" s="25"/>
      <c r="BM334" s="25"/>
      <c r="BN334" s="17"/>
      <c r="BO334" s="39">
        <f t="shared" si="119"/>
        <v>145228000</v>
      </c>
      <c r="BP334" s="21"/>
      <c r="BQ334" s="17"/>
      <c r="BR334" s="17"/>
      <c r="BS334" s="21"/>
      <c r="BT334" s="17"/>
      <c r="BU334" s="27"/>
      <c r="BV334" s="21"/>
      <c r="BW334" s="17"/>
      <c r="BX334" s="21"/>
      <c r="BY334" s="28">
        <f t="shared" si="120"/>
        <v>18</v>
      </c>
      <c r="BZ334" s="17"/>
      <c r="CA334" s="17"/>
    </row>
    <row r="335" ht="15.0" customHeight="1">
      <c r="A335" s="15" t="s">
        <v>78</v>
      </c>
      <c r="B335" s="15" t="s">
        <v>79</v>
      </c>
      <c r="C335" s="15" t="s">
        <v>80</v>
      </c>
      <c r="D335" s="15">
        <v>345.0</v>
      </c>
      <c r="E335" s="15" t="s">
        <v>565</v>
      </c>
      <c r="F335" s="14" t="s">
        <v>2188</v>
      </c>
      <c r="G335" s="15" t="s">
        <v>139</v>
      </c>
      <c r="H335" s="32">
        <v>45197.0</v>
      </c>
      <c r="I335" s="15" t="s">
        <v>2189</v>
      </c>
      <c r="J335" s="15" t="s">
        <v>85</v>
      </c>
      <c r="K335" s="15" t="s">
        <v>85</v>
      </c>
      <c r="L335" s="60" t="s">
        <v>2243</v>
      </c>
      <c r="M335" s="15" t="s">
        <v>243</v>
      </c>
      <c r="N335" s="15" t="s">
        <v>516</v>
      </c>
      <c r="O335" s="15" t="s">
        <v>412</v>
      </c>
      <c r="P335" s="15" t="s">
        <v>2244</v>
      </c>
      <c r="Q335" s="98" t="s">
        <v>2192</v>
      </c>
      <c r="R335" s="25">
        <v>5.6022939E8</v>
      </c>
      <c r="S335" s="30">
        <v>5.6022939E8</v>
      </c>
      <c r="T335" s="50">
        <v>53323.0</v>
      </c>
      <c r="U335" s="50" t="s">
        <v>92</v>
      </c>
      <c r="V335" s="15" t="s">
        <v>93</v>
      </c>
      <c r="W335" s="15" t="s">
        <v>94</v>
      </c>
      <c r="X335" s="15" t="s">
        <v>85</v>
      </c>
      <c r="Y335" s="15" t="s">
        <v>2245</v>
      </c>
      <c r="Z335" s="113">
        <v>45250.0</v>
      </c>
      <c r="AA335" s="15" t="s">
        <v>124</v>
      </c>
      <c r="AB335" s="19" t="s">
        <v>85</v>
      </c>
      <c r="AC335" s="15" t="s">
        <v>96</v>
      </c>
      <c r="AD335" s="15" t="s">
        <v>97</v>
      </c>
      <c r="AE335" s="15" t="s">
        <v>2246</v>
      </c>
      <c r="AF335" s="15">
        <v>8.30060238E8</v>
      </c>
      <c r="AG335" s="15">
        <v>3.0</v>
      </c>
      <c r="AH335" s="34" t="s">
        <v>85</v>
      </c>
      <c r="AI335" s="15" t="s">
        <v>85</v>
      </c>
      <c r="AJ335" s="15" t="s">
        <v>101</v>
      </c>
      <c r="AK335" s="15" t="s">
        <v>128</v>
      </c>
      <c r="AL335" s="15" t="s">
        <v>152</v>
      </c>
      <c r="AM335" s="15" t="s">
        <v>85</v>
      </c>
      <c r="AN335" s="15" t="s">
        <v>85</v>
      </c>
      <c r="AO335" s="35">
        <v>199223.0</v>
      </c>
      <c r="AP335" s="51">
        <v>45251.0</v>
      </c>
      <c r="AQ335" s="89">
        <v>5.602287E8</v>
      </c>
      <c r="AR335" s="15" t="s">
        <v>85</v>
      </c>
      <c r="AS335" s="15" t="s">
        <v>85</v>
      </c>
      <c r="AT335" s="15" t="s">
        <v>85</v>
      </c>
      <c r="AU335" s="89">
        <v>5.602287E8</v>
      </c>
      <c r="AV335" s="15" t="s">
        <v>101</v>
      </c>
      <c r="AW335" s="32">
        <v>45259.0</v>
      </c>
      <c r="AX335" s="15" t="s">
        <v>102</v>
      </c>
      <c r="AY335" s="32">
        <v>45260.0</v>
      </c>
      <c r="AZ335" s="15" t="s">
        <v>1638</v>
      </c>
      <c r="BA335" s="32">
        <v>45291.0</v>
      </c>
      <c r="BB335" s="17">
        <f t="shared" si="118"/>
        <v>31</v>
      </c>
      <c r="BC335" s="30" t="s">
        <v>574</v>
      </c>
      <c r="BD335" s="15">
        <v>1.949897E7</v>
      </c>
      <c r="BE335" s="24">
        <v>3.92057E7</v>
      </c>
      <c r="BF335" s="32">
        <v>45274.0</v>
      </c>
      <c r="BG335" s="25"/>
      <c r="BH335" s="21"/>
      <c r="BI335" s="25"/>
      <c r="BJ335" s="21"/>
      <c r="BK335" s="25"/>
      <c r="BL335" s="25"/>
      <c r="BM335" s="25"/>
      <c r="BN335" s="17"/>
      <c r="BO335" s="39">
        <f t="shared" si="119"/>
        <v>599434400</v>
      </c>
      <c r="BP335" s="21"/>
      <c r="BQ335" s="17"/>
      <c r="BR335" s="17"/>
      <c r="BS335" s="21"/>
      <c r="BT335" s="17"/>
      <c r="BU335" s="27"/>
      <c r="BV335" s="21"/>
      <c r="BW335" s="17"/>
      <c r="BX335" s="21"/>
      <c r="BY335" s="28">
        <f t="shared" si="120"/>
        <v>31</v>
      </c>
      <c r="BZ335" s="17"/>
      <c r="CA335" s="15" t="s">
        <v>2247</v>
      </c>
    </row>
    <row r="336" ht="15.0" customHeight="1">
      <c r="A336" s="15" t="s">
        <v>78</v>
      </c>
      <c r="B336" s="15" t="s">
        <v>79</v>
      </c>
      <c r="C336" s="15" t="s">
        <v>80</v>
      </c>
      <c r="D336" s="15">
        <v>367.0</v>
      </c>
      <c r="E336" s="15" t="s">
        <v>1802</v>
      </c>
      <c r="F336" s="34" t="s">
        <v>2248</v>
      </c>
      <c r="G336" s="15" t="s">
        <v>770</v>
      </c>
      <c r="H336" s="32">
        <v>45230.0</v>
      </c>
      <c r="I336" s="15" t="s">
        <v>2249</v>
      </c>
      <c r="J336" s="15" t="s">
        <v>85</v>
      </c>
      <c r="K336" s="15" t="s">
        <v>85</v>
      </c>
      <c r="L336" s="60" t="s">
        <v>2250</v>
      </c>
      <c r="M336" s="15" t="s">
        <v>108</v>
      </c>
      <c r="N336" s="15" t="s">
        <v>88</v>
      </c>
      <c r="O336" s="15" t="s">
        <v>799</v>
      </c>
      <c r="P336" s="15">
        <v>8.0161504E7</v>
      </c>
      <c r="Q336" s="98" t="s">
        <v>2251</v>
      </c>
      <c r="R336" s="25">
        <v>1.1E7</v>
      </c>
      <c r="S336" s="30">
        <v>1.1E7</v>
      </c>
      <c r="T336" s="50">
        <v>58323.0</v>
      </c>
      <c r="U336" s="40" t="s">
        <v>162</v>
      </c>
      <c r="V336" s="15" t="s">
        <v>2193</v>
      </c>
      <c r="W336" s="15" t="s">
        <v>2193</v>
      </c>
      <c r="X336" s="15" t="s">
        <v>85</v>
      </c>
      <c r="Y336" s="15" t="s">
        <v>2252</v>
      </c>
      <c r="Z336" s="164">
        <v>45230.0</v>
      </c>
      <c r="AA336" s="15" t="s">
        <v>88</v>
      </c>
      <c r="AB336" s="19" t="s">
        <v>85</v>
      </c>
      <c r="AC336" s="15" t="s">
        <v>96</v>
      </c>
      <c r="AD336" s="65" t="s">
        <v>97</v>
      </c>
      <c r="AE336" s="15" t="s">
        <v>2253</v>
      </c>
      <c r="AF336" s="15">
        <v>541733.0</v>
      </c>
      <c r="AG336" s="15"/>
      <c r="AH336" s="60" t="s">
        <v>85</v>
      </c>
      <c r="AI336" s="15" t="s">
        <v>2226</v>
      </c>
      <c r="AJ336" s="15" t="s">
        <v>114</v>
      </c>
      <c r="AK336" s="15" t="s">
        <v>115</v>
      </c>
      <c r="AL336" s="65" t="s">
        <v>85</v>
      </c>
      <c r="AM336" s="113">
        <v>35257.0</v>
      </c>
      <c r="AN336" s="22" t="str">
        <f>+YEAR(TODAY())-YEAR('Contratación 2023'!$AM334)</f>
        <v>#VALUE!</v>
      </c>
      <c r="AO336" s="40">
        <v>189823.0</v>
      </c>
      <c r="AP336" s="16">
        <v>45231.0</v>
      </c>
      <c r="AQ336" s="89">
        <v>1.1E7</v>
      </c>
      <c r="AR336" s="30">
        <v>0.0</v>
      </c>
      <c r="AS336" s="30">
        <v>0.0</v>
      </c>
      <c r="AT336" s="30">
        <v>0.0</v>
      </c>
      <c r="AU336" s="31">
        <f>SUM(AQ336+AR336+AS336+AT336)</f>
        <v>11000000</v>
      </c>
      <c r="AV336" s="15" t="s">
        <v>101</v>
      </c>
      <c r="AW336" s="16">
        <v>45230.0</v>
      </c>
      <c r="AX336" s="15" t="s">
        <v>102</v>
      </c>
      <c r="AY336" s="32">
        <v>45231.0</v>
      </c>
      <c r="AZ336" s="15" t="s">
        <v>770</v>
      </c>
      <c r="BA336" s="32">
        <v>45291.0</v>
      </c>
      <c r="BB336" s="17">
        <f t="shared" si="118"/>
        <v>60</v>
      </c>
      <c r="BC336" s="30" t="s">
        <v>2254</v>
      </c>
      <c r="BD336" s="15">
        <v>5.1713787E7</v>
      </c>
      <c r="BE336" s="24">
        <v>0.0</v>
      </c>
      <c r="BF336" s="16"/>
      <c r="BG336" s="25">
        <v>0.0</v>
      </c>
      <c r="BH336" s="16"/>
      <c r="BI336" s="25">
        <v>0.0</v>
      </c>
      <c r="BJ336" s="16"/>
      <c r="BK336" s="25"/>
      <c r="BL336" s="25"/>
      <c r="BM336" s="25">
        <v>0.0</v>
      </c>
      <c r="BN336" s="16"/>
      <c r="BO336" s="31">
        <f t="shared" si="119"/>
        <v>11000000</v>
      </c>
      <c r="BP336" s="21"/>
      <c r="BQ336" s="16"/>
      <c r="BR336" s="16"/>
      <c r="BS336" s="21"/>
      <c r="BT336" s="17"/>
      <c r="BU336" s="27"/>
      <c r="BV336" s="21"/>
      <c r="BW336" s="17"/>
      <c r="BX336" s="21"/>
      <c r="BY336" s="28"/>
      <c r="BZ336" s="17"/>
      <c r="CA336" s="17"/>
    </row>
    <row r="337" ht="15.0" customHeight="1">
      <c r="A337" s="15" t="s">
        <v>78</v>
      </c>
      <c r="B337" s="15" t="s">
        <v>79</v>
      </c>
      <c r="C337" s="15" t="s">
        <v>141</v>
      </c>
      <c r="D337" s="15">
        <v>365.0</v>
      </c>
      <c r="E337" s="15" t="s">
        <v>319</v>
      </c>
      <c r="F337" s="34" t="s">
        <v>2255</v>
      </c>
      <c r="G337" s="15" t="s">
        <v>770</v>
      </c>
      <c r="H337" s="32">
        <v>45226.0</v>
      </c>
      <c r="I337" s="15" t="s">
        <v>2256</v>
      </c>
      <c r="J337" s="15" t="s">
        <v>85</v>
      </c>
      <c r="K337" s="15" t="s">
        <v>85</v>
      </c>
      <c r="L337" s="60" t="s">
        <v>2257</v>
      </c>
      <c r="M337" s="15" t="s">
        <v>87</v>
      </c>
      <c r="N337" s="15" t="s">
        <v>146</v>
      </c>
      <c r="O337" s="15" t="s">
        <v>180</v>
      </c>
      <c r="P337" s="15">
        <v>441031.0</v>
      </c>
      <c r="Q337" s="98" t="s">
        <v>2258</v>
      </c>
      <c r="R337" s="25">
        <v>1.5851263E7</v>
      </c>
      <c r="S337" s="25">
        <v>1.5851263E7</v>
      </c>
      <c r="T337" s="50">
        <v>57323.0</v>
      </c>
      <c r="U337" s="50" t="s">
        <v>122</v>
      </c>
      <c r="V337" s="15" t="s">
        <v>93</v>
      </c>
      <c r="W337" s="15" t="s">
        <v>94</v>
      </c>
      <c r="X337" s="15" t="s">
        <v>85</v>
      </c>
      <c r="Y337" s="15">
        <v>118725.0</v>
      </c>
      <c r="Z337" s="164">
        <v>45229.0</v>
      </c>
      <c r="AA337" s="15" t="s">
        <v>124</v>
      </c>
      <c r="AB337" s="19" t="s">
        <v>85</v>
      </c>
      <c r="AC337" s="15" t="s">
        <v>112</v>
      </c>
      <c r="AD337" s="15" t="s">
        <v>97</v>
      </c>
      <c r="AE337" s="169" t="s">
        <v>2086</v>
      </c>
      <c r="AF337" s="169">
        <v>8.04000673E8</v>
      </c>
      <c r="AG337" s="15">
        <v>3.0</v>
      </c>
      <c r="AH337" s="34" t="s">
        <v>85</v>
      </c>
      <c r="AI337" s="15" t="s">
        <v>85</v>
      </c>
      <c r="AJ337" s="15" t="s">
        <v>114</v>
      </c>
      <c r="AK337" s="15" t="s">
        <v>85</v>
      </c>
      <c r="AL337" s="15" t="s">
        <v>85</v>
      </c>
      <c r="AM337" s="15" t="s">
        <v>85</v>
      </c>
      <c r="AN337" s="15" t="s">
        <v>85</v>
      </c>
      <c r="AO337" s="40">
        <v>190523.0</v>
      </c>
      <c r="AP337" s="79">
        <v>45232.0</v>
      </c>
      <c r="AQ337" s="30">
        <v>1.2796E7</v>
      </c>
      <c r="AR337" s="15" t="s">
        <v>85</v>
      </c>
      <c r="AS337" s="25" t="s">
        <v>85</v>
      </c>
      <c r="AT337" s="15" t="s">
        <v>85</v>
      </c>
      <c r="AU337" s="30">
        <v>1.2796E7</v>
      </c>
      <c r="AV337" s="15" t="s">
        <v>129</v>
      </c>
      <c r="AW337" s="94" t="s">
        <v>85</v>
      </c>
      <c r="AX337" s="15" t="s">
        <v>130</v>
      </c>
      <c r="AY337" s="170">
        <v>45229.0</v>
      </c>
      <c r="AZ337" s="15" t="s">
        <v>770</v>
      </c>
      <c r="BA337" s="170">
        <v>45270.0</v>
      </c>
      <c r="BB337" s="15">
        <v>41.0</v>
      </c>
      <c r="BC337" s="30" t="s">
        <v>2259</v>
      </c>
      <c r="BD337" s="34">
        <v>1.03240484E9</v>
      </c>
      <c r="BE337" s="24"/>
      <c r="BF337" s="17"/>
      <c r="BG337" s="25"/>
      <c r="BH337" s="21"/>
      <c r="BI337" s="25"/>
      <c r="BJ337" s="21"/>
      <c r="BK337" s="25"/>
      <c r="BL337" s="25"/>
      <c r="BM337" s="25"/>
      <c r="BN337" s="17"/>
      <c r="BO337" s="30">
        <v>1.2796E7</v>
      </c>
      <c r="BP337" s="15" t="s">
        <v>85</v>
      </c>
      <c r="BQ337" s="15" t="s">
        <v>85</v>
      </c>
      <c r="BR337" s="15" t="s">
        <v>85</v>
      </c>
      <c r="BS337" s="15" t="s">
        <v>85</v>
      </c>
      <c r="BT337" s="15" t="s">
        <v>85</v>
      </c>
      <c r="BU337" s="25" t="s">
        <v>85</v>
      </c>
      <c r="BV337" s="15" t="s">
        <v>85</v>
      </c>
      <c r="BW337" s="15" t="s">
        <v>85</v>
      </c>
      <c r="BX337" s="15" t="s">
        <v>85</v>
      </c>
      <c r="BY337" s="105" t="s">
        <v>2260</v>
      </c>
      <c r="BZ337" s="17"/>
      <c r="CA337" s="17"/>
    </row>
    <row r="338" ht="15.0" customHeight="1">
      <c r="A338" s="15" t="s">
        <v>78</v>
      </c>
      <c r="B338" s="15" t="s">
        <v>79</v>
      </c>
      <c r="C338" s="15" t="s">
        <v>141</v>
      </c>
      <c r="D338" s="15">
        <v>365.0</v>
      </c>
      <c r="E338" s="15" t="s">
        <v>319</v>
      </c>
      <c r="F338" s="34" t="s">
        <v>2261</v>
      </c>
      <c r="G338" s="15" t="s">
        <v>770</v>
      </c>
      <c r="H338" s="32">
        <v>45226.0</v>
      </c>
      <c r="I338" s="15" t="s">
        <v>2262</v>
      </c>
      <c r="J338" s="15" t="s">
        <v>85</v>
      </c>
      <c r="K338" s="15" t="s">
        <v>85</v>
      </c>
      <c r="L338" s="60" t="s">
        <v>2257</v>
      </c>
      <c r="M338" s="15" t="s">
        <v>87</v>
      </c>
      <c r="N338" s="15" t="s">
        <v>146</v>
      </c>
      <c r="O338" s="15" t="s">
        <v>180</v>
      </c>
      <c r="P338" s="15">
        <v>441031.0</v>
      </c>
      <c r="Q338" s="98" t="s">
        <v>2258</v>
      </c>
      <c r="R338" s="25">
        <v>1.5851263E7</v>
      </c>
      <c r="S338" s="25">
        <v>1.5851263E7</v>
      </c>
      <c r="T338" s="50">
        <v>57323.0</v>
      </c>
      <c r="U338" s="50" t="s">
        <v>122</v>
      </c>
      <c r="V338" s="15" t="s">
        <v>93</v>
      </c>
      <c r="W338" s="15" t="s">
        <v>94</v>
      </c>
      <c r="X338" s="15" t="s">
        <v>85</v>
      </c>
      <c r="Y338" s="15">
        <v>118723.0</v>
      </c>
      <c r="Z338" s="164">
        <v>45229.0</v>
      </c>
      <c r="AA338" s="15" t="s">
        <v>124</v>
      </c>
      <c r="AB338" s="19" t="s">
        <v>85</v>
      </c>
      <c r="AC338" s="15" t="s">
        <v>112</v>
      </c>
      <c r="AD338" s="15" t="s">
        <v>97</v>
      </c>
      <c r="AE338" s="169" t="s">
        <v>729</v>
      </c>
      <c r="AF338" s="169">
        <v>8.30037946E8</v>
      </c>
      <c r="AG338" s="15">
        <v>3.0</v>
      </c>
      <c r="AH338" s="34" t="s">
        <v>85</v>
      </c>
      <c r="AI338" s="15" t="s">
        <v>85</v>
      </c>
      <c r="AJ338" s="15" t="s">
        <v>114</v>
      </c>
      <c r="AK338" s="15" t="s">
        <v>85</v>
      </c>
      <c r="AL338" s="15" t="s">
        <v>85</v>
      </c>
      <c r="AM338" s="15" t="s">
        <v>85</v>
      </c>
      <c r="AN338" s="15" t="s">
        <v>85</v>
      </c>
      <c r="AO338" s="40">
        <v>190423.0</v>
      </c>
      <c r="AP338" s="79">
        <v>45232.0</v>
      </c>
      <c r="AQ338" s="30">
        <v>2958340.0</v>
      </c>
      <c r="AR338" s="15" t="s">
        <v>85</v>
      </c>
      <c r="AS338" s="25" t="s">
        <v>85</v>
      </c>
      <c r="AT338" s="15" t="s">
        <v>85</v>
      </c>
      <c r="AU338" s="30">
        <v>2958340.0</v>
      </c>
      <c r="AV338" s="15" t="s">
        <v>129</v>
      </c>
      <c r="AW338" s="94" t="s">
        <v>85</v>
      </c>
      <c r="AX338" s="15" t="s">
        <v>130</v>
      </c>
      <c r="AY338" s="94" t="s">
        <v>85</v>
      </c>
      <c r="AZ338" s="15" t="s">
        <v>770</v>
      </c>
      <c r="BA338" s="94" t="s">
        <v>85</v>
      </c>
      <c r="BB338" s="15">
        <v>41.0</v>
      </c>
      <c r="BC338" s="30" t="s">
        <v>2259</v>
      </c>
      <c r="BD338" s="34">
        <v>1.03240484E9</v>
      </c>
      <c r="BE338" s="24"/>
      <c r="BF338" s="17"/>
      <c r="BG338" s="25"/>
      <c r="BH338" s="21"/>
      <c r="BI338" s="25"/>
      <c r="BJ338" s="21"/>
      <c r="BK338" s="25"/>
      <c r="BL338" s="25"/>
      <c r="BM338" s="25"/>
      <c r="BN338" s="17"/>
      <c r="BO338" s="30">
        <v>2958340.0</v>
      </c>
      <c r="BP338" s="15" t="s">
        <v>85</v>
      </c>
      <c r="BQ338" s="15" t="s">
        <v>85</v>
      </c>
      <c r="BR338" s="15" t="s">
        <v>85</v>
      </c>
      <c r="BS338" s="15" t="s">
        <v>85</v>
      </c>
      <c r="BT338" s="15" t="s">
        <v>85</v>
      </c>
      <c r="BU338" s="25" t="s">
        <v>85</v>
      </c>
      <c r="BV338" s="15" t="s">
        <v>85</v>
      </c>
      <c r="BW338" s="15" t="s">
        <v>85</v>
      </c>
      <c r="BX338" s="15" t="s">
        <v>85</v>
      </c>
      <c r="BY338" s="105" t="s">
        <v>2260</v>
      </c>
      <c r="BZ338" s="17"/>
      <c r="CA338" s="17"/>
    </row>
    <row r="339" ht="15.0" customHeight="1">
      <c r="A339" s="17" t="s">
        <v>78</v>
      </c>
      <c r="B339" s="17" t="s">
        <v>79</v>
      </c>
      <c r="C339" s="15" t="s">
        <v>80</v>
      </c>
      <c r="D339" s="17">
        <v>41.0</v>
      </c>
      <c r="E339" s="15" t="s">
        <v>394</v>
      </c>
      <c r="F339" s="17" t="s">
        <v>2263</v>
      </c>
      <c r="G339" s="15" t="s">
        <v>770</v>
      </c>
      <c r="H339" s="16">
        <v>45225.0</v>
      </c>
      <c r="I339" s="22" t="s">
        <v>2264</v>
      </c>
      <c r="J339" s="15" t="s">
        <v>85</v>
      </c>
      <c r="K339" s="15" t="s">
        <v>85</v>
      </c>
      <c r="L339" s="17" t="s">
        <v>2265</v>
      </c>
      <c r="M339" s="15" t="s">
        <v>108</v>
      </c>
      <c r="N339" s="15" t="s">
        <v>109</v>
      </c>
      <c r="O339" s="15" t="s">
        <v>351</v>
      </c>
      <c r="P339" s="14" t="s">
        <v>2266</v>
      </c>
      <c r="Q339" s="27" t="s">
        <v>2267</v>
      </c>
      <c r="R339" s="56">
        <v>399900.0</v>
      </c>
      <c r="S339" s="56">
        <v>399900.0</v>
      </c>
      <c r="T339" s="17">
        <v>56523.0</v>
      </c>
      <c r="U339" s="17" t="s">
        <v>399</v>
      </c>
      <c r="V339" s="15" t="s">
        <v>93</v>
      </c>
      <c r="W339" s="15" t="s">
        <v>94</v>
      </c>
      <c r="X339" s="21" t="s">
        <v>85</v>
      </c>
      <c r="Y339" s="34" t="s">
        <v>2268</v>
      </c>
      <c r="Z339" s="32">
        <v>45247.0</v>
      </c>
      <c r="AA339" s="15" t="s">
        <v>345</v>
      </c>
      <c r="AB339" s="19" t="s">
        <v>85</v>
      </c>
      <c r="AC339" s="15" t="s">
        <v>96</v>
      </c>
      <c r="AD339" s="17" t="s">
        <v>97</v>
      </c>
      <c r="AE339" s="34" t="s">
        <v>2269</v>
      </c>
      <c r="AF339" s="15">
        <v>9.0101783E7</v>
      </c>
      <c r="AG339" s="15">
        <v>2.0</v>
      </c>
      <c r="AH339" s="34" t="s">
        <v>85</v>
      </c>
      <c r="AI339" s="34" t="s">
        <v>85</v>
      </c>
      <c r="AJ339" s="15" t="s">
        <v>85</v>
      </c>
      <c r="AK339" s="15" t="s">
        <v>721</v>
      </c>
      <c r="AL339" s="15" t="s">
        <v>85</v>
      </c>
      <c r="AM339" s="15" t="s">
        <v>85</v>
      </c>
      <c r="AN339" s="158" t="s">
        <v>85</v>
      </c>
      <c r="AO339" s="158">
        <v>197723.0</v>
      </c>
      <c r="AP339" s="16">
        <v>45247.0</v>
      </c>
      <c r="AQ339" s="171">
        <v>399900.0</v>
      </c>
      <c r="AR339" s="30">
        <v>0.0</v>
      </c>
      <c r="AS339" s="30">
        <v>0.0</v>
      </c>
      <c r="AT339" s="30">
        <v>0.0</v>
      </c>
      <c r="AU339" s="31">
        <f t="shared" ref="AU339:AU347" si="121">SUM(AQ339+AR339+AS339+AT339)</f>
        <v>399900</v>
      </c>
      <c r="AV339" s="15" t="s">
        <v>129</v>
      </c>
      <c r="AW339" s="16" t="s">
        <v>85</v>
      </c>
      <c r="AX339" s="15" t="s">
        <v>130</v>
      </c>
      <c r="AY339" s="37">
        <v>45254.0</v>
      </c>
      <c r="AZ339" s="15" t="s">
        <v>1638</v>
      </c>
      <c r="BA339" s="32">
        <v>45620.0</v>
      </c>
      <c r="BB339" s="17">
        <f t="shared" ref="BB339:BB352" si="122">(BA339-AY339)</f>
        <v>366</v>
      </c>
      <c r="BC339" s="135" t="s">
        <v>1681</v>
      </c>
      <c r="BD339" s="65">
        <v>3.9375763E8</v>
      </c>
      <c r="BE339" s="24">
        <v>0.0</v>
      </c>
      <c r="BF339" s="16"/>
      <c r="BG339" s="25">
        <v>0.0</v>
      </c>
      <c r="BH339" s="16"/>
      <c r="BI339" s="25">
        <v>0.0</v>
      </c>
      <c r="BJ339" s="16"/>
      <c r="BK339" s="25"/>
      <c r="BL339" s="25"/>
      <c r="BM339" s="25">
        <v>0.0</v>
      </c>
      <c r="BN339" s="16"/>
      <c r="BO339" s="31">
        <f t="shared" ref="BO339:BO344" si="123">SUM(AU339+BE339+BG339+BI339-BM339)</f>
        <v>399900</v>
      </c>
      <c r="BP339" s="21"/>
      <c r="BQ339" s="16"/>
      <c r="BR339" s="16"/>
      <c r="BS339" s="21"/>
      <c r="BT339" s="17"/>
      <c r="BU339" s="27"/>
      <c r="BV339" s="21"/>
      <c r="BW339" s="17"/>
      <c r="BX339" s="21"/>
      <c r="BY339" s="28"/>
      <c r="BZ339" s="17"/>
      <c r="CA339" s="17"/>
    </row>
    <row r="340" ht="15.0" customHeight="1">
      <c r="A340" s="17" t="s">
        <v>78</v>
      </c>
      <c r="B340" s="17" t="s">
        <v>79</v>
      </c>
      <c r="C340" s="15" t="s">
        <v>80</v>
      </c>
      <c r="D340" s="17">
        <v>89.0</v>
      </c>
      <c r="E340" s="15" t="s">
        <v>394</v>
      </c>
      <c r="F340" s="17" t="s">
        <v>2270</v>
      </c>
      <c r="G340" s="15" t="s">
        <v>770</v>
      </c>
      <c r="H340" s="16">
        <v>45212.0</v>
      </c>
      <c r="I340" s="22" t="s">
        <v>2271</v>
      </c>
      <c r="J340" s="15" t="s">
        <v>85</v>
      </c>
      <c r="K340" s="15" t="s">
        <v>85</v>
      </c>
      <c r="L340" s="17" t="s">
        <v>2272</v>
      </c>
      <c r="M340" s="15" t="s">
        <v>108</v>
      </c>
      <c r="N340" s="15" t="s">
        <v>109</v>
      </c>
      <c r="O340" s="15" t="s">
        <v>412</v>
      </c>
      <c r="P340" s="14">
        <v>8.111182E7</v>
      </c>
      <c r="Q340" s="27" t="s">
        <v>2273</v>
      </c>
      <c r="R340" s="56">
        <v>2.543625E7</v>
      </c>
      <c r="S340" s="56">
        <v>2.543625E7</v>
      </c>
      <c r="T340" s="17">
        <v>49623.0</v>
      </c>
      <c r="U340" s="17" t="s">
        <v>92</v>
      </c>
      <c r="V340" s="15" t="s">
        <v>93</v>
      </c>
      <c r="W340" s="15" t="s">
        <v>94</v>
      </c>
      <c r="X340" s="21" t="s">
        <v>85</v>
      </c>
      <c r="Y340" s="34" t="s">
        <v>2274</v>
      </c>
      <c r="Z340" s="32">
        <v>45231.0</v>
      </c>
      <c r="AA340" s="15" t="s">
        <v>124</v>
      </c>
      <c r="AB340" s="19" t="s">
        <v>85</v>
      </c>
      <c r="AC340" s="15" t="s">
        <v>112</v>
      </c>
      <c r="AD340" s="17" t="s">
        <v>97</v>
      </c>
      <c r="AE340" s="34" t="s">
        <v>2275</v>
      </c>
      <c r="AF340" s="15">
        <v>8.00114672E8</v>
      </c>
      <c r="AG340" s="15">
        <v>1.0</v>
      </c>
      <c r="AH340" s="34" t="s">
        <v>85</v>
      </c>
      <c r="AI340" s="34" t="s">
        <v>85</v>
      </c>
      <c r="AJ340" s="15" t="s">
        <v>85</v>
      </c>
      <c r="AK340" s="15" t="s">
        <v>721</v>
      </c>
      <c r="AL340" s="15" t="s">
        <v>85</v>
      </c>
      <c r="AM340" s="15" t="s">
        <v>85</v>
      </c>
      <c r="AN340" s="158" t="s">
        <v>85</v>
      </c>
      <c r="AO340" s="158">
        <v>189923.0</v>
      </c>
      <c r="AP340" s="16">
        <v>45231.0</v>
      </c>
      <c r="AQ340" s="171">
        <v>2.543625E7</v>
      </c>
      <c r="AR340" s="30">
        <v>0.0</v>
      </c>
      <c r="AS340" s="30">
        <v>0.0</v>
      </c>
      <c r="AT340" s="30">
        <v>0.0</v>
      </c>
      <c r="AU340" s="31">
        <f t="shared" si="121"/>
        <v>25436250</v>
      </c>
      <c r="AV340" s="15" t="s">
        <v>101</v>
      </c>
      <c r="AW340" s="16">
        <v>45232.0</v>
      </c>
      <c r="AX340" s="15" t="s">
        <v>102</v>
      </c>
      <c r="AY340" s="37">
        <v>45232.0</v>
      </c>
      <c r="AZ340" s="15" t="s">
        <v>1638</v>
      </c>
      <c r="BA340" s="32">
        <v>45291.0</v>
      </c>
      <c r="BB340" s="17">
        <f t="shared" si="122"/>
        <v>59</v>
      </c>
      <c r="BC340" s="14" t="s">
        <v>521</v>
      </c>
      <c r="BD340" s="14">
        <v>1.949897E7</v>
      </c>
      <c r="BE340" s="24">
        <v>0.0</v>
      </c>
      <c r="BF340" s="16"/>
      <c r="BG340" s="25">
        <v>0.0</v>
      </c>
      <c r="BH340" s="16"/>
      <c r="BI340" s="25">
        <v>0.0</v>
      </c>
      <c r="BJ340" s="16"/>
      <c r="BK340" s="25"/>
      <c r="BL340" s="25"/>
      <c r="BM340" s="25">
        <v>0.0</v>
      </c>
      <c r="BN340" s="16"/>
      <c r="BO340" s="31">
        <f t="shared" si="123"/>
        <v>25436250</v>
      </c>
      <c r="BP340" s="141"/>
      <c r="BQ340" s="172"/>
      <c r="BR340" s="16"/>
      <c r="BS340" s="21"/>
      <c r="BT340" s="17"/>
      <c r="BU340" s="27"/>
      <c r="BV340" s="21"/>
      <c r="BW340" s="17"/>
      <c r="BX340" s="21"/>
      <c r="BY340" s="105" t="s">
        <v>2276</v>
      </c>
      <c r="BZ340" s="17"/>
      <c r="CA340" s="17"/>
    </row>
    <row r="341" ht="15.0" customHeight="1">
      <c r="A341" s="17" t="s">
        <v>78</v>
      </c>
      <c r="B341" s="17" t="s">
        <v>79</v>
      </c>
      <c r="C341" s="15" t="s">
        <v>80</v>
      </c>
      <c r="D341" s="17">
        <v>360.0</v>
      </c>
      <c r="E341" s="15" t="s">
        <v>394</v>
      </c>
      <c r="F341" s="17" t="s">
        <v>2277</v>
      </c>
      <c r="G341" s="15" t="s">
        <v>770</v>
      </c>
      <c r="H341" s="16">
        <v>45224.0</v>
      </c>
      <c r="I341" s="22" t="s">
        <v>2278</v>
      </c>
      <c r="J341" s="15" t="s">
        <v>85</v>
      </c>
      <c r="K341" s="15" t="s">
        <v>85</v>
      </c>
      <c r="L341" s="17" t="s">
        <v>2279</v>
      </c>
      <c r="M341" s="15" t="s">
        <v>108</v>
      </c>
      <c r="N341" s="15" t="s">
        <v>109</v>
      </c>
      <c r="O341" s="15" t="s">
        <v>412</v>
      </c>
      <c r="P341" s="14" t="s">
        <v>2280</v>
      </c>
      <c r="Q341" s="27" t="s">
        <v>2281</v>
      </c>
      <c r="R341" s="56">
        <v>9.6709151E7</v>
      </c>
      <c r="S341" s="56">
        <v>9.6709151E7</v>
      </c>
      <c r="T341" s="17">
        <v>56423.0</v>
      </c>
      <c r="U341" s="17" t="s">
        <v>1157</v>
      </c>
      <c r="V341" s="15" t="s">
        <v>93</v>
      </c>
      <c r="W341" s="15" t="s">
        <v>94</v>
      </c>
      <c r="X341" s="21" t="s">
        <v>85</v>
      </c>
      <c r="Y341" s="34" t="s">
        <v>2282</v>
      </c>
      <c r="Z341" s="32">
        <v>45240.0</v>
      </c>
      <c r="AA341" s="15" t="s">
        <v>88</v>
      </c>
      <c r="AB341" s="19" t="s">
        <v>85</v>
      </c>
      <c r="AC341" s="15" t="s">
        <v>96</v>
      </c>
      <c r="AD341" s="17" t="s">
        <v>97</v>
      </c>
      <c r="AE341" s="34" t="s">
        <v>2283</v>
      </c>
      <c r="AF341" s="15">
        <v>9.01103664E8</v>
      </c>
      <c r="AG341" s="15">
        <v>1.0</v>
      </c>
      <c r="AH341" s="34" t="s">
        <v>85</v>
      </c>
      <c r="AI341" s="34" t="s">
        <v>85</v>
      </c>
      <c r="AJ341" s="15" t="s">
        <v>85</v>
      </c>
      <c r="AK341" s="15" t="s">
        <v>721</v>
      </c>
      <c r="AL341" s="15" t="s">
        <v>85</v>
      </c>
      <c r="AM341" s="15" t="s">
        <v>85</v>
      </c>
      <c r="AN341" s="41" t="s">
        <v>85</v>
      </c>
      <c r="AO341" s="34">
        <v>196123.0</v>
      </c>
      <c r="AP341" s="16">
        <v>45245.0</v>
      </c>
      <c r="AQ341" s="112">
        <v>9.6709151E7</v>
      </c>
      <c r="AR341" s="30">
        <v>0.0</v>
      </c>
      <c r="AS341" s="30">
        <v>0.0</v>
      </c>
      <c r="AT341" s="30">
        <v>0.0</v>
      </c>
      <c r="AU341" s="31">
        <f t="shared" si="121"/>
        <v>96709151</v>
      </c>
      <c r="AV341" s="15" t="s">
        <v>101</v>
      </c>
      <c r="AW341" s="16">
        <v>45250.0</v>
      </c>
      <c r="AX341" s="15" t="s">
        <v>102</v>
      </c>
      <c r="AY341" s="37">
        <v>45251.0</v>
      </c>
      <c r="AZ341" s="15" t="s">
        <v>1638</v>
      </c>
      <c r="BA341" s="32">
        <v>45270.0</v>
      </c>
      <c r="BB341" s="17">
        <f t="shared" si="122"/>
        <v>19</v>
      </c>
      <c r="BC341" s="14" t="s">
        <v>521</v>
      </c>
      <c r="BD341" s="14">
        <v>1.949897E7</v>
      </c>
      <c r="BE341" s="24">
        <v>0.0</v>
      </c>
      <c r="BF341" s="16"/>
      <c r="BG341" s="25">
        <v>0.0</v>
      </c>
      <c r="BH341" s="16"/>
      <c r="BI341" s="25">
        <v>0.0</v>
      </c>
      <c r="BJ341" s="16"/>
      <c r="BK341" s="25"/>
      <c r="BL341" s="25"/>
      <c r="BM341" s="25">
        <v>0.0</v>
      </c>
      <c r="BN341" s="16"/>
      <c r="BO341" s="31">
        <f t="shared" si="123"/>
        <v>96709151</v>
      </c>
      <c r="BP341" s="141"/>
      <c r="BQ341" s="172"/>
      <c r="BR341" s="16"/>
      <c r="BS341" s="21"/>
      <c r="BT341" s="17"/>
      <c r="BU341" s="27"/>
      <c r="BV341" s="21"/>
      <c r="BW341" s="17"/>
      <c r="BX341" s="21"/>
      <c r="BY341" s="105" t="s">
        <v>2284</v>
      </c>
      <c r="BZ341" s="17"/>
      <c r="CA341" s="17"/>
    </row>
    <row r="342" ht="15.0" customHeight="1">
      <c r="A342" s="17" t="s">
        <v>78</v>
      </c>
      <c r="B342" s="17" t="s">
        <v>79</v>
      </c>
      <c r="C342" s="15" t="s">
        <v>80</v>
      </c>
      <c r="D342" s="17">
        <v>361.0</v>
      </c>
      <c r="E342" s="15" t="s">
        <v>394</v>
      </c>
      <c r="F342" s="17" t="s">
        <v>2285</v>
      </c>
      <c r="G342" s="15" t="s">
        <v>770</v>
      </c>
      <c r="H342" s="16">
        <v>45209.0</v>
      </c>
      <c r="I342" s="22" t="s">
        <v>2286</v>
      </c>
      <c r="J342" s="15" t="s">
        <v>85</v>
      </c>
      <c r="K342" s="15" t="s">
        <v>85</v>
      </c>
      <c r="L342" s="17" t="s">
        <v>2287</v>
      </c>
      <c r="M342" s="15" t="s">
        <v>108</v>
      </c>
      <c r="N342" s="15" t="s">
        <v>88</v>
      </c>
      <c r="O342" s="15" t="s">
        <v>412</v>
      </c>
      <c r="P342" s="14" t="s">
        <v>2288</v>
      </c>
      <c r="Q342" s="27" t="s">
        <v>2289</v>
      </c>
      <c r="R342" s="56">
        <v>1.125E7</v>
      </c>
      <c r="S342" s="56">
        <v>1.125E7</v>
      </c>
      <c r="T342" s="17">
        <v>55623.0</v>
      </c>
      <c r="U342" s="17" t="s">
        <v>1157</v>
      </c>
      <c r="V342" s="15" t="s">
        <v>93</v>
      </c>
      <c r="W342" s="15" t="s">
        <v>94</v>
      </c>
      <c r="X342" s="14" t="s">
        <v>85</v>
      </c>
      <c r="Y342" s="14" t="s">
        <v>2290</v>
      </c>
      <c r="Z342" s="16">
        <v>45216.0</v>
      </c>
      <c r="AA342" s="15" t="s">
        <v>88</v>
      </c>
      <c r="AB342" s="19" t="s">
        <v>85</v>
      </c>
      <c r="AC342" s="15" t="s">
        <v>96</v>
      </c>
      <c r="AD342" s="17" t="s">
        <v>97</v>
      </c>
      <c r="AE342" s="14" t="s">
        <v>2291</v>
      </c>
      <c r="AF342" s="17">
        <v>7688181.0</v>
      </c>
      <c r="AG342" s="17" t="s">
        <v>165</v>
      </c>
      <c r="AH342" s="19" t="s">
        <v>85</v>
      </c>
      <c r="AI342" s="14" t="s">
        <v>1882</v>
      </c>
      <c r="AJ342" s="17" t="s">
        <v>85</v>
      </c>
      <c r="AK342" s="15" t="s">
        <v>115</v>
      </c>
      <c r="AL342" s="15" t="s">
        <v>85</v>
      </c>
      <c r="AM342" s="21">
        <v>26118.0</v>
      </c>
      <c r="AN342" s="22" t="str">
        <f>+YEAR(TODAY())-YEAR('Contratación 2023'!$AM340)</f>
        <v>#VALUE!</v>
      </c>
      <c r="AO342" s="14">
        <v>181723.0</v>
      </c>
      <c r="AP342" s="16">
        <v>45217.0</v>
      </c>
      <c r="AQ342" s="29">
        <v>1.125E7</v>
      </c>
      <c r="AR342" s="30">
        <v>0.0</v>
      </c>
      <c r="AS342" s="30">
        <v>0.0</v>
      </c>
      <c r="AT342" s="30">
        <v>0.0</v>
      </c>
      <c r="AU342" s="31">
        <f t="shared" si="121"/>
        <v>11250000</v>
      </c>
      <c r="AV342" s="15" t="s">
        <v>101</v>
      </c>
      <c r="AW342" s="16">
        <v>45216.0</v>
      </c>
      <c r="AX342" s="15" t="s">
        <v>102</v>
      </c>
      <c r="AY342" s="37">
        <v>45217.0</v>
      </c>
      <c r="AZ342" s="15" t="s">
        <v>770</v>
      </c>
      <c r="BA342" s="16">
        <v>45291.0</v>
      </c>
      <c r="BB342" s="17">
        <f t="shared" si="122"/>
        <v>74</v>
      </c>
      <c r="BC342" s="14" t="s">
        <v>521</v>
      </c>
      <c r="BD342" s="14">
        <v>1.949897E7</v>
      </c>
      <c r="BE342" s="24">
        <v>0.0</v>
      </c>
      <c r="BF342" s="16"/>
      <c r="BG342" s="25">
        <v>0.0</v>
      </c>
      <c r="BH342" s="16"/>
      <c r="BI342" s="25">
        <v>0.0</v>
      </c>
      <c r="BJ342" s="16"/>
      <c r="BK342" s="25"/>
      <c r="BL342" s="25"/>
      <c r="BM342" s="25">
        <v>0.0</v>
      </c>
      <c r="BN342" s="16"/>
      <c r="BO342" s="31">
        <f t="shared" si="123"/>
        <v>11250000</v>
      </c>
      <c r="BP342" s="141"/>
      <c r="BQ342" s="172"/>
      <c r="BR342" s="16"/>
      <c r="BS342" s="21"/>
      <c r="BT342" s="17"/>
      <c r="BU342" s="27"/>
      <c r="BV342" s="21"/>
      <c r="BW342" s="17"/>
      <c r="BX342" s="21"/>
      <c r="BY342" s="28">
        <v>74.0</v>
      </c>
      <c r="BZ342" s="17"/>
      <c r="CA342" s="17"/>
    </row>
    <row r="343" ht="15.0" customHeight="1">
      <c r="A343" s="17" t="s">
        <v>78</v>
      </c>
      <c r="B343" s="17" t="s">
        <v>79</v>
      </c>
      <c r="C343" s="15" t="s">
        <v>80</v>
      </c>
      <c r="D343" s="17">
        <v>40.0</v>
      </c>
      <c r="E343" s="15" t="s">
        <v>116</v>
      </c>
      <c r="F343" s="17" t="s">
        <v>2292</v>
      </c>
      <c r="G343" s="15" t="s">
        <v>770</v>
      </c>
      <c r="H343" s="32">
        <v>45225.0</v>
      </c>
      <c r="I343" s="22" t="s">
        <v>2293</v>
      </c>
      <c r="J343" s="33" t="s">
        <v>85</v>
      </c>
      <c r="K343" s="15" t="s">
        <v>85</v>
      </c>
      <c r="L343" s="60" t="s">
        <v>2294</v>
      </c>
      <c r="M343" s="15" t="s">
        <v>108</v>
      </c>
      <c r="N343" s="15" t="s">
        <v>109</v>
      </c>
      <c r="O343" s="15" t="s">
        <v>351</v>
      </c>
      <c r="P343" s="14">
        <v>8.2111904E7</v>
      </c>
      <c r="Q343" s="27" t="s">
        <v>2295</v>
      </c>
      <c r="R343" s="56">
        <v>958000.0</v>
      </c>
      <c r="S343" s="56">
        <v>958000.0</v>
      </c>
      <c r="T343" s="15">
        <v>56323.0</v>
      </c>
      <c r="U343" s="15" t="s">
        <v>2296</v>
      </c>
      <c r="V343" s="15" t="s">
        <v>387</v>
      </c>
      <c r="W343" s="15" t="s">
        <v>387</v>
      </c>
      <c r="X343" s="34">
        <v>3994.0</v>
      </c>
      <c r="Y343" s="14"/>
      <c r="Z343" s="16"/>
      <c r="AA343" s="15"/>
      <c r="AB343" s="19" t="s">
        <v>85</v>
      </c>
      <c r="AC343" s="15"/>
      <c r="AD343" s="17"/>
      <c r="AE343" s="14"/>
      <c r="AF343" s="17"/>
      <c r="AG343" s="15" t="s">
        <v>165</v>
      </c>
      <c r="AH343" s="19"/>
      <c r="AI343" s="14"/>
      <c r="AJ343" s="17"/>
      <c r="AK343" s="17"/>
      <c r="AL343" s="15"/>
      <c r="AM343" s="21"/>
      <c r="AN343" s="41"/>
      <c r="AO343" s="14"/>
      <c r="AP343" s="16"/>
      <c r="AQ343" s="29"/>
      <c r="AR343" s="30">
        <v>0.0</v>
      </c>
      <c r="AS343" s="30">
        <v>0.0</v>
      </c>
      <c r="AT343" s="30">
        <v>0.0</v>
      </c>
      <c r="AU343" s="31">
        <f t="shared" si="121"/>
        <v>0</v>
      </c>
      <c r="AV343" s="15"/>
      <c r="AW343" s="16"/>
      <c r="AX343" s="15"/>
      <c r="AY343" s="37"/>
      <c r="AZ343" s="15"/>
      <c r="BA343" s="37"/>
      <c r="BB343" s="17">
        <f t="shared" si="122"/>
        <v>0</v>
      </c>
      <c r="BC343" s="14"/>
      <c r="BD343" s="14"/>
      <c r="BE343" s="24">
        <v>0.0</v>
      </c>
      <c r="BF343" s="16"/>
      <c r="BG343" s="25">
        <v>0.0</v>
      </c>
      <c r="BH343" s="16"/>
      <c r="BI343" s="25"/>
      <c r="BJ343" s="16"/>
      <c r="BK343" s="25"/>
      <c r="BL343" s="25"/>
      <c r="BM343" s="25">
        <v>0.0</v>
      </c>
      <c r="BN343" s="16"/>
      <c r="BO343" s="31">
        <f t="shared" si="123"/>
        <v>0</v>
      </c>
      <c r="BP343" s="141"/>
      <c r="BQ343" s="172"/>
      <c r="BR343" s="16"/>
      <c r="BS343" s="21"/>
      <c r="BT343" s="17"/>
      <c r="BU343" s="27"/>
      <c r="BV343" s="21"/>
      <c r="BW343" s="17"/>
      <c r="BX343" s="21"/>
      <c r="BY343" s="28"/>
      <c r="BZ343" s="17"/>
      <c r="CA343" s="17"/>
    </row>
    <row r="344" ht="15.0" customHeight="1">
      <c r="A344" s="17" t="s">
        <v>78</v>
      </c>
      <c r="B344" s="17" t="s">
        <v>79</v>
      </c>
      <c r="C344" s="15" t="s">
        <v>80</v>
      </c>
      <c r="D344" s="17">
        <v>95.0</v>
      </c>
      <c r="E344" s="15" t="s">
        <v>116</v>
      </c>
      <c r="F344" s="17" t="s">
        <v>2297</v>
      </c>
      <c r="G344" s="15" t="s">
        <v>770</v>
      </c>
      <c r="H344" s="32">
        <v>45230.0</v>
      </c>
      <c r="I344" s="22" t="s">
        <v>2298</v>
      </c>
      <c r="J344" s="33" t="s">
        <v>85</v>
      </c>
      <c r="K344" s="15" t="s">
        <v>85</v>
      </c>
      <c r="L344" s="60" t="s">
        <v>2299</v>
      </c>
      <c r="M344" s="15" t="s">
        <v>108</v>
      </c>
      <c r="N344" s="15" t="s">
        <v>109</v>
      </c>
      <c r="O344" s="15" t="s">
        <v>412</v>
      </c>
      <c r="P344" s="14">
        <v>4.32323E7</v>
      </c>
      <c r="Q344" s="27" t="s">
        <v>2011</v>
      </c>
      <c r="R344" s="56">
        <v>3.0E7</v>
      </c>
      <c r="S344" s="56">
        <v>2.7184625E7</v>
      </c>
      <c r="T344" s="15">
        <v>56623.0</v>
      </c>
      <c r="U344" s="17" t="s">
        <v>2300</v>
      </c>
      <c r="V344" s="15" t="s">
        <v>93</v>
      </c>
      <c r="W344" s="65" t="s">
        <v>94</v>
      </c>
      <c r="X344" s="14" t="s">
        <v>85</v>
      </c>
      <c r="Y344" s="34" t="s">
        <v>2301</v>
      </c>
      <c r="Z344" s="32">
        <v>45254.0</v>
      </c>
      <c r="AA344" s="15" t="s">
        <v>124</v>
      </c>
      <c r="AB344" s="19" t="s">
        <v>85</v>
      </c>
      <c r="AC344" s="15" t="s">
        <v>96</v>
      </c>
      <c r="AD344" s="15" t="s">
        <v>97</v>
      </c>
      <c r="AE344" s="34" t="s">
        <v>2302</v>
      </c>
      <c r="AF344" s="15">
        <v>9.00105979E8</v>
      </c>
      <c r="AG344" s="15">
        <v>1.0</v>
      </c>
      <c r="AH344" s="34" t="s">
        <v>85</v>
      </c>
      <c r="AI344" s="34" t="s">
        <v>85</v>
      </c>
      <c r="AJ344" s="138" t="s">
        <v>99</v>
      </c>
      <c r="AK344" s="15" t="s">
        <v>1314</v>
      </c>
      <c r="AL344" s="15" t="s">
        <v>1689</v>
      </c>
      <c r="AM344" s="65" t="s">
        <v>85</v>
      </c>
      <c r="AN344" s="65" t="s">
        <v>85</v>
      </c>
      <c r="AO344" s="34">
        <v>202523.0</v>
      </c>
      <c r="AP344" s="32">
        <v>45254.0</v>
      </c>
      <c r="AQ344" s="112">
        <v>2.718317E7</v>
      </c>
      <c r="AR344" s="30">
        <v>0.0</v>
      </c>
      <c r="AS344" s="30">
        <v>0.0</v>
      </c>
      <c r="AT344" s="30">
        <v>0.0</v>
      </c>
      <c r="AU344" s="31">
        <f t="shared" si="121"/>
        <v>27183170</v>
      </c>
      <c r="AV344" s="15" t="s">
        <v>101</v>
      </c>
      <c r="AW344" s="32">
        <v>45253.0</v>
      </c>
      <c r="AX344" s="15" t="s">
        <v>102</v>
      </c>
      <c r="AY344" s="37">
        <v>45254.0</v>
      </c>
      <c r="AZ344" s="15" t="s">
        <v>1638</v>
      </c>
      <c r="BA344" s="37">
        <v>45270.0</v>
      </c>
      <c r="BB344" s="17">
        <f t="shared" si="122"/>
        <v>16</v>
      </c>
      <c r="BC344" s="25" t="s">
        <v>417</v>
      </c>
      <c r="BD344" s="15">
        <v>1.949897E7</v>
      </c>
      <c r="BE344" s="24">
        <v>0.0</v>
      </c>
      <c r="BF344" s="16"/>
      <c r="BG344" s="25">
        <v>0.0</v>
      </c>
      <c r="BH344" s="16"/>
      <c r="BI344" s="25"/>
      <c r="BJ344" s="16"/>
      <c r="BK344" s="25"/>
      <c r="BL344" s="25"/>
      <c r="BM344" s="25">
        <v>0.0</v>
      </c>
      <c r="BN344" s="16"/>
      <c r="BO344" s="31">
        <f t="shared" si="123"/>
        <v>27183170</v>
      </c>
      <c r="BP344" s="141"/>
      <c r="BQ344" s="172"/>
      <c r="BR344" s="16"/>
      <c r="BS344" s="21"/>
      <c r="BT344" s="17"/>
      <c r="BU344" s="27"/>
      <c r="BV344" s="21"/>
      <c r="BW344" s="17"/>
      <c r="BX344" s="21"/>
      <c r="BY344" s="28"/>
      <c r="BZ344" s="17"/>
      <c r="CA344" s="17"/>
    </row>
    <row r="345" ht="15.0" customHeight="1">
      <c r="A345" s="17" t="s">
        <v>78</v>
      </c>
      <c r="B345" s="17" t="s">
        <v>79</v>
      </c>
      <c r="C345" s="15" t="s">
        <v>141</v>
      </c>
      <c r="D345" s="17">
        <v>75.0</v>
      </c>
      <c r="E345" s="15" t="s">
        <v>116</v>
      </c>
      <c r="F345" s="17" t="s">
        <v>2303</v>
      </c>
      <c r="G345" s="15" t="s">
        <v>770</v>
      </c>
      <c r="H345" s="32">
        <v>45210.0</v>
      </c>
      <c r="I345" s="22">
        <v>160646.0</v>
      </c>
      <c r="J345" s="33" t="s">
        <v>85</v>
      </c>
      <c r="K345" s="15" t="s">
        <v>85</v>
      </c>
      <c r="L345" s="17" t="s">
        <v>2304</v>
      </c>
      <c r="M345" s="15" t="s">
        <v>243</v>
      </c>
      <c r="N345" s="15" t="s">
        <v>244</v>
      </c>
      <c r="O345" s="15" t="s">
        <v>412</v>
      </c>
      <c r="P345" s="14">
        <v>8.1112202E7</v>
      </c>
      <c r="Q345" s="27" t="s">
        <v>453</v>
      </c>
      <c r="R345" s="56">
        <v>1.5E9</v>
      </c>
      <c r="S345" s="56">
        <v>1.49412323075E9</v>
      </c>
      <c r="T345" s="15">
        <v>54623.0</v>
      </c>
      <c r="U345" s="17" t="s">
        <v>2300</v>
      </c>
      <c r="V345" s="15" t="s">
        <v>93</v>
      </c>
      <c r="W345" s="65" t="s">
        <v>94</v>
      </c>
      <c r="X345" s="14" t="s">
        <v>85</v>
      </c>
      <c r="Y345" s="34">
        <v>118878.0</v>
      </c>
      <c r="Z345" s="32">
        <v>45231.0</v>
      </c>
      <c r="AA345" s="15" t="s">
        <v>202</v>
      </c>
      <c r="AB345" s="19" t="s">
        <v>85</v>
      </c>
      <c r="AC345" s="15" t="s">
        <v>96</v>
      </c>
      <c r="AD345" s="15" t="s">
        <v>97</v>
      </c>
      <c r="AE345" s="34" t="s">
        <v>2305</v>
      </c>
      <c r="AF345" s="15">
        <v>9.00389156E8</v>
      </c>
      <c r="AG345" s="15">
        <v>5.0</v>
      </c>
      <c r="AH345" s="34" t="s">
        <v>85</v>
      </c>
      <c r="AI345" s="34" t="s">
        <v>85</v>
      </c>
      <c r="AJ345" s="15" t="s">
        <v>114</v>
      </c>
      <c r="AK345" s="15" t="s">
        <v>85</v>
      </c>
      <c r="AL345" s="15" t="s">
        <v>1689</v>
      </c>
      <c r="AM345" s="15" t="s">
        <v>85</v>
      </c>
      <c r="AN345" s="41" t="s">
        <v>85</v>
      </c>
      <c r="AO345" s="34">
        <v>190123.0</v>
      </c>
      <c r="AP345" s="32">
        <v>45231.0</v>
      </c>
      <c r="AQ345" s="112">
        <v>4.7760936314E8</v>
      </c>
      <c r="AR345" s="30"/>
      <c r="AS345" s="30"/>
      <c r="AT345" s="30"/>
      <c r="AU345" s="31">
        <f t="shared" si="121"/>
        <v>477609363.1</v>
      </c>
      <c r="AV345" s="15" t="s">
        <v>101</v>
      </c>
      <c r="AW345" s="32">
        <v>45233.0</v>
      </c>
      <c r="AX345" s="15" t="s">
        <v>102</v>
      </c>
      <c r="AY345" s="37">
        <v>45233.0</v>
      </c>
      <c r="AZ345" s="15" t="s">
        <v>1638</v>
      </c>
      <c r="BA345" s="37">
        <v>45291.0</v>
      </c>
      <c r="BB345" s="17">
        <f t="shared" si="122"/>
        <v>58</v>
      </c>
      <c r="BC345" s="25" t="s">
        <v>417</v>
      </c>
      <c r="BD345" s="15">
        <v>1.949897E7</v>
      </c>
      <c r="BE345" s="24"/>
      <c r="BF345" s="21"/>
      <c r="BG345" s="25"/>
      <c r="BH345" s="17"/>
      <c r="BI345" s="25"/>
      <c r="BJ345" s="21"/>
      <c r="BK345" s="25"/>
      <c r="BL345" s="25"/>
      <c r="BM345" s="25"/>
      <c r="BN345" s="17"/>
      <c r="BO345" s="26"/>
      <c r="BP345" s="141"/>
      <c r="BQ345" s="109"/>
      <c r="BR345" s="17"/>
      <c r="BS345" s="21"/>
      <c r="BT345" s="17"/>
      <c r="BU345" s="27"/>
      <c r="BV345" s="21"/>
      <c r="BW345" s="17"/>
      <c r="BX345" s="21"/>
      <c r="BY345" s="28"/>
      <c r="BZ345" s="17"/>
      <c r="CA345" s="17"/>
    </row>
    <row r="346" ht="15.0" customHeight="1">
      <c r="A346" s="17" t="s">
        <v>78</v>
      </c>
      <c r="B346" s="17" t="s">
        <v>79</v>
      </c>
      <c r="C346" s="15" t="s">
        <v>141</v>
      </c>
      <c r="D346" s="17">
        <v>75.0</v>
      </c>
      <c r="E346" s="15" t="s">
        <v>116</v>
      </c>
      <c r="F346" s="17" t="s">
        <v>2303</v>
      </c>
      <c r="G346" s="15" t="s">
        <v>770</v>
      </c>
      <c r="H346" s="32">
        <v>45210.0</v>
      </c>
      <c r="I346" s="22">
        <v>160646.0</v>
      </c>
      <c r="J346" s="33" t="s">
        <v>85</v>
      </c>
      <c r="K346" s="15" t="s">
        <v>85</v>
      </c>
      <c r="L346" s="17" t="s">
        <v>2304</v>
      </c>
      <c r="M346" s="15" t="s">
        <v>243</v>
      </c>
      <c r="N346" s="15" t="s">
        <v>244</v>
      </c>
      <c r="O346" s="15" t="s">
        <v>412</v>
      </c>
      <c r="P346" s="14">
        <v>8.1112202E7</v>
      </c>
      <c r="Q346" s="27" t="s">
        <v>453</v>
      </c>
      <c r="R346" s="56">
        <v>1.5E9</v>
      </c>
      <c r="S346" s="56">
        <v>1.49412323075E9</v>
      </c>
      <c r="T346" s="15">
        <v>54623.0</v>
      </c>
      <c r="U346" s="17" t="s">
        <v>2300</v>
      </c>
      <c r="V346" s="15" t="s">
        <v>93</v>
      </c>
      <c r="W346" s="65" t="s">
        <v>94</v>
      </c>
      <c r="X346" s="14" t="s">
        <v>85</v>
      </c>
      <c r="Y346" s="34">
        <v>118879.0</v>
      </c>
      <c r="Z346" s="32">
        <v>45231.0</v>
      </c>
      <c r="AA346" s="15" t="s">
        <v>202</v>
      </c>
      <c r="AB346" s="19" t="s">
        <v>85</v>
      </c>
      <c r="AC346" s="15" t="s">
        <v>96</v>
      </c>
      <c r="AD346" s="15" t="s">
        <v>97</v>
      </c>
      <c r="AE346" s="34" t="s">
        <v>2305</v>
      </c>
      <c r="AF346" s="15">
        <v>9.00389156E8</v>
      </c>
      <c r="AG346" s="15">
        <v>5.0</v>
      </c>
      <c r="AH346" s="34" t="s">
        <v>85</v>
      </c>
      <c r="AI346" s="34" t="s">
        <v>85</v>
      </c>
      <c r="AJ346" s="15" t="s">
        <v>114</v>
      </c>
      <c r="AK346" s="15" t="s">
        <v>85</v>
      </c>
      <c r="AL346" s="15" t="s">
        <v>1689</v>
      </c>
      <c r="AM346" s="15" t="s">
        <v>85</v>
      </c>
      <c r="AN346" s="41" t="s">
        <v>85</v>
      </c>
      <c r="AO346" s="34">
        <v>190023.0</v>
      </c>
      <c r="AP346" s="32">
        <v>45231.0</v>
      </c>
      <c r="AQ346" s="112">
        <v>8.5883256186E8</v>
      </c>
      <c r="AR346" s="30"/>
      <c r="AS346" s="30"/>
      <c r="AT346" s="30"/>
      <c r="AU346" s="31">
        <f t="shared" si="121"/>
        <v>858832561.9</v>
      </c>
      <c r="AV346" s="15" t="s">
        <v>101</v>
      </c>
      <c r="AW346" s="32">
        <v>45233.0</v>
      </c>
      <c r="AX346" s="15" t="s">
        <v>102</v>
      </c>
      <c r="AY346" s="37">
        <v>45233.0</v>
      </c>
      <c r="AZ346" s="15" t="s">
        <v>1638</v>
      </c>
      <c r="BA346" s="37">
        <v>45291.0</v>
      </c>
      <c r="BB346" s="17">
        <f t="shared" si="122"/>
        <v>58</v>
      </c>
      <c r="BC346" s="25" t="s">
        <v>417</v>
      </c>
      <c r="BD346" s="15">
        <v>1.949897E7</v>
      </c>
      <c r="BE346" s="24"/>
      <c r="BF346" s="21"/>
      <c r="BG346" s="25"/>
      <c r="BH346" s="17"/>
      <c r="BI346" s="25"/>
      <c r="BJ346" s="21"/>
      <c r="BK346" s="25"/>
      <c r="BL346" s="25"/>
      <c r="BM346" s="25"/>
      <c r="BN346" s="17"/>
      <c r="BO346" s="26"/>
      <c r="BP346" s="141"/>
      <c r="BQ346" s="109"/>
      <c r="BR346" s="17"/>
      <c r="BS346" s="21"/>
      <c r="BT346" s="17"/>
      <c r="BU346" s="27"/>
      <c r="BV346" s="21"/>
      <c r="BW346" s="17"/>
      <c r="BX346" s="21"/>
      <c r="BY346" s="28"/>
      <c r="BZ346" s="17"/>
      <c r="CA346" s="17"/>
    </row>
    <row r="347" ht="15.0" customHeight="1">
      <c r="A347" s="17" t="s">
        <v>78</v>
      </c>
      <c r="B347" s="17" t="s">
        <v>79</v>
      </c>
      <c r="C347" s="15" t="s">
        <v>80</v>
      </c>
      <c r="D347" s="17">
        <v>85.0</v>
      </c>
      <c r="E347" s="15" t="s">
        <v>116</v>
      </c>
      <c r="F347" s="17" t="s">
        <v>2306</v>
      </c>
      <c r="G347" s="15" t="s">
        <v>770</v>
      </c>
      <c r="H347" s="32">
        <v>45225.0</v>
      </c>
      <c r="I347" s="22" t="s">
        <v>2307</v>
      </c>
      <c r="J347" s="33" t="s">
        <v>85</v>
      </c>
      <c r="K347" s="15" t="s">
        <v>85</v>
      </c>
      <c r="L347" s="60" t="s">
        <v>2308</v>
      </c>
      <c r="M347" s="15" t="s">
        <v>243</v>
      </c>
      <c r="N347" s="15" t="s">
        <v>516</v>
      </c>
      <c r="O347" s="15" t="s">
        <v>412</v>
      </c>
      <c r="P347" s="14">
        <v>4.3201803E7</v>
      </c>
      <c r="Q347" s="27" t="s">
        <v>2011</v>
      </c>
      <c r="R347" s="56">
        <v>9.0E8</v>
      </c>
      <c r="S347" s="56">
        <v>8.90906131E8</v>
      </c>
      <c r="T347" s="15">
        <v>55523.0</v>
      </c>
      <c r="U347" s="17" t="s">
        <v>2309</v>
      </c>
      <c r="V347" s="15" t="s">
        <v>93</v>
      </c>
      <c r="W347" s="65" t="s">
        <v>94</v>
      </c>
      <c r="X347" s="14" t="s">
        <v>85</v>
      </c>
      <c r="Y347" s="34" t="s">
        <v>2310</v>
      </c>
      <c r="Z347" s="32">
        <v>45261.0</v>
      </c>
      <c r="AA347" s="15" t="s">
        <v>124</v>
      </c>
      <c r="AB347" s="19" t="s">
        <v>85</v>
      </c>
      <c r="AC347" s="15" t="s">
        <v>96</v>
      </c>
      <c r="AD347" s="15" t="s">
        <v>97</v>
      </c>
      <c r="AE347" s="34" t="s">
        <v>2311</v>
      </c>
      <c r="AF347" s="15">
        <v>9.00571849E8</v>
      </c>
      <c r="AG347" s="15">
        <v>1.0</v>
      </c>
      <c r="AH347" s="34" t="s">
        <v>85</v>
      </c>
      <c r="AI347" s="34" t="s">
        <v>85</v>
      </c>
      <c r="AJ347" s="15" t="s">
        <v>114</v>
      </c>
      <c r="AK347" s="15" t="s">
        <v>2312</v>
      </c>
      <c r="AL347" s="15" t="s">
        <v>1689</v>
      </c>
      <c r="AM347" s="15" t="s">
        <v>85</v>
      </c>
      <c r="AN347" s="41" t="s">
        <v>85</v>
      </c>
      <c r="AO347" s="34">
        <v>206223.0</v>
      </c>
      <c r="AP347" s="32">
        <v>45261.0</v>
      </c>
      <c r="AQ347" s="112">
        <v>8.72163E8</v>
      </c>
      <c r="AR347" s="30"/>
      <c r="AS347" s="30"/>
      <c r="AT347" s="30"/>
      <c r="AU347" s="31">
        <f t="shared" si="121"/>
        <v>872163000</v>
      </c>
      <c r="AV347" s="15" t="s">
        <v>101</v>
      </c>
      <c r="AW347" s="32">
        <v>45271.0</v>
      </c>
      <c r="AX347" s="15" t="s">
        <v>102</v>
      </c>
      <c r="AY347" s="37">
        <v>45271.0</v>
      </c>
      <c r="AZ347" s="15" t="s">
        <v>144</v>
      </c>
      <c r="BA347" s="37">
        <v>45291.0</v>
      </c>
      <c r="BB347" s="17">
        <f t="shared" si="122"/>
        <v>20</v>
      </c>
      <c r="BC347" s="25" t="s">
        <v>417</v>
      </c>
      <c r="BD347" s="15">
        <v>1.949897E7</v>
      </c>
      <c r="BE347" s="24"/>
      <c r="BF347" s="21"/>
      <c r="BG347" s="25"/>
      <c r="BH347" s="17"/>
      <c r="BI347" s="25"/>
      <c r="BJ347" s="21"/>
      <c r="BK347" s="25"/>
      <c r="BL347" s="25"/>
      <c r="BM347" s="25"/>
      <c r="BN347" s="17"/>
      <c r="BO347" s="26"/>
      <c r="BP347" s="15">
        <v>45.0</v>
      </c>
      <c r="BQ347" s="79">
        <v>44972.0</v>
      </c>
      <c r="BR347" s="17"/>
      <c r="BS347" s="21"/>
      <c r="BT347" s="17"/>
      <c r="BU347" s="27"/>
      <c r="BV347" s="21"/>
      <c r="BW347" s="17"/>
      <c r="BX347" s="21"/>
      <c r="BY347" s="28"/>
      <c r="BZ347" s="17"/>
      <c r="CA347" s="17"/>
    </row>
    <row r="348" ht="15.0" customHeight="1">
      <c r="A348" s="17" t="s">
        <v>78</v>
      </c>
      <c r="B348" s="17" t="s">
        <v>79</v>
      </c>
      <c r="C348" s="15" t="s">
        <v>80</v>
      </c>
      <c r="D348" s="15">
        <v>93.0</v>
      </c>
      <c r="E348" s="15" t="s">
        <v>116</v>
      </c>
      <c r="F348" s="17" t="s">
        <v>2313</v>
      </c>
      <c r="G348" s="15" t="s">
        <v>770</v>
      </c>
      <c r="H348" s="32">
        <v>45225.0</v>
      </c>
      <c r="I348" s="66">
        <v>161795.0</v>
      </c>
      <c r="J348" s="33" t="s">
        <v>85</v>
      </c>
      <c r="K348" s="15" t="s">
        <v>85</v>
      </c>
      <c r="L348" s="60" t="s">
        <v>2314</v>
      </c>
      <c r="M348" s="15" t="s">
        <v>243</v>
      </c>
      <c r="N348" s="15" t="s">
        <v>244</v>
      </c>
      <c r="O348" s="15" t="s">
        <v>412</v>
      </c>
      <c r="P348" s="14">
        <v>4.32323E7</v>
      </c>
      <c r="Q348" s="27" t="s">
        <v>2011</v>
      </c>
      <c r="R348" s="103">
        <v>2.16E9</v>
      </c>
      <c r="S348" s="103">
        <v>1.76E9</v>
      </c>
      <c r="T348" s="15" t="s">
        <v>2315</v>
      </c>
      <c r="U348" s="17" t="s">
        <v>1157</v>
      </c>
      <c r="V348" s="15" t="s">
        <v>93</v>
      </c>
      <c r="W348" s="65" t="s">
        <v>94</v>
      </c>
      <c r="X348" s="14" t="s">
        <v>85</v>
      </c>
      <c r="Y348" s="15">
        <v>120060.0</v>
      </c>
      <c r="Z348" s="32">
        <v>45247.0</v>
      </c>
      <c r="AA348" s="15" t="s">
        <v>202</v>
      </c>
      <c r="AB348" s="17"/>
      <c r="AC348" s="15" t="s">
        <v>96</v>
      </c>
      <c r="AD348" s="15" t="s">
        <v>97</v>
      </c>
      <c r="AE348" s="15" t="s">
        <v>2316</v>
      </c>
      <c r="AF348" s="15">
        <v>8.30122566E8</v>
      </c>
      <c r="AG348" s="15">
        <v>1.0</v>
      </c>
      <c r="AH348" s="15" t="s">
        <v>85</v>
      </c>
      <c r="AI348" s="15" t="s">
        <v>85</v>
      </c>
      <c r="AJ348" s="15" t="s">
        <v>114</v>
      </c>
      <c r="AK348" s="15" t="s">
        <v>85</v>
      </c>
      <c r="AL348" s="15" t="s">
        <v>962</v>
      </c>
      <c r="AM348" s="15" t="s">
        <v>85</v>
      </c>
      <c r="AN348" s="15" t="s">
        <v>85</v>
      </c>
      <c r="AO348" s="15" t="s">
        <v>2317</v>
      </c>
      <c r="AP348" s="32">
        <v>45247.0</v>
      </c>
      <c r="AQ348" s="112">
        <v>6.760765758E7</v>
      </c>
      <c r="AR348" s="112" t="s">
        <v>2318</v>
      </c>
      <c r="AS348" s="17"/>
      <c r="AT348" s="17"/>
      <c r="AU348" s="72">
        <v>1.34044240118E9</v>
      </c>
      <c r="AV348" s="15" t="s">
        <v>101</v>
      </c>
      <c r="AW348" s="84">
        <v>45250.0</v>
      </c>
      <c r="AX348" s="15" t="s">
        <v>102</v>
      </c>
      <c r="AY348" s="37">
        <v>45276.0</v>
      </c>
      <c r="AZ348" s="15" t="s">
        <v>1638</v>
      </c>
      <c r="BA348" s="37">
        <v>45611.0</v>
      </c>
      <c r="BB348" s="17">
        <f t="shared" si="122"/>
        <v>335</v>
      </c>
      <c r="BC348" s="25" t="s">
        <v>417</v>
      </c>
      <c r="BD348" s="15">
        <v>1.949897E7</v>
      </c>
      <c r="BE348" s="24"/>
      <c r="BF348" s="17"/>
      <c r="BG348" s="48"/>
      <c r="BH348" s="17"/>
      <c r="BI348" s="48"/>
      <c r="BJ348" s="17"/>
      <c r="BK348" s="48"/>
      <c r="BL348" s="48"/>
      <c r="BM348" s="48"/>
      <c r="BN348" s="17"/>
      <c r="BO348" s="31"/>
      <c r="BP348" s="17"/>
      <c r="BQ348" s="17"/>
      <c r="BR348" s="17"/>
      <c r="BS348" s="17"/>
      <c r="BT348" s="17"/>
      <c r="BU348" s="17"/>
      <c r="BV348" s="17"/>
      <c r="BW348" s="17"/>
      <c r="BX348" s="17"/>
      <c r="BY348" s="17"/>
      <c r="BZ348" s="17"/>
      <c r="CA348" s="17"/>
    </row>
    <row r="349" ht="15.0" customHeight="1">
      <c r="A349" s="17" t="s">
        <v>78</v>
      </c>
      <c r="B349" s="17" t="s">
        <v>79</v>
      </c>
      <c r="C349" s="15" t="s">
        <v>80</v>
      </c>
      <c r="D349" s="15">
        <v>363.0</v>
      </c>
      <c r="E349" s="15" t="s">
        <v>2319</v>
      </c>
      <c r="F349" s="17" t="s">
        <v>2320</v>
      </c>
      <c r="G349" s="15" t="s">
        <v>770</v>
      </c>
      <c r="H349" s="16">
        <v>45230.0</v>
      </c>
      <c r="I349" s="66" t="s">
        <v>2321</v>
      </c>
      <c r="J349" s="15" t="s">
        <v>85</v>
      </c>
      <c r="K349" s="15" t="s">
        <v>85</v>
      </c>
      <c r="L349" s="60" t="s">
        <v>1987</v>
      </c>
      <c r="M349" s="15" t="s">
        <v>108</v>
      </c>
      <c r="N349" s="15" t="s">
        <v>109</v>
      </c>
      <c r="O349" s="15" t="s">
        <v>225</v>
      </c>
      <c r="P349" s="14">
        <v>4.3233E7</v>
      </c>
      <c r="Q349" s="27" t="s">
        <v>2011</v>
      </c>
      <c r="R349" s="103">
        <v>4.24423924E8</v>
      </c>
      <c r="S349" s="103">
        <v>3.90508924E8</v>
      </c>
      <c r="T349" s="15">
        <v>55723.0</v>
      </c>
      <c r="U349" s="17" t="s">
        <v>571</v>
      </c>
      <c r="V349" s="15" t="s">
        <v>2193</v>
      </c>
      <c r="W349" s="15" t="s">
        <v>2193</v>
      </c>
      <c r="X349" s="14" t="s">
        <v>85</v>
      </c>
      <c r="Y349" s="17"/>
      <c r="Z349" s="17"/>
      <c r="AA349" s="17"/>
      <c r="AB349" s="17"/>
      <c r="AC349" s="17"/>
      <c r="AD349" s="17"/>
      <c r="AE349" s="17"/>
      <c r="AF349" s="17"/>
      <c r="AG349" s="15" t="s">
        <v>165</v>
      </c>
      <c r="AH349" s="17"/>
      <c r="AI349" s="17"/>
      <c r="AJ349" s="17"/>
      <c r="AK349" s="17"/>
      <c r="AL349" s="17"/>
      <c r="AM349" s="17"/>
      <c r="AN349" s="17"/>
      <c r="AO349" s="17"/>
      <c r="AP349" s="16"/>
      <c r="AQ349" s="109"/>
      <c r="AR349" s="30">
        <v>0.0</v>
      </c>
      <c r="AS349" s="30">
        <v>0.0</v>
      </c>
      <c r="AT349" s="30">
        <v>0.0</v>
      </c>
      <c r="AU349" s="31">
        <f>SUM(AQ349+AR349+AS349+AT349)</f>
        <v>0</v>
      </c>
      <c r="AV349" s="17"/>
      <c r="AW349" s="16"/>
      <c r="AX349" s="17"/>
      <c r="AY349" s="17"/>
      <c r="AZ349" s="17"/>
      <c r="BA349" s="17"/>
      <c r="BB349" s="17">
        <f t="shared" si="122"/>
        <v>0</v>
      </c>
      <c r="BC349" s="17"/>
      <c r="BD349" s="17"/>
      <c r="BE349" s="24">
        <v>0.0</v>
      </c>
      <c r="BF349" s="16"/>
      <c r="BG349" s="25">
        <v>0.0</v>
      </c>
      <c r="BH349" s="16"/>
      <c r="BI349" s="17"/>
      <c r="BJ349" s="16"/>
      <c r="BK349" s="25"/>
      <c r="BL349" s="25"/>
      <c r="BM349" s="25">
        <v>0.0</v>
      </c>
      <c r="BN349" s="16"/>
      <c r="BO349" s="31">
        <f t="shared" ref="BO349:BO352" si="124">SUM(AU349+BE349+BG349+BI349-BM349)</f>
        <v>0</v>
      </c>
      <c r="BP349" s="17"/>
      <c r="BQ349" s="16"/>
      <c r="BR349" s="16"/>
      <c r="BS349" s="17"/>
      <c r="BT349" s="17"/>
      <c r="BU349" s="17"/>
      <c r="BV349" s="17"/>
      <c r="BW349" s="17"/>
      <c r="BX349" s="17"/>
      <c r="BY349" s="17"/>
      <c r="BZ349" s="17"/>
      <c r="CA349" s="17"/>
    </row>
    <row r="350" ht="15.0" customHeight="1">
      <c r="A350" s="50" t="s">
        <v>78</v>
      </c>
      <c r="B350" s="50" t="s">
        <v>79</v>
      </c>
      <c r="C350" s="41" t="s">
        <v>141</v>
      </c>
      <c r="D350" s="41">
        <v>323.0</v>
      </c>
      <c r="E350" s="41" t="s">
        <v>142</v>
      </c>
      <c r="F350" s="41" t="s">
        <v>2322</v>
      </c>
      <c r="G350" s="15" t="s">
        <v>131</v>
      </c>
      <c r="H350" s="32">
        <v>45138.0</v>
      </c>
      <c r="I350" s="50">
        <v>155929.0</v>
      </c>
      <c r="J350" s="32">
        <v>45138.0</v>
      </c>
      <c r="K350" s="15" t="s">
        <v>85</v>
      </c>
      <c r="L350" s="148" t="s">
        <v>2323</v>
      </c>
      <c r="M350" s="15" t="s">
        <v>243</v>
      </c>
      <c r="N350" s="15" t="s">
        <v>244</v>
      </c>
      <c r="O350" s="15" t="s">
        <v>180</v>
      </c>
      <c r="P350" s="15">
        <v>8.4131604E7</v>
      </c>
      <c r="Q350" s="15" t="s">
        <v>1474</v>
      </c>
      <c r="R350" s="24">
        <v>1.45E8</v>
      </c>
      <c r="S350" s="173">
        <v>1.29E8</v>
      </c>
      <c r="T350" s="41">
        <v>47023.0</v>
      </c>
      <c r="U350" s="50" t="s">
        <v>948</v>
      </c>
      <c r="V350" s="15" t="s">
        <v>93</v>
      </c>
      <c r="W350" s="15" t="s">
        <v>94</v>
      </c>
      <c r="X350" s="15" t="s">
        <v>85</v>
      </c>
      <c r="Y350" s="15">
        <v>114708.0</v>
      </c>
      <c r="Z350" s="16">
        <v>45156.0</v>
      </c>
      <c r="AA350" s="15" t="s">
        <v>124</v>
      </c>
      <c r="AB350" s="19" t="s">
        <v>85</v>
      </c>
      <c r="AC350" s="15" t="s">
        <v>96</v>
      </c>
      <c r="AD350" s="17" t="s">
        <v>97</v>
      </c>
      <c r="AE350" s="43" t="s">
        <v>2324</v>
      </c>
      <c r="AF350" s="15">
        <v>8.91700037E8</v>
      </c>
      <c r="AG350" s="15">
        <v>9.0</v>
      </c>
      <c r="AH350" s="19" t="s">
        <v>85</v>
      </c>
      <c r="AI350" s="15" t="s">
        <v>85</v>
      </c>
      <c r="AJ350" s="15" t="s">
        <v>114</v>
      </c>
      <c r="AK350" s="15" t="s">
        <v>2325</v>
      </c>
      <c r="AL350" s="15" t="s">
        <v>220</v>
      </c>
      <c r="AM350" s="15" t="s">
        <v>85</v>
      </c>
      <c r="AN350" s="15" t="s">
        <v>85</v>
      </c>
      <c r="AO350" s="35">
        <v>154223.0</v>
      </c>
      <c r="AP350" s="16">
        <v>45168.0</v>
      </c>
      <c r="AQ350" s="89">
        <v>1.11666206E8</v>
      </c>
      <c r="AR350" s="30">
        <v>0.0</v>
      </c>
      <c r="AS350" s="30">
        <v>0.0</v>
      </c>
      <c r="AT350" s="30">
        <v>0.0</v>
      </c>
      <c r="AU350" s="72">
        <v>1.11666206E8</v>
      </c>
      <c r="AV350" s="15" t="s">
        <v>129</v>
      </c>
      <c r="AW350" s="94" t="s">
        <v>85</v>
      </c>
      <c r="AX350" s="15" t="s">
        <v>130</v>
      </c>
      <c r="AY350" s="37">
        <v>45156.0</v>
      </c>
      <c r="AZ350" s="15" t="s">
        <v>131</v>
      </c>
      <c r="BA350" s="37">
        <v>45291.0</v>
      </c>
      <c r="BB350" s="14">
        <f t="shared" si="122"/>
        <v>135</v>
      </c>
      <c r="BC350" s="30" t="s">
        <v>953</v>
      </c>
      <c r="BD350" s="60">
        <v>5.2452907E7</v>
      </c>
      <c r="BE350" s="24">
        <v>0.0</v>
      </c>
      <c r="BF350" s="17"/>
      <c r="BG350" s="25">
        <v>0.0</v>
      </c>
      <c r="BH350" s="17"/>
      <c r="BI350" s="25">
        <v>0.0</v>
      </c>
      <c r="BJ350" s="21"/>
      <c r="BK350" s="25"/>
      <c r="BL350" s="25"/>
      <c r="BM350" s="25">
        <v>0.0</v>
      </c>
      <c r="BN350" s="21"/>
      <c r="BO350" s="39">
        <f t="shared" si="124"/>
        <v>111666206</v>
      </c>
      <c r="BP350" s="63"/>
      <c r="BQ350" s="62"/>
      <c r="BR350" s="62"/>
      <c r="BS350" s="63"/>
      <c r="BT350" s="63"/>
      <c r="BU350" s="62"/>
      <c r="BV350" s="63"/>
      <c r="BW350" s="101"/>
      <c r="BX350" s="62"/>
      <c r="BY350" s="28">
        <f>SUM(BB350+BP350+BS350+BV350)</f>
        <v>135</v>
      </c>
      <c r="BZ350" s="17"/>
      <c r="CA350" s="15"/>
    </row>
    <row r="351" ht="15.0" customHeight="1">
      <c r="A351" s="50" t="s">
        <v>78</v>
      </c>
      <c r="B351" s="50" t="s">
        <v>79</v>
      </c>
      <c r="C351" s="41" t="s">
        <v>141</v>
      </c>
      <c r="D351" s="41">
        <v>121.0</v>
      </c>
      <c r="E351" s="41" t="s">
        <v>142</v>
      </c>
      <c r="F351" s="41" t="s">
        <v>2326</v>
      </c>
      <c r="G351" s="15" t="s">
        <v>131</v>
      </c>
      <c r="H351" s="32">
        <v>45125.0</v>
      </c>
      <c r="I351" s="50">
        <v>187862.0</v>
      </c>
      <c r="J351" s="32">
        <v>45125.0</v>
      </c>
      <c r="K351" s="15" t="s">
        <v>85</v>
      </c>
      <c r="L351" s="148" t="s">
        <v>2327</v>
      </c>
      <c r="M351" s="15" t="s">
        <v>243</v>
      </c>
      <c r="N351" s="15" t="s">
        <v>244</v>
      </c>
      <c r="O351" s="15" t="s">
        <v>180</v>
      </c>
      <c r="P351" s="15">
        <v>1.4111507E7</v>
      </c>
      <c r="Q351" s="15" t="s">
        <v>741</v>
      </c>
      <c r="R351" s="64">
        <v>2.12214E7</v>
      </c>
      <c r="S351" s="71">
        <v>2.12214E7</v>
      </c>
      <c r="T351" s="41">
        <v>127823.0</v>
      </c>
      <c r="U351" s="41" t="s">
        <v>399</v>
      </c>
      <c r="V351" s="15" t="s">
        <v>93</v>
      </c>
      <c r="W351" s="15" t="s">
        <v>94</v>
      </c>
      <c r="X351" s="14" t="s">
        <v>85</v>
      </c>
      <c r="Y351" s="15">
        <v>113232.0</v>
      </c>
      <c r="Z351" s="16">
        <v>45125.0</v>
      </c>
      <c r="AA351" s="41" t="s">
        <v>124</v>
      </c>
      <c r="AB351" s="19" t="s">
        <v>85</v>
      </c>
      <c r="AC351" s="15" t="s">
        <v>96</v>
      </c>
      <c r="AD351" s="41" t="s">
        <v>97</v>
      </c>
      <c r="AE351" s="41" t="s">
        <v>732</v>
      </c>
      <c r="AF351" s="41">
        <v>9.00019737E8</v>
      </c>
      <c r="AG351" s="41">
        <v>8.0</v>
      </c>
      <c r="AH351" s="19" t="s">
        <v>85</v>
      </c>
      <c r="AI351" s="41" t="s">
        <v>85</v>
      </c>
      <c r="AJ351" s="158" t="s">
        <v>99</v>
      </c>
      <c r="AK351" s="15" t="s">
        <v>1907</v>
      </c>
      <c r="AL351" s="15" t="s">
        <v>220</v>
      </c>
      <c r="AM351" s="41" t="s">
        <v>85</v>
      </c>
      <c r="AN351" s="41" t="s">
        <v>85</v>
      </c>
      <c r="AO351" s="50">
        <v>127823.0</v>
      </c>
      <c r="AP351" s="16">
        <v>45126.0</v>
      </c>
      <c r="AQ351" s="29">
        <v>2.12214E7</v>
      </c>
      <c r="AR351" s="30">
        <v>0.0</v>
      </c>
      <c r="AS351" s="30">
        <v>0.0</v>
      </c>
      <c r="AT351" s="30">
        <v>0.0</v>
      </c>
      <c r="AU351" s="47">
        <v>2.12214E7</v>
      </c>
      <c r="AV351" s="15" t="s">
        <v>129</v>
      </c>
      <c r="AW351" s="94" t="s">
        <v>85</v>
      </c>
      <c r="AX351" s="15" t="s">
        <v>130</v>
      </c>
      <c r="AY351" s="37">
        <v>45126.0</v>
      </c>
      <c r="AZ351" s="41" t="s">
        <v>199</v>
      </c>
      <c r="BA351" s="37">
        <v>45291.0</v>
      </c>
      <c r="BB351" s="14">
        <f t="shared" si="122"/>
        <v>165</v>
      </c>
      <c r="BC351" s="65" t="s">
        <v>2328</v>
      </c>
      <c r="BD351" s="60">
        <v>1.03240484E9</v>
      </c>
      <c r="BE351" s="24">
        <v>0.0</v>
      </c>
      <c r="BF351" s="17"/>
      <c r="BG351" s="25">
        <v>0.0</v>
      </c>
      <c r="BH351" s="17"/>
      <c r="BI351" s="25">
        <v>0.0</v>
      </c>
      <c r="BJ351" s="62"/>
      <c r="BK351" s="25"/>
      <c r="BL351" s="25"/>
      <c r="BM351" s="25">
        <v>0.0</v>
      </c>
      <c r="BN351" s="174"/>
      <c r="BO351" s="39">
        <f t="shared" si="124"/>
        <v>21221400</v>
      </c>
      <c r="BP351" s="63"/>
      <c r="BQ351" s="62"/>
      <c r="BR351" s="62"/>
      <c r="BS351" s="63"/>
      <c r="BT351" s="63"/>
      <c r="BU351" s="62"/>
      <c r="BV351" s="63"/>
      <c r="BW351" s="101"/>
      <c r="BX351" s="62"/>
      <c r="BY351" s="41">
        <v>61.0</v>
      </c>
      <c r="BZ351" s="62"/>
      <c r="CA351" s="17"/>
    </row>
    <row r="352" ht="15.0" customHeight="1">
      <c r="A352" s="17" t="s">
        <v>78</v>
      </c>
      <c r="B352" s="17" t="s">
        <v>79</v>
      </c>
      <c r="C352" s="15" t="s">
        <v>80</v>
      </c>
      <c r="D352" s="15">
        <v>371.0</v>
      </c>
      <c r="E352" s="15" t="s">
        <v>81</v>
      </c>
      <c r="F352" s="15" t="s">
        <v>2329</v>
      </c>
      <c r="G352" s="15" t="s">
        <v>1638</v>
      </c>
      <c r="H352" s="84">
        <v>45259.0</v>
      </c>
      <c r="I352" s="15" t="s">
        <v>2330</v>
      </c>
      <c r="J352" s="15" t="s">
        <v>85</v>
      </c>
      <c r="K352" s="15" t="s">
        <v>85</v>
      </c>
      <c r="L352" s="50" t="s">
        <v>2331</v>
      </c>
      <c r="M352" s="15" t="s">
        <v>108</v>
      </c>
      <c r="N352" s="15" t="s">
        <v>88</v>
      </c>
      <c r="O352" s="15" t="s">
        <v>147</v>
      </c>
      <c r="P352" s="15">
        <v>8.01615E7</v>
      </c>
      <c r="Q352" s="15" t="s">
        <v>2332</v>
      </c>
      <c r="R352" s="24">
        <v>7000000.0</v>
      </c>
      <c r="S352" s="24">
        <v>7000000.0</v>
      </c>
      <c r="T352" s="15">
        <v>60723.0</v>
      </c>
      <c r="U352" s="15" t="s">
        <v>162</v>
      </c>
      <c r="V352" s="15" t="s">
        <v>93</v>
      </c>
      <c r="W352" s="15" t="s">
        <v>94</v>
      </c>
      <c r="X352" s="15" t="s">
        <v>85</v>
      </c>
      <c r="Y352" s="15" t="s">
        <v>2333</v>
      </c>
      <c r="Z352" s="84">
        <v>45259.0</v>
      </c>
      <c r="AA352" s="15" t="s">
        <v>88</v>
      </c>
      <c r="AB352" s="15" t="s">
        <v>85</v>
      </c>
      <c r="AC352" s="15" t="s">
        <v>96</v>
      </c>
      <c r="AD352" s="14" t="s">
        <v>97</v>
      </c>
      <c r="AE352" s="15" t="s">
        <v>2334</v>
      </c>
      <c r="AF352" s="15">
        <v>1.069738836E9</v>
      </c>
      <c r="AG352" s="15" t="s">
        <v>165</v>
      </c>
      <c r="AH352" s="15" t="s">
        <v>85</v>
      </c>
      <c r="AI352" s="15" t="s">
        <v>2335</v>
      </c>
      <c r="AJ352" s="15" t="s">
        <v>114</v>
      </c>
      <c r="AK352" s="15" t="s">
        <v>115</v>
      </c>
      <c r="AL352" s="65" t="s">
        <v>85</v>
      </c>
      <c r="AM352" s="51">
        <v>33586.0</v>
      </c>
      <c r="AN352" s="22" t="str">
        <f>+YEAR(TODAY())-YEAR('Contratación 2023'!$AM328)</f>
        <v>#VALUE!</v>
      </c>
      <c r="AO352" s="15">
        <v>205223.0</v>
      </c>
      <c r="AP352" s="16">
        <v>45260.0</v>
      </c>
      <c r="AQ352" s="89">
        <v>7000000.0</v>
      </c>
      <c r="AR352" s="30">
        <v>0.0</v>
      </c>
      <c r="AS352" s="30">
        <v>0.0</v>
      </c>
      <c r="AT352" s="30">
        <v>0.0</v>
      </c>
      <c r="AU352" s="31">
        <f>SUM(AQ352+AR352+AS352+AT352)</f>
        <v>7000000</v>
      </c>
      <c r="AV352" s="15" t="s">
        <v>101</v>
      </c>
      <c r="AW352" s="16">
        <v>45260.0</v>
      </c>
      <c r="AX352" s="15" t="s">
        <v>102</v>
      </c>
      <c r="AY352" s="37">
        <v>45261.0</v>
      </c>
      <c r="AZ352" s="41" t="s">
        <v>1638</v>
      </c>
      <c r="BA352" s="37">
        <v>45291.0</v>
      </c>
      <c r="BB352" s="17">
        <f t="shared" si="122"/>
        <v>30</v>
      </c>
      <c r="BC352" s="17" t="s">
        <v>705</v>
      </c>
      <c r="BD352" s="17">
        <v>5.1832657E7</v>
      </c>
      <c r="BE352" s="24">
        <v>0.0</v>
      </c>
      <c r="BF352" s="16"/>
      <c r="BG352" s="25">
        <v>0.0</v>
      </c>
      <c r="BH352" s="16"/>
      <c r="BI352" s="25">
        <v>0.0</v>
      </c>
      <c r="BJ352" s="16"/>
      <c r="BK352" s="25"/>
      <c r="BL352" s="25"/>
      <c r="BM352" s="25">
        <v>0.0</v>
      </c>
      <c r="BN352" s="16"/>
      <c r="BO352" s="31">
        <f t="shared" si="124"/>
        <v>7000000</v>
      </c>
      <c r="BP352" s="17"/>
      <c r="BQ352" s="16"/>
      <c r="BR352" s="16"/>
      <c r="BS352" s="17"/>
      <c r="BT352" s="17"/>
      <c r="BU352" s="17"/>
      <c r="BV352" s="17"/>
      <c r="BW352" s="17"/>
      <c r="BX352" s="17"/>
      <c r="BY352" s="28">
        <f t="shared" ref="BY352:BY353" si="125">SUM(BB352+BP352+BS352+BV352)</f>
        <v>30</v>
      </c>
      <c r="BZ352" s="17"/>
      <c r="CA352" s="17"/>
    </row>
    <row r="353" ht="15.0" customHeight="1">
      <c r="A353" s="15" t="s">
        <v>78</v>
      </c>
      <c r="B353" s="15" t="s">
        <v>79</v>
      </c>
      <c r="C353" s="15" t="s">
        <v>80</v>
      </c>
      <c r="D353" s="15">
        <v>359.0</v>
      </c>
      <c r="E353" s="15" t="s">
        <v>1802</v>
      </c>
      <c r="F353" s="15" t="s">
        <v>2336</v>
      </c>
      <c r="G353" s="15" t="s">
        <v>1638</v>
      </c>
      <c r="H353" s="32">
        <v>45258.0</v>
      </c>
      <c r="I353" s="15" t="s">
        <v>2337</v>
      </c>
      <c r="J353" s="15" t="s">
        <v>85</v>
      </c>
      <c r="K353" s="15" t="s">
        <v>85</v>
      </c>
      <c r="L353" s="175" t="s">
        <v>2338</v>
      </c>
      <c r="M353" s="15" t="s">
        <v>87</v>
      </c>
      <c r="N353" s="15" t="s">
        <v>88</v>
      </c>
      <c r="O353" s="15" t="s">
        <v>1161</v>
      </c>
      <c r="P353" s="15">
        <v>7.8102203E7</v>
      </c>
      <c r="Q353" s="15" t="s">
        <v>2339</v>
      </c>
      <c r="R353" s="25">
        <v>0.0</v>
      </c>
      <c r="S353" s="25">
        <v>0.0</v>
      </c>
      <c r="T353" s="15" t="s">
        <v>85</v>
      </c>
      <c r="U353" s="15" t="s">
        <v>85</v>
      </c>
      <c r="V353" s="15" t="s">
        <v>2193</v>
      </c>
      <c r="W353" s="15" t="s">
        <v>2193</v>
      </c>
      <c r="X353" s="14" t="s">
        <v>85</v>
      </c>
      <c r="Y353" s="17"/>
      <c r="Z353" s="17"/>
      <c r="AA353" s="17"/>
      <c r="AB353" s="17"/>
      <c r="AC353" s="17"/>
      <c r="AD353" s="17"/>
      <c r="AE353" s="17"/>
      <c r="AF353" s="17"/>
      <c r="AG353" s="17"/>
      <c r="AH353" s="17"/>
      <c r="AI353" s="17"/>
      <c r="AJ353" s="17"/>
      <c r="AK353" s="17"/>
      <c r="AL353" s="17"/>
      <c r="AM353" s="17"/>
      <c r="AN353" s="17"/>
      <c r="AO353" s="17"/>
      <c r="AP353" s="17"/>
      <c r="AQ353" s="109"/>
      <c r="AR353" s="17"/>
      <c r="AS353" s="17"/>
      <c r="AT353" s="17"/>
      <c r="AU353" s="109"/>
      <c r="AV353" s="17"/>
      <c r="AW353" s="17"/>
      <c r="AX353" s="17"/>
      <c r="AY353" s="17"/>
      <c r="AZ353" s="17"/>
      <c r="BA353" s="17"/>
      <c r="BB353" s="17"/>
      <c r="BC353" s="17"/>
      <c r="BD353" s="17"/>
      <c r="BE353" s="64"/>
      <c r="BF353" s="17"/>
      <c r="BG353" s="25">
        <v>0.0</v>
      </c>
      <c r="BH353" s="17"/>
      <c r="BI353" s="25">
        <v>0.0</v>
      </c>
      <c r="BJ353" s="17"/>
      <c r="BK353" s="25"/>
      <c r="BL353" s="25"/>
      <c r="BM353" s="25">
        <v>0.0</v>
      </c>
      <c r="BN353" s="17"/>
      <c r="BO353" s="31"/>
      <c r="BP353" s="17"/>
      <c r="BQ353" s="17"/>
      <c r="BR353" s="17"/>
      <c r="BS353" s="17"/>
      <c r="BT353" s="17"/>
      <c r="BU353" s="17"/>
      <c r="BV353" s="17"/>
      <c r="BW353" s="17"/>
      <c r="BX353" s="17"/>
      <c r="BY353" s="28">
        <f t="shared" si="125"/>
        <v>0</v>
      </c>
      <c r="BZ353" s="17"/>
      <c r="CA353" s="17"/>
    </row>
    <row r="354" ht="15.0" customHeight="1">
      <c r="A354" s="17" t="s">
        <v>78</v>
      </c>
      <c r="B354" s="17" t="s">
        <v>79</v>
      </c>
      <c r="C354" s="15" t="s">
        <v>80</v>
      </c>
      <c r="D354" s="15">
        <v>362.0</v>
      </c>
      <c r="E354" s="15" t="s">
        <v>394</v>
      </c>
      <c r="F354" s="17" t="s">
        <v>2340</v>
      </c>
      <c r="G354" s="15" t="s">
        <v>1638</v>
      </c>
      <c r="H354" s="84">
        <v>45253.0</v>
      </c>
      <c r="I354" s="15" t="s">
        <v>2341</v>
      </c>
      <c r="J354" s="15" t="s">
        <v>85</v>
      </c>
      <c r="K354" s="15" t="s">
        <v>85</v>
      </c>
      <c r="L354" s="17" t="s">
        <v>2342</v>
      </c>
      <c r="M354" s="15" t="s">
        <v>108</v>
      </c>
      <c r="N354" s="15" t="s">
        <v>323</v>
      </c>
      <c r="O354" s="15" t="s">
        <v>412</v>
      </c>
      <c r="P354" s="15" t="s">
        <v>2343</v>
      </c>
      <c r="Q354" s="27" t="s">
        <v>2344</v>
      </c>
      <c r="R354" s="103">
        <v>1.001E8</v>
      </c>
      <c r="S354" s="56">
        <v>9.99243E7</v>
      </c>
      <c r="T354" s="15">
        <v>58423.0</v>
      </c>
      <c r="U354" s="15" t="s">
        <v>92</v>
      </c>
      <c r="V354" s="15" t="s">
        <v>93</v>
      </c>
      <c r="W354" s="15" t="s">
        <v>94</v>
      </c>
      <c r="X354" s="15" t="s">
        <v>85</v>
      </c>
      <c r="Y354" s="15" t="s">
        <v>2345</v>
      </c>
      <c r="Z354" s="84">
        <v>45254.0</v>
      </c>
      <c r="AA354" s="15" t="s">
        <v>217</v>
      </c>
      <c r="AB354" s="15" t="s">
        <v>85</v>
      </c>
      <c r="AC354" s="15" t="s">
        <v>96</v>
      </c>
      <c r="AD354" s="17" t="s">
        <v>97</v>
      </c>
      <c r="AE354" s="15" t="s">
        <v>2346</v>
      </c>
      <c r="AF354" s="15">
        <v>9.00946291E8</v>
      </c>
      <c r="AG354" s="15">
        <v>1.0</v>
      </c>
      <c r="AH354" s="15" t="s">
        <v>85</v>
      </c>
      <c r="AI354" s="15" t="s">
        <v>85</v>
      </c>
      <c r="AJ354" s="15" t="s">
        <v>85</v>
      </c>
      <c r="AK354" s="15" t="s">
        <v>2312</v>
      </c>
      <c r="AL354" s="15" t="s">
        <v>85</v>
      </c>
      <c r="AM354" s="15" t="s">
        <v>85</v>
      </c>
      <c r="AN354" s="15" t="s">
        <v>85</v>
      </c>
      <c r="AO354" s="15">
        <v>202223.0</v>
      </c>
      <c r="AP354" s="32">
        <v>45254.0</v>
      </c>
      <c r="AQ354" s="112">
        <v>9.99243E7</v>
      </c>
      <c r="AR354" s="30">
        <v>0.0</v>
      </c>
      <c r="AS354" s="30">
        <v>0.0</v>
      </c>
      <c r="AT354" s="30">
        <v>0.0</v>
      </c>
      <c r="AU354" s="31">
        <f>SUM(AQ354+AR354+AS354+AT354)</f>
        <v>99924300</v>
      </c>
      <c r="AV354" s="15" t="s">
        <v>101</v>
      </c>
      <c r="AW354" s="32">
        <v>45257.0</v>
      </c>
      <c r="AX354" s="15" t="s">
        <v>102</v>
      </c>
      <c r="AY354" s="84">
        <v>45257.0</v>
      </c>
      <c r="AZ354" s="15" t="s">
        <v>1638</v>
      </c>
      <c r="BA354" s="84">
        <v>45280.0</v>
      </c>
      <c r="BB354" s="17">
        <f t="shared" ref="BB354:BB358" si="126">(BA354-AY354)</f>
        <v>23</v>
      </c>
      <c r="BC354" s="14" t="s">
        <v>521</v>
      </c>
      <c r="BD354" s="14">
        <v>1.949897E7</v>
      </c>
      <c r="BE354" s="24">
        <v>0.0</v>
      </c>
      <c r="BF354" s="16"/>
      <c r="BG354" s="25">
        <v>0.0</v>
      </c>
      <c r="BH354" s="16"/>
      <c r="BI354" s="25">
        <v>0.0</v>
      </c>
      <c r="BJ354" s="16"/>
      <c r="BK354" s="25"/>
      <c r="BL354" s="25"/>
      <c r="BM354" s="25">
        <v>0.0</v>
      </c>
      <c r="BN354" s="16"/>
      <c r="BO354" s="31">
        <f>SUM(AU354+BE354+BG354+BI354-BM354)</f>
        <v>99924300</v>
      </c>
      <c r="BP354" s="17"/>
      <c r="BQ354" s="16"/>
      <c r="BR354" s="16"/>
      <c r="BS354" s="17"/>
      <c r="BT354" s="17"/>
      <c r="BU354" s="17"/>
      <c r="BV354" s="17"/>
      <c r="BW354" s="17"/>
      <c r="BX354" s="17"/>
      <c r="BY354" s="15">
        <v>21.0</v>
      </c>
      <c r="BZ354" s="17"/>
      <c r="CA354" s="17"/>
    </row>
    <row r="355" ht="15.0" customHeight="1">
      <c r="A355" s="17" t="s">
        <v>78</v>
      </c>
      <c r="B355" s="17" t="s">
        <v>79</v>
      </c>
      <c r="C355" s="15" t="s">
        <v>80</v>
      </c>
      <c r="D355" s="17">
        <v>373.0</v>
      </c>
      <c r="E355" s="15" t="s">
        <v>116</v>
      </c>
      <c r="F355" s="17" t="s">
        <v>2347</v>
      </c>
      <c r="G355" s="15" t="s">
        <v>1638</v>
      </c>
      <c r="H355" s="32">
        <v>45260.0</v>
      </c>
      <c r="I355" s="22" t="s">
        <v>2348</v>
      </c>
      <c r="J355" s="33" t="s">
        <v>85</v>
      </c>
      <c r="K355" s="15" t="s">
        <v>85</v>
      </c>
      <c r="L355" s="60" t="s">
        <v>2349</v>
      </c>
      <c r="M355" s="15" t="s">
        <v>108</v>
      </c>
      <c r="N355" s="15" t="s">
        <v>109</v>
      </c>
      <c r="O355" s="15" t="s">
        <v>351</v>
      </c>
      <c r="P355" s="14">
        <v>8.2111904E7</v>
      </c>
      <c r="Q355" s="27" t="s">
        <v>2295</v>
      </c>
      <c r="R355" s="56">
        <v>958000.0</v>
      </c>
      <c r="S355" s="56">
        <v>958000.0</v>
      </c>
      <c r="T355" s="15">
        <v>56323.0</v>
      </c>
      <c r="U355" s="17" t="s">
        <v>399</v>
      </c>
      <c r="V355" s="15" t="s">
        <v>93</v>
      </c>
      <c r="W355" s="15" t="s">
        <v>94</v>
      </c>
      <c r="X355" s="34" t="s">
        <v>85</v>
      </c>
      <c r="Y355" s="34" t="s">
        <v>2350</v>
      </c>
      <c r="Z355" s="32">
        <v>45279.0</v>
      </c>
      <c r="AA355" s="15" t="s">
        <v>345</v>
      </c>
      <c r="AB355" s="34" t="s">
        <v>85</v>
      </c>
      <c r="AC355" s="15" t="s">
        <v>96</v>
      </c>
      <c r="AD355" s="17" t="s">
        <v>97</v>
      </c>
      <c r="AE355" s="34" t="s">
        <v>2351</v>
      </c>
      <c r="AF355" s="15">
        <v>8.6000759E8</v>
      </c>
      <c r="AG355" s="15">
        <v>6.0</v>
      </c>
      <c r="AH355" s="34" t="s">
        <v>85</v>
      </c>
      <c r="AI355" s="34" t="s">
        <v>85</v>
      </c>
      <c r="AJ355" s="15" t="s">
        <v>114</v>
      </c>
      <c r="AK355" s="15" t="s">
        <v>2312</v>
      </c>
      <c r="AL355" s="15" t="s">
        <v>962</v>
      </c>
      <c r="AM355" s="15" t="s">
        <v>85</v>
      </c>
      <c r="AN355" s="41" t="s">
        <v>85</v>
      </c>
      <c r="AO355" s="34">
        <v>225323.0</v>
      </c>
      <c r="AP355" s="32">
        <v>45279.0</v>
      </c>
      <c r="AQ355" s="112">
        <v>958000.0</v>
      </c>
      <c r="AR355" s="30">
        <v>0.0</v>
      </c>
      <c r="AS355" s="30">
        <v>0.0</v>
      </c>
      <c r="AT355" s="30">
        <v>0.0</v>
      </c>
      <c r="AU355" s="72">
        <v>958000.0</v>
      </c>
      <c r="AV355" s="15" t="s">
        <v>129</v>
      </c>
      <c r="AW355" s="94" t="s">
        <v>85</v>
      </c>
      <c r="AX355" s="15" t="s">
        <v>85</v>
      </c>
      <c r="AY355" s="37">
        <v>45280.0</v>
      </c>
      <c r="AZ355" s="15" t="s">
        <v>144</v>
      </c>
      <c r="BA355" s="37">
        <v>45645.0</v>
      </c>
      <c r="BB355" s="17">
        <f t="shared" si="126"/>
        <v>365</v>
      </c>
      <c r="BC355" s="135" t="s">
        <v>1681</v>
      </c>
      <c r="BD355" s="65">
        <v>3.9375763E8</v>
      </c>
      <c r="BE355" s="24">
        <v>0.0</v>
      </c>
      <c r="BF355" s="21"/>
      <c r="BG355" s="25">
        <v>0.0</v>
      </c>
      <c r="BH355" s="17"/>
      <c r="BI355" s="25">
        <v>0.0</v>
      </c>
      <c r="BJ355" s="21"/>
      <c r="BK355" s="25"/>
      <c r="BL355" s="25"/>
      <c r="BM355" s="25">
        <v>0.0</v>
      </c>
      <c r="BN355" s="17"/>
      <c r="BO355" s="26"/>
      <c r="BP355" s="21"/>
      <c r="BQ355" s="17"/>
      <c r="BR355" s="17"/>
      <c r="BS355" s="21"/>
      <c r="BT355" s="17"/>
      <c r="BU355" s="27"/>
      <c r="BV355" s="21"/>
      <c r="BW355" s="17"/>
      <c r="BX355" s="21"/>
      <c r="BY355" s="28"/>
      <c r="BZ355" s="17"/>
      <c r="CA355" s="17"/>
    </row>
    <row r="356" ht="15.0" customHeight="1">
      <c r="A356" s="17" t="s">
        <v>78</v>
      </c>
      <c r="B356" s="17" t="s">
        <v>79</v>
      </c>
      <c r="C356" s="15" t="s">
        <v>80</v>
      </c>
      <c r="D356" s="17">
        <v>38.0</v>
      </c>
      <c r="E356" s="15" t="s">
        <v>116</v>
      </c>
      <c r="F356" s="17" t="s">
        <v>2352</v>
      </c>
      <c r="G356" s="15" t="s">
        <v>1638</v>
      </c>
      <c r="H356" s="32">
        <v>45254.0</v>
      </c>
      <c r="I356" s="22" t="s">
        <v>2353</v>
      </c>
      <c r="J356" s="33" t="s">
        <v>85</v>
      </c>
      <c r="K356" s="15" t="s">
        <v>85</v>
      </c>
      <c r="L356" s="60" t="s">
        <v>2354</v>
      </c>
      <c r="M356" s="15" t="s">
        <v>108</v>
      </c>
      <c r="N356" s="15" t="s">
        <v>109</v>
      </c>
      <c r="O356" s="15" t="s">
        <v>351</v>
      </c>
      <c r="P356" s="14">
        <v>8.21119E7</v>
      </c>
      <c r="Q356" s="27" t="s">
        <v>2295</v>
      </c>
      <c r="R356" s="56">
        <v>1061800.0</v>
      </c>
      <c r="S356" s="56">
        <v>1061800.0</v>
      </c>
      <c r="T356" s="15">
        <v>58623.0</v>
      </c>
      <c r="U356" s="17" t="s">
        <v>399</v>
      </c>
      <c r="V356" s="15" t="s">
        <v>93</v>
      </c>
      <c r="W356" s="15" t="s">
        <v>94</v>
      </c>
      <c r="X356" s="34" t="s">
        <v>85</v>
      </c>
      <c r="Y356" s="34" t="s">
        <v>2355</v>
      </c>
      <c r="Z356" s="32">
        <v>45275.0</v>
      </c>
      <c r="AA356" s="15" t="s">
        <v>345</v>
      </c>
      <c r="AB356" s="34" t="s">
        <v>85</v>
      </c>
      <c r="AC356" s="15" t="s">
        <v>96</v>
      </c>
      <c r="AD356" s="17" t="s">
        <v>97</v>
      </c>
      <c r="AE356" s="34" t="s">
        <v>2356</v>
      </c>
      <c r="AF356" s="15">
        <v>8.60001022E8</v>
      </c>
      <c r="AG356" s="15">
        <v>7.0</v>
      </c>
      <c r="AH356" s="34" t="s">
        <v>85</v>
      </c>
      <c r="AI356" s="34" t="s">
        <v>85</v>
      </c>
      <c r="AJ356" s="15" t="s">
        <v>114</v>
      </c>
      <c r="AK356" s="15" t="s">
        <v>2312</v>
      </c>
      <c r="AL356" s="15" t="s">
        <v>962</v>
      </c>
      <c r="AM356" s="15" t="s">
        <v>85</v>
      </c>
      <c r="AN356" s="41" t="s">
        <v>85</v>
      </c>
      <c r="AO356" s="34">
        <v>223823.0</v>
      </c>
      <c r="AP356" s="32">
        <v>45279.0</v>
      </c>
      <c r="AQ356" s="112">
        <v>1061800.0</v>
      </c>
      <c r="AR356" s="30">
        <v>0.0</v>
      </c>
      <c r="AS356" s="30">
        <v>0.0</v>
      </c>
      <c r="AT356" s="30">
        <v>0.0</v>
      </c>
      <c r="AU356" s="72">
        <v>1061800.0</v>
      </c>
      <c r="AV356" s="15" t="s">
        <v>129</v>
      </c>
      <c r="AW356" s="94" t="s">
        <v>85</v>
      </c>
      <c r="AX356" s="15" t="s">
        <v>85</v>
      </c>
      <c r="AY356" s="37">
        <v>45280.0</v>
      </c>
      <c r="AZ356" s="15" t="s">
        <v>144</v>
      </c>
      <c r="BA356" s="37">
        <v>45645.0</v>
      </c>
      <c r="BB356" s="17">
        <f t="shared" si="126"/>
        <v>365</v>
      </c>
      <c r="BC356" s="135" t="s">
        <v>1681</v>
      </c>
      <c r="BD356" s="14"/>
      <c r="BE356" s="24">
        <v>0.0</v>
      </c>
      <c r="BF356" s="21"/>
      <c r="BG356" s="25">
        <v>0.0</v>
      </c>
      <c r="BH356" s="17"/>
      <c r="BI356" s="25">
        <v>0.0</v>
      </c>
      <c r="BJ356" s="21"/>
      <c r="BK356" s="25"/>
      <c r="BL356" s="25"/>
      <c r="BM356" s="25">
        <v>0.0</v>
      </c>
      <c r="BN356" s="17"/>
      <c r="BO356" s="26"/>
      <c r="BP356" s="21"/>
      <c r="BQ356" s="17"/>
      <c r="BR356" s="17"/>
      <c r="BS356" s="21"/>
      <c r="BT356" s="17"/>
      <c r="BU356" s="27"/>
      <c r="BV356" s="21"/>
      <c r="BW356" s="17"/>
      <c r="BX356" s="21"/>
      <c r="BY356" s="28"/>
      <c r="BZ356" s="17"/>
      <c r="CA356" s="17"/>
    </row>
    <row r="357" ht="15.75" customHeight="1">
      <c r="A357" s="17" t="s">
        <v>78</v>
      </c>
      <c r="B357" s="17" t="s">
        <v>79</v>
      </c>
      <c r="C357" s="15" t="s">
        <v>141</v>
      </c>
      <c r="D357" s="17">
        <v>357.0</v>
      </c>
      <c r="E357" s="15" t="s">
        <v>116</v>
      </c>
      <c r="F357" s="17" t="s">
        <v>2357</v>
      </c>
      <c r="G357" s="15" t="s">
        <v>1638</v>
      </c>
      <c r="H357" s="32">
        <v>45231.0</v>
      </c>
      <c r="I357" s="22">
        <v>162278.0</v>
      </c>
      <c r="J357" s="33">
        <v>45231.0</v>
      </c>
      <c r="K357" s="15">
        <v>163724.0</v>
      </c>
      <c r="L357" s="60" t="s">
        <v>2358</v>
      </c>
      <c r="M357" s="15" t="s">
        <v>243</v>
      </c>
      <c r="N357" s="15" t="s">
        <v>244</v>
      </c>
      <c r="O357" s="15" t="s">
        <v>160</v>
      </c>
      <c r="P357" s="14">
        <v>8.1111811E7</v>
      </c>
      <c r="Q357" s="27" t="s">
        <v>453</v>
      </c>
      <c r="R357" s="56">
        <v>3.67E9</v>
      </c>
      <c r="S357" s="103">
        <v>3.13677933301E9</v>
      </c>
      <c r="T357" s="15">
        <v>52923.0</v>
      </c>
      <c r="U357" s="17" t="s">
        <v>1157</v>
      </c>
      <c r="V357" s="15" t="s">
        <v>93</v>
      </c>
      <c r="W357" s="15" t="s">
        <v>94</v>
      </c>
      <c r="X357" s="34" t="s">
        <v>85</v>
      </c>
      <c r="Y357" s="34">
        <v>122240.0</v>
      </c>
      <c r="Z357" s="32">
        <v>45272.0</v>
      </c>
      <c r="AA357" s="15" t="s">
        <v>202</v>
      </c>
      <c r="AB357" s="34" t="s">
        <v>85</v>
      </c>
      <c r="AC357" s="15" t="s">
        <v>96</v>
      </c>
      <c r="AD357" s="17" t="s">
        <v>97</v>
      </c>
      <c r="AE357" s="34" t="s">
        <v>2359</v>
      </c>
      <c r="AF357" s="15">
        <v>9.01444076E8</v>
      </c>
      <c r="AG357" s="15">
        <v>3.0</v>
      </c>
      <c r="AH357" s="34" t="s">
        <v>2360</v>
      </c>
      <c r="AI357" s="34" t="s">
        <v>85</v>
      </c>
      <c r="AJ357" s="15" t="s">
        <v>114</v>
      </c>
      <c r="AK357" s="15" t="s">
        <v>2312</v>
      </c>
      <c r="AL357" s="15" t="s">
        <v>85</v>
      </c>
      <c r="AM357" s="15" t="s">
        <v>85</v>
      </c>
      <c r="AN357" s="41" t="s">
        <v>85</v>
      </c>
      <c r="AO357" s="34" t="s">
        <v>2361</v>
      </c>
      <c r="AP357" s="32">
        <v>45272.0</v>
      </c>
      <c r="AQ357" s="112">
        <v>1.835E8</v>
      </c>
      <c r="AR357" s="30">
        <v>1.86979859E9</v>
      </c>
      <c r="AS357" s="30">
        <v>0.0</v>
      </c>
      <c r="AT357" s="30">
        <v>0.0</v>
      </c>
      <c r="AU357" s="72">
        <v>2.05329859E9</v>
      </c>
      <c r="AV357" s="15" t="s">
        <v>101</v>
      </c>
      <c r="AW357" s="32">
        <v>45273.0</v>
      </c>
      <c r="AX357" s="15" t="s">
        <v>102</v>
      </c>
      <c r="AY357" s="37">
        <v>45288.0</v>
      </c>
      <c r="AZ357" s="15" t="s">
        <v>144</v>
      </c>
      <c r="BA357" s="37">
        <v>45470.0</v>
      </c>
      <c r="BB357" s="17">
        <f t="shared" si="126"/>
        <v>182</v>
      </c>
      <c r="BC357" s="34" t="s">
        <v>2362</v>
      </c>
      <c r="BD357" s="34">
        <v>5.2836662E7</v>
      </c>
      <c r="BE357" s="24">
        <v>0.0</v>
      </c>
      <c r="BF357" s="21"/>
      <c r="BG357" s="25">
        <v>0.0</v>
      </c>
      <c r="BH357" s="17"/>
      <c r="BI357" s="25">
        <v>0.0</v>
      </c>
      <c r="BJ357" s="21"/>
      <c r="BK357" s="25"/>
      <c r="BL357" s="25"/>
      <c r="BM357" s="25">
        <v>0.0</v>
      </c>
      <c r="BN357" s="17"/>
      <c r="BO357" s="26"/>
      <c r="BP357" s="21"/>
      <c r="BQ357" s="17"/>
      <c r="BR357" s="17"/>
      <c r="BS357" s="21"/>
      <c r="BT357" s="17"/>
      <c r="BU357" s="27"/>
      <c r="BV357" s="21"/>
      <c r="BW357" s="17"/>
      <c r="BX357" s="21"/>
      <c r="BY357" s="28"/>
      <c r="BZ357" s="17"/>
      <c r="CA357" s="17"/>
    </row>
    <row r="358" ht="15.0" customHeight="1">
      <c r="A358" s="17" t="s">
        <v>78</v>
      </c>
      <c r="B358" s="17" t="s">
        <v>79</v>
      </c>
      <c r="C358" s="15" t="s">
        <v>80</v>
      </c>
      <c r="D358" s="15">
        <v>372.0</v>
      </c>
      <c r="E358" s="15" t="s">
        <v>2319</v>
      </c>
      <c r="F358" s="17" t="s">
        <v>2363</v>
      </c>
      <c r="G358" s="15" t="s">
        <v>1638</v>
      </c>
      <c r="H358" s="32">
        <v>45258.0</v>
      </c>
      <c r="I358" s="22" t="s">
        <v>2364</v>
      </c>
      <c r="J358" s="46"/>
      <c r="K358" s="46"/>
      <c r="L358" s="45" t="s">
        <v>2365</v>
      </c>
      <c r="M358" s="15" t="s">
        <v>108</v>
      </c>
      <c r="N358" s="15" t="s">
        <v>88</v>
      </c>
      <c r="O358" s="15" t="s">
        <v>147</v>
      </c>
      <c r="P358" s="15">
        <v>8.01615E7</v>
      </c>
      <c r="Q358" s="176" t="s">
        <v>2332</v>
      </c>
      <c r="R358" s="24">
        <v>7000000.0</v>
      </c>
      <c r="S358" s="24">
        <v>7000000.0</v>
      </c>
      <c r="T358" s="15">
        <v>60823.0</v>
      </c>
      <c r="U358" s="15" t="s">
        <v>162</v>
      </c>
      <c r="V358" s="15" t="s">
        <v>93</v>
      </c>
      <c r="W358" s="15" t="s">
        <v>94</v>
      </c>
      <c r="X358" s="15" t="s">
        <v>85</v>
      </c>
      <c r="Y358" s="15" t="s">
        <v>2366</v>
      </c>
      <c r="Z358" s="84">
        <v>45258.0</v>
      </c>
      <c r="AA358" s="15" t="s">
        <v>88</v>
      </c>
      <c r="AB358" s="15" t="s">
        <v>85</v>
      </c>
      <c r="AC358" s="15" t="s">
        <v>96</v>
      </c>
      <c r="AD358" s="17" t="s">
        <v>97</v>
      </c>
      <c r="AE358" s="15" t="s">
        <v>2367</v>
      </c>
      <c r="AF358" s="15">
        <v>1.026279577E9</v>
      </c>
      <c r="AG358" s="15" t="s">
        <v>165</v>
      </c>
      <c r="AH358" s="15" t="s">
        <v>85</v>
      </c>
      <c r="AI358" s="15" t="s">
        <v>2368</v>
      </c>
      <c r="AJ358" s="15" t="s">
        <v>114</v>
      </c>
      <c r="AK358" s="15" t="s">
        <v>115</v>
      </c>
      <c r="AL358" s="65" t="s">
        <v>85</v>
      </c>
      <c r="AM358" s="51">
        <v>33731.0</v>
      </c>
      <c r="AN358" s="22">
        <v>31.0</v>
      </c>
      <c r="AO358" s="15">
        <v>205923.0</v>
      </c>
      <c r="AP358" s="16">
        <v>45260.0</v>
      </c>
      <c r="AQ358" s="89">
        <v>7000000.0</v>
      </c>
      <c r="AR358" s="30">
        <v>0.0</v>
      </c>
      <c r="AS358" s="30">
        <v>0.0</v>
      </c>
      <c r="AT358" s="30">
        <v>0.0</v>
      </c>
      <c r="AU358" s="31">
        <f>SUM(AQ358+AR358+AS358+AT358)</f>
        <v>7000000</v>
      </c>
      <c r="AV358" s="15" t="s">
        <v>101</v>
      </c>
      <c r="AW358" s="16">
        <v>45260.0</v>
      </c>
      <c r="AX358" s="15" t="s">
        <v>102</v>
      </c>
      <c r="AY358" s="37">
        <v>45261.0</v>
      </c>
      <c r="AZ358" s="41" t="s">
        <v>1638</v>
      </c>
      <c r="BA358" s="37">
        <v>45291.0</v>
      </c>
      <c r="BB358" s="17">
        <f t="shared" si="126"/>
        <v>30</v>
      </c>
      <c r="BC358" s="17" t="s">
        <v>705</v>
      </c>
      <c r="BD358" s="17">
        <v>5.1832657E7</v>
      </c>
      <c r="BE358" s="24">
        <v>0.0</v>
      </c>
      <c r="BF358" s="177"/>
      <c r="BG358" s="25">
        <v>0.0</v>
      </c>
      <c r="BH358" s="177"/>
      <c r="BI358" s="25">
        <v>0.0</v>
      </c>
      <c r="BJ358" s="177"/>
      <c r="BK358" s="25"/>
      <c r="BL358" s="25"/>
      <c r="BM358" s="25">
        <v>0.0</v>
      </c>
      <c r="BN358" s="177"/>
      <c r="BO358" s="31">
        <f>SUM(AU358+BE358+BG358+BI358-BM358)</f>
        <v>7000000</v>
      </c>
      <c r="BP358" s="46"/>
      <c r="BQ358" s="46"/>
      <c r="BR358" s="46"/>
      <c r="BS358" s="46"/>
      <c r="BT358" s="46"/>
      <c r="BU358" s="46"/>
      <c r="BV358" s="46"/>
      <c r="BW358" s="46"/>
      <c r="BX358" s="46"/>
      <c r="BY358" s="28">
        <v>30.0</v>
      </c>
      <c r="BZ358" s="46"/>
      <c r="CA358" s="49"/>
    </row>
    <row r="359" ht="15.0" customHeight="1">
      <c r="A359" s="17" t="s">
        <v>78</v>
      </c>
      <c r="B359" s="17" t="s">
        <v>79</v>
      </c>
      <c r="C359" s="15" t="s">
        <v>80</v>
      </c>
      <c r="D359" s="17">
        <v>368.0</v>
      </c>
      <c r="E359" s="15" t="s">
        <v>2319</v>
      </c>
      <c r="F359" s="17" t="s">
        <v>2369</v>
      </c>
      <c r="G359" s="15" t="s">
        <v>1638</v>
      </c>
      <c r="H359" s="32">
        <v>45251.0</v>
      </c>
      <c r="I359" s="22" t="s">
        <v>2370</v>
      </c>
      <c r="J359" s="33" t="s">
        <v>85</v>
      </c>
      <c r="K359" s="15" t="s">
        <v>85</v>
      </c>
      <c r="L359" s="45" t="s">
        <v>2371</v>
      </c>
      <c r="M359" s="15" t="s">
        <v>87</v>
      </c>
      <c r="N359" s="15" t="s">
        <v>1005</v>
      </c>
      <c r="O359" s="15" t="s">
        <v>412</v>
      </c>
      <c r="P359" s="14">
        <v>4.51116E7</v>
      </c>
      <c r="Q359" s="178" t="s">
        <v>2372</v>
      </c>
      <c r="R359" s="56">
        <v>3.6E7</v>
      </c>
      <c r="S359" s="103">
        <v>3.3751522E7</v>
      </c>
      <c r="T359" s="40">
        <v>59023.0</v>
      </c>
      <c r="U359" s="40" t="s">
        <v>92</v>
      </c>
      <c r="V359" s="15" t="s">
        <v>2193</v>
      </c>
      <c r="W359" s="15" t="s">
        <v>2193</v>
      </c>
      <c r="X359" s="46"/>
      <c r="Y359" s="46"/>
      <c r="Z359" s="46"/>
      <c r="AA359" s="15" t="s">
        <v>124</v>
      </c>
      <c r="AB359" s="46"/>
      <c r="AC359" s="15" t="s">
        <v>96</v>
      </c>
      <c r="AD359" s="17" t="s">
        <v>97</v>
      </c>
      <c r="AE359" s="46"/>
      <c r="AF359" s="46"/>
      <c r="AG359" s="46"/>
      <c r="AH359" s="46"/>
      <c r="AI359" s="46"/>
      <c r="AJ359" s="46"/>
      <c r="AK359" s="46"/>
      <c r="AL359" s="46"/>
      <c r="AM359" s="46"/>
      <c r="AN359" s="46"/>
      <c r="AO359" s="46"/>
      <c r="AP359" s="46"/>
      <c r="AQ359" s="46"/>
      <c r="AR359" s="30">
        <v>0.0</v>
      </c>
      <c r="AS359" s="30">
        <v>0.0</v>
      </c>
      <c r="AT359" s="30">
        <v>0.0</v>
      </c>
      <c r="AU359" s="46"/>
      <c r="AV359" s="46"/>
      <c r="AW359" s="46"/>
      <c r="AX359" s="46"/>
      <c r="AY359" s="46"/>
      <c r="AZ359" s="46"/>
      <c r="BA359" s="46"/>
      <c r="BB359" s="46"/>
      <c r="BC359" s="46"/>
      <c r="BD359" s="46"/>
      <c r="BE359" s="24">
        <v>0.0</v>
      </c>
      <c r="BF359" s="46"/>
      <c r="BG359" s="25">
        <v>0.0</v>
      </c>
      <c r="BH359" s="46"/>
      <c r="BI359" s="25">
        <v>0.0</v>
      </c>
      <c r="BJ359" s="46"/>
      <c r="BK359" s="25"/>
      <c r="BL359" s="25"/>
      <c r="BM359" s="25">
        <v>0.0</v>
      </c>
      <c r="BN359" s="46"/>
      <c r="BO359" s="46"/>
      <c r="BP359" s="46"/>
      <c r="BQ359" s="46"/>
      <c r="BR359" s="46"/>
      <c r="BS359" s="46"/>
      <c r="BT359" s="46"/>
      <c r="BU359" s="46"/>
      <c r="BV359" s="46"/>
      <c r="BW359" s="46"/>
      <c r="BX359" s="46"/>
      <c r="BY359" s="46"/>
      <c r="BZ359" s="46"/>
      <c r="CA359" s="49"/>
    </row>
    <row r="360" ht="15.0" customHeight="1">
      <c r="A360" s="17" t="s">
        <v>78</v>
      </c>
      <c r="B360" s="17" t="s">
        <v>79</v>
      </c>
      <c r="C360" s="15" t="s">
        <v>141</v>
      </c>
      <c r="D360" s="15">
        <v>377.0</v>
      </c>
      <c r="E360" s="15" t="s">
        <v>319</v>
      </c>
      <c r="F360" s="15" t="s">
        <v>2373</v>
      </c>
      <c r="G360" s="15" t="s">
        <v>144</v>
      </c>
      <c r="H360" s="32">
        <v>45265.0</v>
      </c>
      <c r="I360" s="15" t="s">
        <v>2374</v>
      </c>
      <c r="J360" s="15" t="s">
        <v>85</v>
      </c>
      <c r="K360" s="15" t="s">
        <v>85</v>
      </c>
      <c r="L360" s="15" t="s">
        <v>2375</v>
      </c>
      <c r="M360" s="15" t="s">
        <v>87</v>
      </c>
      <c r="N360" s="15" t="s">
        <v>146</v>
      </c>
      <c r="O360" s="15" t="s">
        <v>147</v>
      </c>
      <c r="P360" s="15" t="s">
        <v>2376</v>
      </c>
      <c r="Q360" s="15" t="s">
        <v>2377</v>
      </c>
      <c r="R360" s="103">
        <v>5.2E7</v>
      </c>
      <c r="S360" s="103">
        <v>5.2E7</v>
      </c>
      <c r="T360" s="15">
        <v>61123.0</v>
      </c>
      <c r="U360" s="15" t="s">
        <v>2378</v>
      </c>
      <c r="V360" s="15" t="s">
        <v>93</v>
      </c>
      <c r="W360" s="65" t="s">
        <v>94</v>
      </c>
      <c r="X360" s="15" t="s">
        <v>85</v>
      </c>
      <c r="Y360" s="15" t="s">
        <v>2379</v>
      </c>
      <c r="Z360" s="84">
        <v>45265.0</v>
      </c>
      <c r="AA360" s="15" t="s">
        <v>124</v>
      </c>
      <c r="AB360" s="15" t="s">
        <v>85</v>
      </c>
      <c r="AC360" s="15" t="s">
        <v>96</v>
      </c>
      <c r="AD360" s="17" t="s">
        <v>97</v>
      </c>
      <c r="AE360" s="179" t="s">
        <v>742</v>
      </c>
      <c r="AF360" s="180">
        <v>8.60007336E8</v>
      </c>
      <c r="AG360" s="15">
        <v>1.0</v>
      </c>
      <c r="AH360" s="15" t="s">
        <v>85</v>
      </c>
      <c r="AI360" s="15" t="s">
        <v>85</v>
      </c>
      <c r="AJ360" s="15" t="s">
        <v>85</v>
      </c>
      <c r="AK360" s="15" t="s">
        <v>85</v>
      </c>
      <c r="AL360" s="15" t="s">
        <v>85</v>
      </c>
      <c r="AM360" s="15" t="s">
        <v>85</v>
      </c>
      <c r="AN360" s="15" t="s">
        <v>85</v>
      </c>
      <c r="AO360" s="15">
        <v>209623.0</v>
      </c>
      <c r="AP360" s="32">
        <v>45266.0</v>
      </c>
      <c r="AQ360" s="89">
        <v>5.0794E7</v>
      </c>
      <c r="AR360" s="30">
        <v>0.0</v>
      </c>
      <c r="AS360" s="30">
        <v>0.0</v>
      </c>
      <c r="AT360" s="30">
        <v>0.0</v>
      </c>
      <c r="AU360" s="89">
        <v>5.0794E7</v>
      </c>
      <c r="AV360" s="15" t="s">
        <v>129</v>
      </c>
      <c r="AW360" s="15" t="s">
        <v>85</v>
      </c>
      <c r="AX360" s="15" t="s">
        <v>85</v>
      </c>
      <c r="AY360" s="37">
        <v>45265.0</v>
      </c>
      <c r="AZ360" s="41" t="s">
        <v>144</v>
      </c>
      <c r="BA360" s="37">
        <v>45273.0</v>
      </c>
      <c r="BB360" s="15">
        <v>8.0</v>
      </c>
      <c r="BC360" s="181" t="s">
        <v>2023</v>
      </c>
      <c r="BD360" s="114">
        <v>5.2813239E7</v>
      </c>
      <c r="BE360" s="24">
        <v>0.0</v>
      </c>
      <c r="BF360" s="17"/>
      <c r="BG360" s="25">
        <v>0.0</v>
      </c>
      <c r="BH360" s="17"/>
      <c r="BI360" s="25">
        <v>0.0</v>
      </c>
      <c r="BJ360" s="17"/>
      <c r="BK360" s="25"/>
      <c r="BL360" s="25"/>
      <c r="BM360" s="25">
        <v>0.0</v>
      </c>
      <c r="BN360" s="17"/>
      <c r="BO360" s="31">
        <f>SUM(AU360+BE360+BG360+BI360-BM360)</f>
        <v>50794000</v>
      </c>
      <c r="BP360" s="17"/>
      <c r="BQ360" s="17"/>
      <c r="BR360" s="17"/>
      <c r="BS360" s="17"/>
      <c r="BT360" s="17"/>
      <c r="BU360" s="17"/>
      <c r="BV360" s="17"/>
      <c r="BW360" s="17"/>
      <c r="BX360" s="17"/>
      <c r="BY360" s="15">
        <v>8.0</v>
      </c>
      <c r="BZ360" s="17"/>
      <c r="CA360" s="17"/>
    </row>
    <row r="361" ht="15.0" customHeight="1">
      <c r="A361" s="17" t="s">
        <v>78</v>
      </c>
      <c r="B361" s="17" t="s">
        <v>79</v>
      </c>
      <c r="C361" s="15" t="s">
        <v>80</v>
      </c>
      <c r="D361" s="15">
        <v>370.0</v>
      </c>
      <c r="E361" s="15" t="s">
        <v>394</v>
      </c>
      <c r="F361" s="15" t="s">
        <v>2380</v>
      </c>
      <c r="G361" s="15" t="s">
        <v>144</v>
      </c>
      <c r="H361" s="113">
        <v>45267.0</v>
      </c>
      <c r="I361" s="15" t="s">
        <v>2381</v>
      </c>
      <c r="J361" s="15" t="s">
        <v>85</v>
      </c>
      <c r="K361" s="15" t="s">
        <v>85</v>
      </c>
      <c r="L361" s="15" t="s">
        <v>2382</v>
      </c>
      <c r="M361" s="15" t="s">
        <v>108</v>
      </c>
      <c r="N361" s="15" t="s">
        <v>865</v>
      </c>
      <c r="O361" s="15" t="s">
        <v>180</v>
      </c>
      <c r="P361" s="15" t="s">
        <v>2383</v>
      </c>
      <c r="Q361" s="15" t="s">
        <v>2384</v>
      </c>
      <c r="R361" s="103">
        <v>7.48513702E8</v>
      </c>
      <c r="S361" s="103">
        <v>7.48467552E8</v>
      </c>
      <c r="T361" s="15">
        <v>59723.0</v>
      </c>
      <c r="U361" s="15" t="s">
        <v>2385</v>
      </c>
      <c r="V361" s="15" t="s">
        <v>93</v>
      </c>
      <c r="W361" s="65" t="s">
        <v>94</v>
      </c>
      <c r="X361" s="15" t="s">
        <v>85</v>
      </c>
      <c r="Y361" s="15" t="s">
        <v>2386</v>
      </c>
      <c r="Z361" s="51">
        <v>45275.0</v>
      </c>
      <c r="AA361" s="15" t="s">
        <v>865</v>
      </c>
      <c r="AB361" s="15" t="s">
        <v>85</v>
      </c>
      <c r="AC361" s="15" t="s">
        <v>96</v>
      </c>
      <c r="AD361" s="17" t="s">
        <v>97</v>
      </c>
      <c r="AE361" s="15" t="s">
        <v>2387</v>
      </c>
      <c r="AF361" s="182">
        <v>9.01244985E8</v>
      </c>
      <c r="AG361" s="15">
        <v>5.0</v>
      </c>
      <c r="AH361" s="15" t="s">
        <v>85</v>
      </c>
      <c r="AI361" s="15" t="s">
        <v>85</v>
      </c>
      <c r="AJ361" s="15" t="s">
        <v>85</v>
      </c>
      <c r="AK361" s="17"/>
      <c r="AL361" s="15" t="s">
        <v>85</v>
      </c>
      <c r="AM361" s="15" t="s">
        <v>85</v>
      </c>
      <c r="AN361" s="15" t="s">
        <v>85</v>
      </c>
      <c r="AO361" s="15">
        <v>220923.0</v>
      </c>
      <c r="AP361" s="51">
        <v>45275.0</v>
      </c>
      <c r="AQ361" s="89">
        <v>1.5995385E8</v>
      </c>
      <c r="AR361" s="89">
        <v>5.88513702E8</v>
      </c>
      <c r="AS361" s="30">
        <v>0.0</v>
      </c>
      <c r="AT361" s="30">
        <v>0.0</v>
      </c>
      <c r="AU361" s="23">
        <f>SUM(AQ361+AR361+AS361+AT361)</f>
        <v>748467552</v>
      </c>
      <c r="AV361" s="15" t="s">
        <v>129</v>
      </c>
      <c r="AW361" s="51">
        <v>45275.0</v>
      </c>
      <c r="AX361" s="15" t="s">
        <v>2388</v>
      </c>
      <c r="AY361" s="51">
        <v>45275.0</v>
      </c>
      <c r="AZ361" s="41" t="s">
        <v>2389</v>
      </c>
      <c r="BA361" s="113">
        <v>45412.0</v>
      </c>
      <c r="BB361" s="17">
        <f>BA361-AY361</f>
        <v>137</v>
      </c>
      <c r="BC361" s="15" t="s">
        <v>1053</v>
      </c>
      <c r="BD361" s="15">
        <v>1.9462757E7</v>
      </c>
      <c r="BE361" s="24">
        <v>0.0</v>
      </c>
      <c r="BF361" s="17"/>
      <c r="BG361" s="25">
        <v>0.0</v>
      </c>
      <c r="BH361" s="17"/>
      <c r="BI361" s="25">
        <v>0.0</v>
      </c>
      <c r="BJ361" s="17"/>
      <c r="BK361" s="25"/>
      <c r="BL361" s="25"/>
      <c r="BM361" s="25">
        <v>0.0</v>
      </c>
      <c r="BN361" s="17"/>
      <c r="BO361" s="31">
        <f>AU361</f>
        <v>748467552</v>
      </c>
      <c r="BP361" s="17"/>
      <c r="BQ361" s="17"/>
      <c r="BR361" s="17"/>
      <c r="BS361" s="17"/>
      <c r="BT361" s="17"/>
      <c r="BU361" s="17"/>
      <c r="BV361" s="17"/>
      <c r="BW361" s="17"/>
      <c r="BX361" s="17"/>
      <c r="BY361" s="15">
        <v>137.0</v>
      </c>
      <c r="BZ361" s="17"/>
      <c r="CA361" s="17"/>
    </row>
    <row r="362" ht="15.0" customHeight="1">
      <c r="A362" s="17" t="s">
        <v>78</v>
      </c>
      <c r="B362" s="17" t="s">
        <v>79</v>
      </c>
      <c r="C362" s="15" t="s">
        <v>141</v>
      </c>
      <c r="D362" s="15">
        <v>374.0</v>
      </c>
      <c r="E362" s="15" t="s">
        <v>2390</v>
      </c>
      <c r="F362" s="15" t="s">
        <v>2391</v>
      </c>
      <c r="G362" s="15" t="s">
        <v>144</v>
      </c>
      <c r="H362" s="32">
        <v>45266.0</v>
      </c>
      <c r="I362" s="15">
        <v>203763.0</v>
      </c>
      <c r="J362" s="15" t="s">
        <v>85</v>
      </c>
      <c r="K362" s="15" t="s">
        <v>85</v>
      </c>
      <c r="L362" s="15" t="s">
        <v>2392</v>
      </c>
      <c r="M362" s="15" t="s">
        <v>87</v>
      </c>
      <c r="N362" s="15" t="s">
        <v>146</v>
      </c>
      <c r="O362" s="15" t="s">
        <v>147</v>
      </c>
      <c r="P362" s="15">
        <v>5.6101502E7</v>
      </c>
      <c r="Q362" s="15" t="s">
        <v>2393</v>
      </c>
      <c r="R362" s="103">
        <v>5.1011E7</v>
      </c>
      <c r="S362" s="103">
        <v>5.1011E7</v>
      </c>
      <c r="T362" s="15">
        <v>61223.0</v>
      </c>
      <c r="U362" s="15" t="s">
        <v>1655</v>
      </c>
      <c r="V362" s="15" t="s">
        <v>93</v>
      </c>
      <c r="W362" s="65" t="s">
        <v>94</v>
      </c>
      <c r="X362" s="15" t="s">
        <v>85</v>
      </c>
      <c r="Y362" s="15">
        <v>122031.0</v>
      </c>
      <c r="Z362" s="51">
        <v>45267.0</v>
      </c>
      <c r="AA362" s="15" t="s">
        <v>124</v>
      </c>
      <c r="AB362" s="15" t="s">
        <v>85</v>
      </c>
      <c r="AC362" s="15" t="s">
        <v>96</v>
      </c>
      <c r="AD362" s="17" t="s">
        <v>97</v>
      </c>
      <c r="AE362" s="15" t="s">
        <v>1858</v>
      </c>
      <c r="AF362" s="15">
        <v>8.00237412E8</v>
      </c>
      <c r="AG362" s="15">
        <v>1.0</v>
      </c>
      <c r="AH362" s="15" t="s">
        <v>85</v>
      </c>
      <c r="AI362" s="15" t="s">
        <v>85</v>
      </c>
      <c r="AJ362" s="15" t="s">
        <v>85</v>
      </c>
      <c r="AK362" s="15" t="s">
        <v>85</v>
      </c>
      <c r="AL362" s="15" t="s">
        <v>85</v>
      </c>
      <c r="AM362" s="15" t="s">
        <v>85</v>
      </c>
      <c r="AN362" s="15" t="s">
        <v>85</v>
      </c>
      <c r="AO362" s="15">
        <v>217123.0</v>
      </c>
      <c r="AP362" s="51">
        <v>45271.0</v>
      </c>
      <c r="AQ362" s="183">
        <v>5.1011E7</v>
      </c>
      <c r="AR362" s="15" t="s">
        <v>165</v>
      </c>
      <c r="AS362" s="15" t="s">
        <v>165</v>
      </c>
      <c r="AT362" s="15" t="s">
        <v>165</v>
      </c>
      <c r="AU362" s="183">
        <v>5.1011E7</v>
      </c>
      <c r="AV362" s="15" t="s">
        <v>129</v>
      </c>
      <c r="AW362" s="15" t="s">
        <v>85</v>
      </c>
      <c r="AX362" s="15" t="s">
        <v>85</v>
      </c>
      <c r="AY362" s="113">
        <v>45267.0</v>
      </c>
      <c r="AZ362" s="41" t="s">
        <v>144</v>
      </c>
      <c r="BA362" s="51">
        <v>45278.0</v>
      </c>
      <c r="BB362" s="15">
        <v>11.0</v>
      </c>
      <c r="BC362" s="181" t="s">
        <v>2023</v>
      </c>
      <c r="BD362" s="114">
        <v>5.2813239E7</v>
      </c>
      <c r="BE362" s="24">
        <v>0.0</v>
      </c>
      <c r="BF362" s="17"/>
      <c r="BG362" s="25">
        <v>0.0</v>
      </c>
      <c r="BH362" s="17"/>
      <c r="BI362" s="25">
        <v>0.0</v>
      </c>
      <c r="BJ362" s="17"/>
      <c r="BK362" s="25"/>
      <c r="BL362" s="25"/>
      <c r="BM362" s="25">
        <v>0.0</v>
      </c>
      <c r="BN362" s="17"/>
      <c r="BO362" s="72">
        <v>5.1011E7</v>
      </c>
      <c r="BP362" s="17"/>
      <c r="BQ362" s="17"/>
      <c r="BR362" s="17"/>
      <c r="BS362" s="17"/>
      <c r="BT362" s="17"/>
      <c r="BU362" s="17"/>
      <c r="BV362" s="17"/>
      <c r="BW362" s="17"/>
      <c r="BX362" s="17"/>
      <c r="BY362" s="15">
        <v>11.0</v>
      </c>
      <c r="BZ362" s="17"/>
      <c r="CA362" s="17"/>
    </row>
    <row r="363" ht="15.0" customHeight="1">
      <c r="A363" s="184"/>
      <c r="B363" s="184"/>
      <c r="C363" s="184"/>
      <c r="D363" s="184"/>
      <c r="E363" s="184"/>
      <c r="F363" s="184"/>
      <c r="G363" s="184"/>
      <c r="H363" s="184"/>
      <c r="I363" s="184"/>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c r="AH363" s="184"/>
      <c r="AI363" s="184"/>
      <c r="AJ363" s="184"/>
      <c r="AK363" s="184"/>
      <c r="AL363" s="184"/>
      <c r="AM363" s="184"/>
      <c r="AN363" s="184"/>
      <c r="AO363" s="185"/>
      <c r="AP363" s="184"/>
      <c r="AQ363" s="186"/>
      <c r="AR363" s="184"/>
      <c r="AS363" s="184"/>
      <c r="AT363" s="184"/>
      <c r="AU363" s="186"/>
      <c r="AV363" s="184"/>
      <c r="AW363" s="184"/>
      <c r="AX363" s="184"/>
      <c r="AY363" s="184"/>
      <c r="AZ363" s="184"/>
      <c r="BA363" s="184"/>
      <c r="BB363" s="184"/>
      <c r="BC363" s="184"/>
      <c r="BD363" s="184"/>
      <c r="BE363" s="187"/>
      <c r="BF363" s="184"/>
      <c r="BG363" s="184"/>
      <c r="BH363" s="184"/>
      <c r="BI363" s="184"/>
      <c r="BJ363" s="184"/>
      <c r="BK363" s="184"/>
      <c r="BL363" s="184"/>
      <c r="BM363" s="184"/>
      <c r="BN363" s="184"/>
      <c r="BO363" s="188"/>
      <c r="BP363" s="184"/>
      <c r="BQ363" s="184"/>
      <c r="BR363" s="184"/>
      <c r="BS363" s="184"/>
      <c r="BT363" s="184"/>
      <c r="BU363" s="184"/>
      <c r="BV363" s="184"/>
      <c r="BW363" s="184"/>
      <c r="BX363" s="184"/>
      <c r="BY363" s="184"/>
      <c r="BZ363" s="184"/>
      <c r="CA363" s="184"/>
    </row>
    <row r="364" ht="15.0" customHeight="1">
      <c r="A364" s="184"/>
      <c r="B364" s="184"/>
      <c r="C364" s="184"/>
      <c r="D364" s="184"/>
      <c r="E364" s="184"/>
      <c r="F364" s="184"/>
      <c r="G364" s="184"/>
      <c r="H364" s="184"/>
      <c r="I364" s="184"/>
      <c r="J364" s="184"/>
      <c r="K364" s="184"/>
      <c r="L364" s="184"/>
      <c r="M364" s="184"/>
      <c r="N364" s="184"/>
      <c r="O364" s="184"/>
      <c r="P364" s="184"/>
      <c r="Q364" s="184"/>
      <c r="R364" s="184"/>
      <c r="S364" s="184"/>
      <c r="T364" s="184"/>
      <c r="U364" s="184"/>
      <c r="V364" s="184"/>
      <c r="W364" s="184"/>
      <c r="X364" s="184"/>
      <c r="Y364" s="184"/>
      <c r="Z364" s="184"/>
      <c r="AA364" s="184"/>
      <c r="AB364" s="184"/>
      <c r="AC364" s="184"/>
      <c r="AD364" s="184"/>
      <c r="AE364" s="184"/>
      <c r="AF364" s="184"/>
      <c r="AG364" s="184"/>
      <c r="AH364" s="184"/>
      <c r="AI364" s="184"/>
      <c r="AJ364" s="184"/>
      <c r="AK364" s="184"/>
      <c r="AL364" s="184"/>
      <c r="AM364" s="184"/>
      <c r="AN364" s="184"/>
      <c r="AO364" s="185"/>
      <c r="AP364" s="184"/>
      <c r="AQ364" s="186"/>
      <c r="AR364" s="184"/>
      <c r="AS364" s="184"/>
      <c r="AT364" s="184"/>
      <c r="AU364" s="186"/>
      <c r="AV364" s="184"/>
      <c r="AW364" s="184"/>
      <c r="AX364" s="184"/>
      <c r="AY364" s="184"/>
      <c r="AZ364" s="184"/>
      <c r="BA364" s="184"/>
      <c r="BB364" s="184"/>
      <c r="BC364" s="184"/>
      <c r="BD364" s="184"/>
      <c r="BE364" s="187"/>
      <c r="BF364" s="184"/>
      <c r="BG364" s="184"/>
      <c r="BH364" s="184"/>
      <c r="BI364" s="184"/>
      <c r="BJ364" s="184"/>
      <c r="BK364" s="184"/>
      <c r="BL364" s="184"/>
      <c r="BM364" s="184"/>
      <c r="BN364" s="184"/>
      <c r="BO364" s="188"/>
      <c r="BP364" s="184"/>
      <c r="BQ364" s="184"/>
      <c r="BR364" s="184"/>
      <c r="BS364" s="184"/>
      <c r="BT364" s="184"/>
      <c r="BU364" s="184"/>
      <c r="BV364" s="184"/>
      <c r="BW364" s="184"/>
      <c r="BX364" s="184"/>
      <c r="BY364" s="184"/>
      <c r="BZ364" s="184"/>
      <c r="CA364" s="184"/>
    </row>
    <row r="365" ht="15.0" customHeight="1">
      <c r="A365" s="184"/>
      <c r="B365" s="184"/>
      <c r="C365" s="184"/>
      <c r="D365" s="184"/>
      <c r="E365" s="189"/>
      <c r="F365" s="184"/>
      <c r="G365" s="184"/>
      <c r="H365" s="184"/>
      <c r="I365" s="184"/>
      <c r="J365" s="184"/>
      <c r="K365" s="184"/>
      <c r="L365" s="184"/>
      <c r="M365" s="184"/>
      <c r="N365" s="184"/>
      <c r="O365" s="184"/>
      <c r="P365" s="184"/>
      <c r="Q365" s="184"/>
      <c r="R365" s="184"/>
      <c r="S365" s="184"/>
      <c r="T365" s="184"/>
      <c r="U365" s="184"/>
      <c r="V365" s="184"/>
      <c r="W365" s="184"/>
      <c r="X365" s="184"/>
      <c r="Y365" s="184"/>
      <c r="Z365" s="184"/>
      <c r="AA365" s="184"/>
      <c r="AB365" s="184"/>
      <c r="AC365" s="184"/>
      <c r="AD365" s="184"/>
      <c r="AE365" s="184"/>
      <c r="AF365" s="184"/>
      <c r="AG365" s="184"/>
      <c r="AH365" s="184"/>
      <c r="AI365" s="184"/>
      <c r="AJ365" s="184"/>
      <c r="AK365" s="184"/>
      <c r="AL365" s="184"/>
      <c r="AM365" s="184"/>
      <c r="AN365" s="184"/>
      <c r="AO365" s="185"/>
      <c r="AP365" s="184"/>
      <c r="AQ365" s="186"/>
      <c r="AR365" s="184"/>
      <c r="AS365" s="184"/>
      <c r="AT365" s="184"/>
      <c r="AU365" s="186"/>
      <c r="AV365" s="184"/>
      <c r="AW365" s="184"/>
      <c r="AX365" s="184"/>
      <c r="AY365" s="184"/>
      <c r="AZ365" s="184"/>
      <c r="BA365" s="184"/>
      <c r="BB365" s="184"/>
      <c r="BC365" s="184"/>
      <c r="BD365" s="184"/>
      <c r="BE365" s="187"/>
      <c r="BF365" s="184"/>
      <c r="BG365" s="184"/>
      <c r="BH365" s="184"/>
      <c r="BI365" s="184"/>
      <c r="BJ365" s="184"/>
      <c r="BK365" s="184"/>
      <c r="BL365" s="184"/>
      <c r="BM365" s="184"/>
      <c r="BN365" s="184"/>
      <c r="BO365" s="188"/>
      <c r="BP365" s="184"/>
      <c r="BQ365" s="184"/>
      <c r="BR365" s="184"/>
      <c r="BS365" s="184"/>
      <c r="BT365" s="184"/>
      <c r="BU365" s="184"/>
      <c r="BV365" s="184"/>
      <c r="BW365" s="184"/>
      <c r="BX365" s="184"/>
      <c r="BY365" s="184"/>
      <c r="BZ365" s="184"/>
      <c r="CA365" s="184"/>
    </row>
    <row r="366" ht="15.0" customHeight="1">
      <c r="A366" s="184"/>
      <c r="B366" s="184"/>
      <c r="C366" s="184"/>
      <c r="D366" s="189"/>
      <c r="E366" s="184"/>
      <c r="F366" s="184"/>
      <c r="G366" s="184"/>
      <c r="H366" s="184"/>
      <c r="I366" s="184"/>
      <c r="J366" s="184"/>
      <c r="K366" s="184"/>
      <c r="L366" s="184"/>
      <c r="M366" s="184"/>
      <c r="N366" s="184"/>
      <c r="O366" s="184"/>
      <c r="P366" s="184"/>
      <c r="Q366" s="184"/>
      <c r="R366" s="184"/>
      <c r="S366" s="184"/>
      <c r="T366" s="184"/>
      <c r="U366" s="184"/>
      <c r="V366" s="184"/>
      <c r="W366" s="184"/>
      <c r="X366" s="184"/>
      <c r="Y366" s="184"/>
      <c r="Z366" s="184"/>
      <c r="AA366" s="184"/>
      <c r="AB366" s="184"/>
      <c r="AC366" s="184"/>
      <c r="AD366" s="184"/>
      <c r="AE366" s="184"/>
      <c r="AF366" s="184"/>
      <c r="AG366" s="184"/>
      <c r="AH366" s="184"/>
      <c r="AI366" s="184"/>
      <c r="AJ366" s="184"/>
      <c r="AK366" s="184"/>
      <c r="AL366" s="184"/>
      <c r="AM366" s="184"/>
      <c r="AN366" s="184"/>
      <c r="AO366" s="185"/>
      <c r="AP366" s="184"/>
      <c r="AQ366" s="186"/>
      <c r="AR366" s="184"/>
      <c r="AS366" s="184"/>
      <c r="AT366" s="184"/>
      <c r="AU366" s="186"/>
      <c r="AV366" s="184"/>
      <c r="AW366" s="184"/>
      <c r="AX366" s="184"/>
      <c r="AY366" s="184"/>
      <c r="AZ366" s="184"/>
      <c r="BA366" s="184"/>
      <c r="BB366" s="184"/>
      <c r="BC366" s="184"/>
      <c r="BD366" s="184"/>
      <c r="BE366" s="187"/>
      <c r="BF366" s="184"/>
      <c r="BG366" s="184"/>
      <c r="BH366" s="184"/>
      <c r="BI366" s="184"/>
      <c r="BJ366" s="184"/>
      <c r="BK366" s="184"/>
      <c r="BL366" s="184"/>
      <c r="BM366" s="184"/>
      <c r="BN366" s="184"/>
      <c r="BO366" s="188"/>
      <c r="BP366" s="184"/>
      <c r="BQ366" s="184"/>
      <c r="BR366" s="184"/>
      <c r="BS366" s="184"/>
      <c r="BT366" s="184"/>
      <c r="BU366" s="184"/>
      <c r="BV366" s="184"/>
      <c r="BW366" s="184"/>
      <c r="BX366" s="184"/>
      <c r="BY366" s="184"/>
      <c r="BZ366" s="184"/>
      <c r="CA366" s="184"/>
    </row>
    <row r="367" ht="15.0" customHeight="1">
      <c r="A367" s="184"/>
      <c r="B367" s="184"/>
      <c r="C367" s="184"/>
      <c r="D367" s="184"/>
      <c r="E367" s="184"/>
      <c r="F367" s="184"/>
      <c r="G367" s="184"/>
      <c r="H367" s="184"/>
      <c r="I367" s="184"/>
      <c r="J367" s="184"/>
      <c r="K367" s="184"/>
      <c r="L367" s="184"/>
      <c r="M367" s="184"/>
      <c r="N367" s="184"/>
      <c r="O367" s="184"/>
      <c r="P367" s="184"/>
      <c r="Q367" s="184"/>
      <c r="R367" s="184"/>
      <c r="S367" s="184"/>
      <c r="T367" s="184"/>
      <c r="U367" s="184"/>
      <c r="V367" s="184"/>
      <c r="W367" s="184"/>
      <c r="X367" s="184"/>
      <c r="Y367" s="184"/>
      <c r="Z367" s="184"/>
      <c r="AA367" s="184"/>
      <c r="AB367" s="184"/>
      <c r="AC367" s="184"/>
      <c r="AD367" s="184"/>
      <c r="AE367" s="184"/>
      <c r="AF367" s="184"/>
      <c r="AG367" s="184"/>
      <c r="AH367" s="184"/>
      <c r="AI367" s="184"/>
      <c r="AJ367" s="184"/>
      <c r="AK367" s="184"/>
      <c r="AL367" s="184"/>
      <c r="AM367" s="184"/>
      <c r="AN367" s="184"/>
      <c r="AO367" s="185"/>
      <c r="AP367" s="184"/>
      <c r="AQ367" s="186"/>
      <c r="AR367" s="184"/>
      <c r="AS367" s="184"/>
      <c r="AT367" s="184"/>
      <c r="AU367" s="186"/>
      <c r="AV367" s="184"/>
      <c r="AW367" s="184"/>
      <c r="AX367" s="184"/>
      <c r="AY367" s="184"/>
      <c r="AZ367" s="184"/>
      <c r="BA367" s="184"/>
      <c r="BB367" s="184"/>
      <c r="BC367" s="184"/>
      <c r="BD367" s="184"/>
      <c r="BE367" s="187"/>
      <c r="BF367" s="184"/>
      <c r="BG367" s="184"/>
      <c r="BH367" s="184"/>
      <c r="BI367" s="184"/>
      <c r="BJ367" s="184"/>
      <c r="BK367" s="184"/>
      <c r="BL367" s="184"/>
      <c r="BM367" s="184"/>
      <c r="BN367" s="184"/>
      <c r="BO367" s="188"/>
      <c r="BP367" s="184"/>
      <c r="BQ367" s="184"/>
      <c r="BR367" s="184"/>
      <c r="BS367" s="184"/>
      <c r="BT367" s="184"/>
      <c r="BU367" s="184"/>
      <c r="BV367" s="184"/>
      <c r="BW367" s="184"/>
      <c r="BX367" s="184"/>
      <c r="BY367" s="184"/>
      <c r="BZ367" s="184"/>
      <c r="CA367" s="184"/>
    </row>
    <row r="368" ht="15.0" customHeight="1">
      <c r="A368" s="184"/>
      <c r="B368" s="184"/>
      <c r="C368" s="184"/>
      <c r="D368" s="189"/>
      <c r="E368" s="184"/>
      <c r="F368" s="184"/>
      <c r="G368" s="184"/>
      <c r="H368" s="184"/>
      <c r="I368" s="184"/>
      <c r="J368" s="184"/>
      <c r="K368" s="184"/>
      <c r="L368" s="184"/>
      <c r="M368" s="184"/>
      <c r="N368" s="184"/>
      <c r="O368" s="184"/>
      <c r="P368" s="184"/>
      <c r="Q368" s="184"/>
      <c r="R368" s="184"/>
      <c r="S368" s="184"/>
      <c r="T368" s="184"/>
      <c r="U368" s="184"/>
      <c r="V368" s="184"/>
      <c r="W368" s="184"/>
      <c r="X368" s="184"/>
      <c r="Y368" s="184"/>
      <c r="Z368" s="184"/>
      <c r="AA368" s="184"/>
      <c r="AB368" s="184"/>
      <c r="AC368" s="184"/>
      <c r="AD368" s="184"/>
      <c r="AE368" s="184"/>
      <c r="AF368" s="184"/>
      <c r="AG368" s="184"/>
      <c r="AH368" s="184"/>
      <c r="AI368" s="184"/>
      <c r="AJ368" s="184"/>
      <c r="AK368" s="184"/>
      <c r="AL368" s="184"/>
      <c r="AM368" s="184"/>
      <c r="AN368" s="184"/>
      <c r="AO368" s="185"/>
      <c r="AP368" s="184"/>
      <c r="AQ368" s="186"/>
      <c r="AR368" s="184"/>
      <c r="AS368" s="184"/>
      <c r="AT368" s="184"/>
      <c r="AU368" s="186"/>
      <c r="AV368" s="184"/>
      <c r="AW368" s="184"/>
      <c r="AX368" s="184"/>
      <c r="AY368" s="184"/>
      <c r="AZ368" s="184"/>
      <c r="BA368" s="184"/>
      <c r="BB368" s="184"/>
      <c r="BC368" s="184"/>
      <c r="BD368" s="184"/>
      <c r="BE368" s="187"/>
      <c r="BF368" s="184"/>
      <c r="BG368" s="184"/>
      <c r="BH368" s="184"/>
      <c r="BI368" s="184"/>
      <c r="BJ368" s="184"/>
      <c r="BK368" s="184"/>
      <c r="BL368" s="184"/>
      <c r="BM368" s="184"/>
      <c r="BN368" s="184"/>
      <c r="BO368" s="188"/>
      <c r="BP368" s="184"/>
      <c r="BQ368" s="184"/>
      <c r="BR368" s="184"/>
      <c r="BS368" s="184"/>
      <c r="BT368" s="184"/>
      <c r="BU368" s="184"/>
      <c r="BV368" s="184"/>
      <c r="BW368" s="184"/>
      <c r="BX368" s="184"/>
      <c r="BY368" s="184"/>
      <c r="BZ368" s="184"/>
      <c r="CA368" s="184"/>
    </row>
    <row r="369" ht="15.0" customHeight="1">
      <c r="A369" s="184"/>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4"/>
      <c r="AC369" s="184"/>
      <c r="AD369" s="184"/>
      <c r="AE369" s="184"/>
      <c r="AF369" s="184"/>
      <c r="AG369" s="184"/>
      <c r="AH369" s="184"/>
      <c r="AI369" s="184"/>
      <c r="AJ369" s="184"/>
      <c r="AK369" s="184"/>
      <c r="AL369" s="184"/>
      <c r="AM369" s="184"/>
      <c r="AN369" s="184"/>
      <c r="AO369" s="185"/>
      <c r="AP369" s="184"/>
      <c r="AQ369" s="186"/>
      <c r="AR369" s="184"/>
      <c r="AS369" s="184"/>
      <c r="AT369" s="184"/>
      <c r="AU369" s="186"/>
      <c r="AV369" s="184"/>
      <c r="AW369" s="184"/>
      <c r="AX369" s="184"/>
      <c r="AY369" s="184"/>
      <c r="AZ369" s="184"/>
      <c r="BA369" s="184"/>
      <c r="BB369" s="184"/>
      <c r="BC369" s="184"/>
      <c r="BD369" s="184"/>
      <c r="BE369" s="187"/>
      <c r="BF369" s="184"/>
      <c r="BG369" s="184"/>
      <c r="BH369" s="184"/>
      <c r="BI369" s="184"/>
      <c r="BJ369" s="184"/>
      <c r="BK369" s="184"/>
      <c r="BL369" s="184"/>
      <c r="BM369" s="184"/>
      <c r="BN369" s="184"/>
      <c r="BO369" s="188"/>
      <c r="BP369" s="184"/>
      <c r="BQ369" s="184"/>
      <c r="BR369" s="184"/>
      <c r="BS369" s="184"/>
      <c r="BT369" s="184"/>
      <c r="BU369" s="184"/>
      <c r="BV369" s="184"/>
      <c r="BW369" s="184"/>
      <c r="BX369" s="184"/>
      <c r="BY369" s="184"/>
      <c r="BZ369" s="184"/>
      <c r="CA369" s="184"/>
    </row>
    <row r="370" ht="15.0" customHeight="1">
      <c r="A370" s="184"/>
      <c r="B370" s="184"/>
      <c r="C370" s="184"/>
      <c r="D370" s="184"/>
      <c r="E370" s="184"/>
      <c r="F370" s="184"/>
      <c r="G370" s="184"/>
      <c r="H370" s="184"/>
      <c r="I370" s="184"/>
      <c r="J370" s="184"/>
      <c r="K370" s="184"/>
      <c r="L370" s="184"/>
      <c r="M370" s="184"/>
      <c r="N370" s="184"/>
      <c r="O370" s="184"/>
      <c r="P370" s="184"/>
      <c r="Q370" s="184"/>
      <c r="R370" s="184"/>
      <c r="S370" s="184"/>
      <c r="T370" s="184"/>
      <c r="U370" s="184"/>
      <c r="V370" s="184"/>
      <c r="W370" s="184"/>
      <c r="X370" s="184"/>
      <c r="Y370" s="184"/>
      <c r="Z370" s="184"/>
      <c r="AA370" s="184"/>
      <c r="AB370" s="184"/>
      <c r="AC370" s="184"/>
      <c r="AD370" s="184"/>
      <c r="AE370" s="184"/>
      <c r="AF370" s="184"/>
      <c r="AG370" s="184"/>
      <c r="AH370" s="184"/>
      <c r="AI370" s="184"/>
      <c r="AJ370" s="184"/>
      <c r="AK370" s="184"/>
      <c r="AL370" s="184"/>
      <c r="AM370" s="184"/>
      <c r="AN370" s="184"/>
      <c r="AO370" s="185"/>
      <c r="AP370" s="184"/>
      <c r="AQ370" s="186"/>
      <c r="AR370" s="184"/>
      <c r="AS370" s="184"/>
      <c r="AT370" s="184"/>
      <c r="AU370" s="186"/>
      <c r="AV370" s="184"/>
      <c r="AW370" s="184"/>
      <c r="AX370" s="184"/>
      <c r="AY370" s="184"/>
      <c r="AZ370" s="184"/>
      <c r="BA370" s="184"/>
      <c r="BB370" s="184"/>
      <c r="BC370" s="184"/>
      <c r="BD370" s="184"/>
      <c r="BE370" s="187"/>
      <c r="BF370" s="184"/>
      <c r="BG370" s="184"/>
      <c r="BH370" s="184"/>
      <c r="BI370" s="184"/>
      <c r="BJ370" s="184"/>
      <c r="BK370" s="184"/>
      <c r="BL370" s="184"/>
      <c r="BM370" s="184"/>
      <c r="BN370" s="184"/>
      <c r="BO370" s="188"/>
      <c r="BP370" s="184"/>
      <c r="BQ370" s="184"/>
      <c r="BR370" s="184"/>
      <c r="BS370" s="184"/>
      <c r="BT370" s="184"/>
      <c r="BU370" s="184"/>
      <c r="BV370" s="184"/>
      <c r="BW370" s="184"/>
      <c r="BX370" s="184"/>
      <c r="BY370" s="184"/>
      <c r="BZ370" s="184"/>
      <c r="CA370" s="184"/>
    </row>
    <row r="371" ht="15.0" customHeight="1">
      <c r="A371" s="184"/>
      <c r="B371" s="184"/>
      <c r="C371" s="184"/>
      <c r="D371" s="184"/>
      <c r="E371" s="184"/>
      <c r="F371" s="184"/>
      <c r="G371" s="184"/>
      <c r="H371" s="184"/>
      <c r="I371" s="184"/>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c r="AH371" s="184"/>
      <c r="AI371" s="184"/>
      <c r="AJ371" s="184"/>
      <c r="AK371" s="184"/>
      <c r="AL371" s="184"/>
      <c r="AM371" s="184"/>
      <c r="AN371" s="184"/>
      <c r="AO371" s="185"/>
      <c r="AP371" s="184"/>
      <c r="AQ371" s="186"/>
      <c r="AR371" s="184"/>
      <c r="AS371" s="184"/>
      <c r="AT371" s="184"/>
      <c r="AU371" s="186"/>
      <c r="AV371" s="184"/>
      <c r="AW371" s="184"/>
      <c r="AX371" s="184"/>
      <c r="AY371" s="184"/>
      <c r="AZ371" s="184"/>
      <c r="BA371" s="184"/>
      <c r="BB371" s="184"/>
      <c r="BC371" s="184"/>
      <c r="BD371" s="184"/>
      <c r="BE371" s="187"/>
      <c r="BF371" s="184"/>
      <c r="BG371" s="184"/>
      <c r="BH371" s="184"/>
      <c r="BI371" s="184"/>
      <c r="BJ371" s="184"/>
      <c r="BK371" s="184"/>
      <c r="BL371" s="184"/>
      <c r="BM371" s="184"/>
      <c r="BN371" s="184"/>
      <c r="BO371" s="188"/>
      <c r="BP371" s="184"/>
      <c r="BQ371" s="184"/>
      <c r="BR371" s="184"/>
      <c r="BS371" s="184"/>
      <c r="BT371" s="184"/>
      <c r="BU371" s="184"/>
      <c r="BV371" s="184"/>
      <c r="BW371" s="184"/>
      <c r="BX371" s="184"/>
      <c r="BY371" s="184"/>
      <c r="BZ371" s="184"/>
      <c r="CA371" s="184"/>
    </row>
    <row r="372" ht="15.0" customHeight="1">
      <c r="A372" s="184"/>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4"/>
      <c r="AC372" s="184"/>
      <c r="AD372" s="184"/>
      <c r="AE372" s="184"/>
      <c r="AF372" s="184"/>
      <c r="AG372" s="184"/>
      <c r="AH372" s="184"/>
      <c r="AI372" s="184"/>
      <c r="AJ372" s="184"/>
      <c r="AK372" s="184"/>
      <c r="AL372" s="184"/>
      <c r="AM372" s="184"/>
      <c r="AN372" s="184"/>
      <c r="AO372" s="185"/>
      <c r="AP372" s="184"/>
      <c r="AQ372" s="186"/>
      <c r="AR372" s="184"/>
      <c r="AS372" s="184"/>
      <c r="AT372" s="184"/>
      <c r="AU372" s="186"/>
      <c r="AV372" s="184"/>
      <c r="AW372" s="184"/>
      <c r="AX372" s="184"/>
      <c r="AY372" s="184"/>
      <c r="AZ372" s="184"/>
      <c r="BA372" s="184"/>
      <c r="BB372" s="184"/>
      <c r="BC372" s="184"/>
      <c r="BD372" s="184"/>
      <c r="BE372" s="187"/>
      <c r="BF372" s="184"/>
      <c r="BG372" s="184"/>
      <c r="BH372" s="184"/>
      <c r="BI372" s="184"/>
      <c r="BJ372" s="184"/>
      <c r="BK372" s="184"/>
      <c r="BL372" s="184"/>
      <c r="BM372" s="184"/>
      <c r="BN372" s="184"/>
      <c r="BO372" s="188"/>
      <c r="BP372" s="184"/>
      <c r="BQ372" s="184"/>
      <c r="BR372" s="184"/>
      <c r="BS372" s="184"/>
      <c r="BT372" s="184"/>
      <c r="BU372" s="184"/>
      <c r="BV372" s="184"/>
      <c r="BW372" s="184"/>
      <c r="BX372" s="184"/>
      <c r="BY372" s="184"/>
      <c r="BZ372" s="184"/>
      <c r="CA372" s="184"/>
    </row>
    <row r="373" ht="15.0" customHeight="1">
      <c r="A373" s="184"/>
      <c r="B373" s="184"/>
      <c r="C373" s="184"/>
      <c r="D373" s="184"/>
      <c r="E373" s="184"/>
      <c r="F373" s="184"/>
      <c r="G373" s="184"/>
      <c r="H373" s="184"/>
      <c r="I373" s="184"/>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c r="AH373" s="184"/>
      <c r="AI373" s="184"/>
      <c r="AJ373" s="184"/>
      <c r="AK373" s="184"/>
      <c r="AL373" s="184"/>
      <c r="AM373" s="184"/>
      <c r="AN373" s="184"/>
      <c r="AO373" s="185"/>
      <c r="AP373" s="184"/>
      <c r="AQ373" s="186"/>
      <c r="AR373" s="184"/>
      <c r="AS373" s="184"/>
      <c r="AT373" s="184"/>
      <c r="AU373" s="186"/>
      <c r="AV373" s="184"/>
      <c r="AW373" s="184"/>
      <c r="AX373" s="184"/>
      <c r="AY373" s="184"/>
      <c r="AZ373" s="184"/>
      <c r="BA373" s="184"/>
      <c r="BB373" s="184"/>
      <c r="BC373" s="184"/>
      <c r="BD373" s="184"/>
      <c r="BE373" s="187"/>
      <c r="BF373" s="184"/>
      <c r="BG373" s="184"/>
      <c r="BH373" s="184"/>
      <c r="BI373" s="184"/>
      <c r="BJ373" s="184"/>
      <c r="BK373" s="184"/>
      <c r="BL373" s="184"/>
      <c r="BM373" s="184"/>
      <c r="BN373" s="184"/>
      <c r="BO373" s="188"/>
      <c r="BP373" s="184"/>
      <c r="BQ373" s="184"/>
      <c r="BR373" s="184"/>
      <c r="BS373" s="184"/>
      <c r="BT373" s="184"/>
      <c r="BU373" s="184"/>
      <c r="BV373" s="184"/>
      <c r="BW373" s="184"/>
      <c r="BX373" s="184"/>
      <c r="BY373" s="184"/>
      <c r="BZ373" s="184"/>
      <c r="CA373" s="184"/>
    </row>
    <row r="374" ht="15.0" customHeight="1">
      <c r="A374" s="184"/>
      <c r="B374" s="184"/>
      <c r="C374" s="184"/>
      <c r="D374" s="184"/>
      <c r="E374" s="189"/>
      <c r="F374" s="184"/>
      <c r="G374" s="184"/>
      <c r="H374" s="184"/>
      <c r="I374" s="184"/>
      <c r="J374" s="184"/>
      <c r="K374" s="184"/>
      <c r="L374" s="184"/>
      <c r="M374" s="184"/>
      <c r="N374" s="184"/>
      <c r="O374" s="184"/>
      <c r="P374" s="184"/>
      <c r="Q374" s="184"/>
      <c r="R374" s="184"/>
      <c r="S374" s="184"/>
      <c r="T374" s="184"/>
      <c r="U374" s="184"/>
      <c r="V374" s="184"/>
      <c r="W374" s="184"/>
      <c r="X374" s="184"/>
      <c r="Y374" s="184"/>
      <c r="Z374" s="184"/>
      <c r="AA374" s="184"/>
      <c r="AB374" s="184"/>
      <c r="AC374" s="184"/>
      <c r="AD374" s="184"/>
      <c r="AE374" s="184"/>
      <c r="AF374" s="184"/>
      <c r="AG374" s="184"/>
      <c r="AH374" s="184"/>
      <c r="AI374" s="184"/>
      <c r="AJ374" s="184"/>
      <c r="AK374" s="184"/>
      <c r="AL374" s="184"/>
      <c r="AM374" s="184"/>
      <c r="AN374" s="184"/>
      <c r="AO374" s="185"/>
      <c r="AP374" s="184"/>
      <c r="AQ374" s="186"/>
      <c r="AR374" s="184"/>
      <c r="AS374" s="184"/>
      <c r="AT374" s="184"/>
      <c r="AU374" s="186"/>
      <c r="AV374" s="184"/>
      <c r="AW374" s="184"/>
      <c r="AX374" s="184"/>
      <c r="AY374" s="184"/>
      <c r="AZ374" s="184"/>
      <c r="BA374" s="184"/>
      <c r="BB374" s="184"/>
      <c r="BC374" s="184"/>
      <c r="BD374" s="184"/>
      <c r="BE374" s="187"/>
      <c r="BF374" s="184"/>
      <c r="BG374" s="184"/>
      <c r="BH374" s="184"/>
      <c r="BI374" s="184"/>
      <c r="BJ374" s="184"/>
      <c r="BK374" s="184"/>
      <c r="BL374" s="184"/>
      <c r="BM374" s="184"/>
      <c r="BN374" s="184"/>
      <c r="BO374" s="188"/>
      <c r="BP374" s="184"/>
      <c r="BQ374" s="184"/>
      <c r="BR374" s="184"/>
      <c r="BS374" s="184"/>
      <c r="BT374" s="184"/>
      <c r="BU374" s="184"/>
      <c r="BV374" s="184"/>
      <c r="BW374" s="184"/>
      <c r="BX374" s="184"/>
      <c r="BY374" s="184"/>
      <c r="BZ374" s="184"/>
      <c r="CA374" s="184"/>
    </row>
    <row r="375" ht="15.0" customHeight="1">
      <c r="A375" s="184"/>
      <c r="B375" s="184"/>
      <c r="C375" s="184"/>
      <c r="D375" s="189"/>
      <c r="E375" s="184"/>
      <c r="F375" s="184"/>
      <c r="G375" s="184"/>
      <c r="H375" s="184"/>
      <c r="I375" s="184"/>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c r="AH375" s="184"/>
      <c r="AI375" s="184"/>
      <c r="AJ375" s="184"/>
      <c r="AK375" s="184"/>
      <c r="AL375" s="184"/>
      <c r="AM375" s="184"/>
      <c r="AN375" s="184"/>
      <c r="AO375" s="185"/>
      <c r="AP375" s="184"/>
      <c r="AQ375" s="186"/>
      <c r="AR375" s="184"/>
      <c r="AS375" s="184"/>
      <c r="AT375" s="184"/>
      <c r="AU375" s="186"/>
      <c r="AV375" s="184"/>
      <c r="AW375" s="184"/>
      <c r="AX375" s="184"/>
      <c r="AY375" s="184"/>
      <c r="AZ375" s="184"/>
      <c r="BA375" s="184"/>
      <c r="BB375" s="184"/>
      <c r="BC375" s="184"/>
      <c r="BD375" s="184"/>
      <c r="BE375" s="187"/>
      <c r="BF375" s="184"/>
      <c r="BG375" s="184"/>
      <c r="BH375" s="184"/>
      <c r="BI375" s="184"/>
      <c r="BJ375" s="184"/>
      <c r="BK375" s="184"/>
      <c r="BL375" s="184"/>
      <c r="BM375" s="184"/>
      <c r="BN375" s="184"/>
      <c r="BO375" s="188"/>
      <c r="BP375" s="184"/>
      <c r="BQ375" s="184"/>
      <c r="BR375" s="184"/>
      <c r="BS375" s="184"/>
      <c r="BT375" s="184"/>
      <c r="BU375" s="184"/>
      <c r="BV375" s="184"/>
      <c r="BW375" s="184"/>
      <c r="BX375" s="184"/>
      <c r="BY375" s="184"/>
      <c r="BZ375" s="184"/>
      <c r="CA375" s="184"/>
    </row>
    <row r="376" ht="15.0" customHeight="1">
      <c r="A376" s="184"/>
      <c r="B376" s="184"/>
      <c r="C376" s="184"/>
      <c r="D376" s="184"/>
      <c r="E376" s="184"/>
      <c r="F376" s="184"/>
      <c r="G376" s="184"/>
      <c r="H376" s="184"/>
      <c r="I376" s="184"/>
      <c r="J376" s="184"/>
      <c r="K376" s="184"/>
      <c r="L376" s="184"/>
      <c r="M376" s="184"/>
      <c r="N376" s="184"/>
      <c r="O376" s="184"/>
      <c r="P376" s="184"/>
      <c r="Q376" s="184"/>
      <c r="R376" s="184"/>
      <c r="S376" s="184"/>
      <c r="T376" s="184"/>
      <c r="U376" s="184"/>
      <c r="V376" s="184"/>
      <c r="W376" s="184"/>
      <c r="X376" s="184"/>
      <c r="Y376" s="184"/>
      <c r="Z376" s="184"/>
      <c r="AA376" s="184"/>
      <c r="AB376" s="184"/>
      <c r="AC376" s="184"/>
      <c r="AD376" s="184"/>
      <c r="AE376" s="184"/>
      <c r="AF376" s="184"/>
      <c r="AG376" s="184"/>
      <c r="AH376" s="184"/>
      <c r="AI376" s="184"/>
      <c r="AJ376" s="184"/>
      <c r="AK376" s="184"/>
      <c r="AL376" s="184"/>
      <c r="AM376" s="184"/>
      <c r="AN376" s="184"/>
      <c r="AO376" s="185"/>
      <c r="AP376" s="184"/>
      <c r="AQ376" s="186"/>
      <c r="AR376" s="184"/>
      <c r="AS376" s="184"/>
      <c r="AT376" s="184"/>
      <c r="AU376" s="186"/>
      <c r="AV376" s="184"/>
      <c r="AW376" s="184"/>
      <c r="AX376" s="184"/>
      <c r="AY376" s="184"/>
      <c r="AZ376" s="184"/>
      <c r="BA376" s="184"/>
      <c r="BB376" s="184"/>
      <c r="BC376" s="184"/>
      <c r="BD376" s="184"/>
      <c r="BE376" s="187"/>
      <c r="BF376" s="184"/>
      <c r="BG376" s="184"/>
      <c r="BH376" s="184"/>
      <c r="BI376" s="184"/>
      <c r="BJ376" s="184"/>
      <c r="BK376" s="184"/>
      <c r="BL376" s="184"/>
      <c r="BM376" s="184"/>
      <c r="BN376" s="184"/>
      <c r="BO376" s="188"/>
      <c r="BP376" s="184"/>
      <c r="BQ376" s="184"/>
      <c r="BR376" s="184"/>
      <c r="BS376" s="184"/>
      <c r="BT376" s="184"/>
      <c r="BU376" s="184"/>
      <c r="BV376" s="184"/>
      <c r="BW376" s="184"/>
      <c r="BX376" s="184"/>
      <c r="BY376" s="184"/>
      <c r="BZ376" s="184"/>
      <c r="CA376" s="184"/>
    </row>
    <row r="377" ht="15.0" customHeight="1">
      <c r="A377" s="184"/>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4"/>
      <c r="AC377" s="184"/>
      <c r="AD377" s="184"/>
      <c r="AE377" s="184"/>
      <c r="AF377" s="184"/>
      <c r="AG377" s="184"/>
      <c r="AH377" s="184"/>
      <c r="AI377" s="184"/>
      <c r="AJ377" s="184"/>
      <c r="AK377" s="184"/>
      <c r="AL377" s="184"/>
      <c r="AM377" s="184"/>
      <c r="AN377" s="184"/>
      <c r="AO377" s="185"/>
      <c r="AP377" s="184"/>
      <c r="AQ377" s="186"/>
      <c r="AR377" s="184"/>
      <c r="AS377" s="184"/>
      <c r="AT377" s="184"/>
      <c r="AU377" s="186"/>
      <c r="AV377" s="184"/>
      <c r="AW377" s="184"/>
      <c r="AX377" s="184"/>
      <c r="AY377" s="184"/>
      <c r="AZ377" s="184"/>
      <c r="BA377" s="184"/>
      <c r="BB377" s="184"/>
      <c r="BC377" s="184"/>
      <c r="BD377" s="184"/>
      <c r="BE377" s="187"/>
      <c r="BF377" s="184"/>
      <c r="BG377" s="184"/>
      <c r="BH377" s="184"/>
      <c r="BI377" s="184"/>
      <c r="BJ377" s="184"/>
      <c r="BK377" s="184"/>
      <c r="BL377" s="184"/>
      <c r="BM377" s="184"/>
      <c r="BN377" s="184"/>
      <c r="BO377" s="188"/>
      <c r="BP377" s="184"/>
      <c r="BQ377" s="184"/>
      <c r="BR377" s="184"/>
      <c r="BS377" s="184"/>
      <c r="BT377" s="184"/>
      <c r="BU377" s="184"/>
      <c r="BV377" s="184"/>
      <c r="BW377" s="184"/>
      <c r="BX377" s="184"/>
      <c r="BY377" s="184"/>
      <c r="BZ377" s="184"/>
      <c r="CA377" s="184"/>
    </row>
    <row r="378" ht="15.0" customHeight="1">
      <c r="A378" s="184"/>
      <c r="B378" s="184"/>
      <c r="C378" s="184"/>
      <c r="D378" s="184"/>
      <c r="E378" s="184"/>
      <c r="F378" s="184"/>
      <c r="G378" s="184"/>
      <c r="H378" s="184"/>
      <c r="I378" s="184"/>
      <c r="J378" s="184"/>
      <c r="K378" s="184"/>
      <c r="L378" s="184"/>
      <c r="M378" s="184"/>
      <c r="N378" s="184"/>
      <c r="O378" s="184"/>
      <c r="P378" s="184"/>
      <c r="Q378" s="184"/>
      <c r="R378" s="184"/>
      <c r="S378" s="184"/>
      <c r="T378" s="184"/>
      <c r="U378" s="184"/>
      <c r="V378" s="184"/>
      <c r="W378" s="184"/>
      <c r="X378" s="184"/>
      <c r="Y378" s="184"/>
      <c r="Z378" s="184"/>
      <c r="AA378" s="184"/>
      <c r="AB378" s="184"/>
      <c r="AC378" s="184"/>
      <c r="AD378" s="184"/>
      <c r="AE378" s="184"/>
      <c r="AF378" s="184"/>
      <c r="AG378" s="184"/>
      <c r="AH378" s="184"/>
      <c r="AI378" s="184"/>
      <c r="AJ378" s="184"/>
      <c r="AK378" s="184"/>
      <c r="AL378" s="184"/>
      <c r="AM378" s="184"/>
      <c r="AN378" s="184"/>
      <c r="AO378" s="185"/>
      <c r="AP378" s="184"/>
      <c r="AQ378" s="186"/>
      <c r="AR378" s="184"/>
      <c r="AS378" s="184"/>
      <c r="AT378" s="184"/>
      <c r="AU378" s="186"/>
      <c r="AV378" s="184"/>
      <c r="AW378" s="184"/>
      <c r="AX378" s="184"/>
      <c r="AY378" s="184"/>
      <c r="AZ378" s="184"/>
      <c r="BA378" s="184"/>
      <c r="BB378" s="184"/>
      <c r="BC378" s="184"/>
      <c r="BD378" s="184"/>
      <c r="BE378" s="187"/>
      <c r="BF378" s="184"/>
      <c r="BG378" s="184"/>
      <c r="BH378" s="184"/>
      <c r="BI378" s="184"/>
      <c r="BJ378" s="184"/>
      <c r="BK378" s="184"/>
      <c r="BL378" s="184"/>
      <c r="BM378" s="184"/>
      <c r="BN378" s="184"/>
      <c r="BO378" s="188"/>
      <c r="BP378" s="184"/>
      <c r="BQ378" s="184"/>
      <c r="BR378" s="184"/>
      <c r="BS378" s="184"/>
      <c r="BT378" s="184"/>
      <c r="BU378" s="184"/>
      <c r="BV378" s="184"/>
      <c r="BW378" s="184"/>
      <c r="BX378" s="184"/>
      <c r="BY378" s="184"/>
      <c r="BZ378" s="184"/>
      <c r="CA378" s="184"/>
    </row>
    <row r="379" ht="15.0" customHeight="1">
      <c r="A379" s="184"/>
      <c r="B379" s="184"/>
      <c r="C379" s="184"/>
      <c r="D379" s="184"/>
      <c r="E379" s="184"/>
      <c r="F379" s="184"/>
      <c r="G379" s="184"/>
      <c r="H379" s="184"/>
      <c r="I379" s="184"/>
      <c r="J379" s="184"/>
      <c r="K379" s="184"/>
      <c r="L379" s="184"/>
      <c r="M379" s="184"/>
      <c r="N379" s="184"/>
      <c r="O379" s="184"/>
      <c r="P379" s="184"/>
      <c r="Q379" s="184"/>
      <c r="R379" s="184"/>
      <c r="S379" s="184"/>
      <c r="T379" s="184"/>
      <c r="U379" s="184"/>
      <c r="V379" s="184"/>
      <c r="W379" s="184"/>
      <c r="X379" s="184"/>
      <c r="Y379" s="184"/>
      <c r="Z379" s="184"/>
      <c r="AA379" s="184"/>
      <c r="AB379" s="184"/>
      <c r="AC379" s="184"/>
      <c r="AD379" s="184"/>
      <c r="AE379" s="184"/>
      <c r="AF379" s="184"/>
      <c r="AG379" s="184"/>
      <c r="AH379" s="184"/>
      <c r="AI379" s="184"/>
      <c r="AJ379" s="184"/>
      <c r="AK379" s="184"/>
      <c r="AL379" s="184"/>
      <c r="AM379" s="184"/>
      <c r="AN379" s="184"/>
      <c r="AO379" s="185"/>
      <c r="AP379" s="184"/>
      <c r="AQ379" s="186"/>
      <c r="AR379" s="184"/>
      <c r="AS379" s="184"/>
      <c r="AT379" s="184"/>
      <c r="AU379" s="186"/>
      <c r="AV379" s="184"/>
      <c r="AW379" s="184"/>
      <c r="AX379" s="184"/>
      <c r="AY379" s="184"/>
      <c r="AZ379" s="184"/>
      <c r="BA379" s="184"/>
      <c r="BB379" s="184"/>
      <c r="BC379" s="184"/>
      <c r="BD379" s="184"/>
      <c r="BE379" s="187"/>
      <c r="BF379" s="184"/>
      <c r="BG379" s="184"/>
      <c r="BH379" s="184"/>
      <c r="BI379" s="184"/>
      <c r="BJ379" s="184"/>
      <c r="BK379" s="184"/>
      <c r="BL379" s="184"/>
      <c r="BM379" s="184"/>
      <c r="BN379" s="184"/>
      <c r="BO379" s="188"/>
      <c r="BP379" s="184"/>
      <c r="BQ379" s="184"/>
      <c r="BR379" s="184"/>
      <c r="BS379" s="184"/>
      <c r="BT379" s="184"/>
      <c r="BU379" s="184"/>
      <c r="BV379" s="184"/>
      <c r="BW379" s="184"/>
      <c r="BX379" s="184"/>
      <c r="BY379" s="184"/>
      <c r="BZ379" s="184"/>
      <c r="CA379" s="184"/>
    </row>
    <row r="380" ht="15.0" customHeight="1">
      <c r="A380" s="184"/>
      <c r="B380" s="184"/>
      <c r="C380" s="184"/>
      <c r="D380" s="184"/>
      <c r="E380" s="184"/>
      <c r="F380" s="189"/>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4"/>
      <c r="AC380" s="184"/>
      <c r="AD380" s="184"/>
      <c r="AE380" s="184"/>
      <c r="AF380" s="184"/>
      <c r="AG380" s="184"/>
      <c r="AH380" s="184"/>
      <c r="AI380" s="184"/>
      <c r="AJ380" s="184"/>
      <c r="AK380" s="184"/>
      <c r="AL380" s="184"/>
      <c r="AM380" s="184"/>
      <c r="AN380" s="184"/>
      <c r="AO380" s="185"/>
      <c r="AP380" s="184"/>
      <c r="AQ380" s="186"/>
      <c r="AR380" s="184"/>
      <c r="AS380" s="184"/>
      <c r="AT380" s="184"/>
      <c r="AU380" s="186"/>
      <c r="AV380" s="184"/>
      <c r="AW380" s="184"/>
      <c r="AX380" s="184"/>
      <c r="AY380" s="184"/>
      <c r="AZ380" s="184"/>
      <c r="BA380" s="184"/>
      <c r="BB380" s="184"/>
      <c r="BC380" s="184"/>
      <c r="BD380" s="184"/>
      <c r="BE380" s="187"/>
      <c r="BF380" s="184"/>
      <c r="BG380" s="184"/>
      <c r="BH380" s="184"/>
      <c r="BI380" s="184"/>
      <c r="BJ380" s="184"/>
      <c r="BK380" s="184"/>
      <c r="BL380" s="184"/>
      <c r="BM380" s="184"/>
      <c r="BN380" s="184"/>
      <c r="BO380" s="188"/>
      <c r="BP380" s="184"/>
      <c r="BQ380" s="184"/>
      <c r="BR380" s="184"/>
      <c r="BS380" s="184"/>
      <c r="BT380" s="184"/>
      <c r="BU380" s="184"/>
      <c r="BV380" s="184"/>
      <c r="BW380" s="184"/>
      <c r="BX380" s="184"/>
      <c r="BY380" s="184"/>
      <c r="BZ380" s="184"/>
      <c r="CA380" s="184"/>
    </row>
    <row r="381" ht="15.0" customHeight="1">
      <c r="A381" s="184"/>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4"/>
      <c r="AC381" s="184"/>
      <c r="AD381" s="184"/>
      <c r="AE381" s="184"/>
      <c r="AF381" s="184"/>
      <c r="AG381" s="184"/>
      <c r="AH381" s="184"/>
      <c r="AI381" s="184"/>
      <c r="AJ381" s="184"/>
      <c r="AK381" s="184"/>
      <c r="AL381" s="184"/>
      <c r="AM381" s="184"/>
      <c r="AN381" s="184"/>
      <c r="AO381" s="185"/>
      <c r="AP381" s="184"/>
      <c r="AQ381" s="186"/>
      <c r="AR381" s="184"/>
      <c r="AS381" s="184"/>
      <c r="AT381" s="184"/>
      <c r="AU381" s="186"/>
      <c r="AV381" s="184"/>
      <c r="AW381" s="184"/>
      <c r="AX381" s="184"/>
      <c r="AY381" s="184"/>
      <c r="AZ381" s="184"/>
      <c r="BA381" s="184"/>
      <c r="BB381" s="184"/>
      <c r="BC381" s="184"/>
      <c r="BD381" s="184"/>
      <c r="BE381" s="187"/>
      <c r="BF381" s="184"/>
      <c r="BG381" s="184"/>
      <c r="BH381" s="184"/>
      <c r="BI381" s="184"/>
      <c r="BJ381" s="184"/>
      <c r="BK381" s="184"/>
      <c r="BL381" s="184"/>
      <c r="BM381" s="184"/>
      <c r="BN381" s="184"/>
      <c r="BO381" s="188"/>
      <c r="BP381" s="184"/>
      <c r="BQ381" s="184"/>
      <c r="BR381" s="184"/>
      <c r="BS381" s="184"/>
      <c r="BT381" s="184"/>
      <c r="BU381" s="184"/>
      <c r="BV381" s="184"/>
      <c r="BW381" s="184"/>
      <c r="BX381" s="184"/>
      <c r="BY381" s="184"/>
      <c r="BZ381" s="184"/>
      <c r="CA381" s="184"/>
    </row>
    <row r="382" ht="15.0" customHeight="1">
      <c r="A382" s="184"/>
      <c r="B382" s="184"/>
      <c r="C382" s="184"/>
      <c r="D382" s="184"/>
      <c r="E382" s="184"/>
      <c r="F382" s="184"/>
      <c r="G382" s="184"/>
      <c r="H382" s="184"/>
      <c r="I382" s="184"/>
      <c r="J382" s="184"/>
      <c r="K382" s="184"/>
      <c r="L382" s="184"/>
      <c r="M382" s="184"/>
      <c r="N382" s="184"/>
      <c r="O382" s="184"/>
      <c r="P382" s="184"/>
      <c r="Q382" s="184"/>
      <c r="R382" s="184"/>
      <c r="S382" s="184"/>
      <c r="T382" s="184"/>
      <c r="U382" s="184"/>
      <c r="V382" s="184"/>
      <c r="W382" s="184"/>
      <c r="X382" s="184"/>
      <c r="Y382" s="184"/>
      <c r="Z382" s="184"/>
      <c r="AA382" s="184"/>
      <c r="AB382" s="184"/>
      <c r="AC382" s="184"/>
      <c r="AD382" s="184"/>
      <c r="AE382" s="184"/>
      <c r="AF382" s="184"/>
      <c r="AG382" s="184"/>
      <c r="AH382" s="184"/>
      <c r="AI382" s="184"/>
      <c r="AJ382" s="184"/>
      <c r="AK382" s="184"/>
      <c r="AL382" s="184"/>
      <c r="AM382" s="184"/>
      <c r="AN382" s="184"/>
      <c r="AO382" s="185"/>
      <c r="AP382" s="184"/>
      <c r="AQ382" s="186"/>
      <c r="AR382" s="184"/>
      <c r="AS382" s="184"/>
      <c r="AT382" s="184"/>
      <c r="AU382" s="186"/>
      <c r="AV382" s="184"/>
      <c r="AW382" s="184"/>
      <c r="AX382" s="184"/>
      <c r="AY382" s="184"/>
      <c r="AZ382" s="184"/>
      <c r="BA382" s="184"/>
      <c r="BB382" s="184"/>
      <c r="BC382" s="184"/>
      <c r="BD382" s="184"/>
      <c r="BE382" s="187"/>
      <c r="BF382" s="184"/>
      <c r="BG382" s="184"/>
      <c r="BH382" s="184"/>
      <c r="BI382" s="184"/>
      <c r="BJ382" s="184"/>
      <c r="BK382" s="184"/>
      <c r="BL382" s="184"/>
      <c r="BM382" s="184"/>
      <c r="BN382" s="184"/>
      <c r="BO382" s="188"/>
      <c r="BP382" s="184"/>
      <c r="BQ382" s="184"/>
      <c r="BR382" s="184"/>
      <c r="BS382" s="184"/>
      <c r="BT382" s="184"/>
      <c r="BU382" s="184"/>
      <c r="BV382" s="184"/>
      <c r="BW382" s="184"/>
      <c r="BX382" s="184"/>
      <c r="BY382" s="184"/>
      <c r="BZ382" s="184"/>
      <c r="CA382" s="184"/>
    </row>
    <row r="383" ht="15.0" customHeight="1">
      <c r="A383" s="184"/>
      <c r="B383" s="184"/>
      <c r="C383" s="184"/>
      <c r="D383" s="184"/>
      <c r="E383" s="184"/>
      <c r="F383" s="184"/>
      <c r="G383" s="184"/>
      <c r="H383" s="184"/>
      <c r="I383" s="184"/>
      <c r="J383" s="184"/>
      <c r="K383" s="184"/>
      <c r="L383" s="184"/>
      <c r="M383" s="184"/>
      <c r="N383" s="184"/>
      <c r="O383" s="184"/>
      <c r="P383" s="184"/>
      <c r="Q383" s="184"/>
      <c r="R383" s="184"/>
      <c r="S383" s="184"/>
      <c r="T383" s="184"/>
      <c r="U383" s="184"/>
      <c r="V383" s="184"/>
      <c r="W383" s="184"/>
      <c r="X383" s="184"/>
      <c r="Y383" s="184"/>
      <c r="Z383" s="184"/>
      <c r="AA383" s="184"/>
      <c r="AB383" s="184"/>
      <c r="AC383" s="184"/>
      <c r="AD383" s="184"/>
      <c r="AE383" s="184"/>
      <c r="AF383" s="184"/>
      <c r="AG383" s="184"/>
      <c r="AH383" s="184"/>
      <c r="AI383" s="184"/>
      <c r="AJ383" s="184"/>
      <c r="AK383" s="184"/>
      <c r="AL383" s="184"/>
      <c r="AM383" s="184"/>
      <c r="AN383" s="184"/>
      <c r="AO383" s="185"/>
      <c r="AP383" s="184"/>
      <c r="AQ383" s="186"/>
      <c r="AR383" s="184"/>
      <c r="AS383" s="184"/>
      <c r="AT383" s="184"/>
      <c r="AU383" s="186"/>
      <c r="AV383" s="184"/>
      <c r="AW383" s="184"/>
      <c r="AX383" s="184"/>
      <c r="AY383" s="184"/>
      <c r="AZ383" s="184"/>
      <c r="BA383" s="184"/>
      <c r="BB383" s="184"/>
      <c r="BC383" s="184"/>
      <c r="BD383" s="184"/>
      <c r="BE383" s="187"/>
      <c r="BF383" s="184"/>
      <c r="BG383" s="184"/>
      <c r="BH383" s="184"/>
      <c r="BI383" s="184"/>
      <c r="BJ383" s="184"/>
      <c r="BK383" s="184"/>
      <c r="BL383" s="184"/>
      <c r="BM383" s="184"/>
      <c r="BN383" s="184"/>
      <c r="BO383" s="188"/>
      <c r="BP383" s="184"/>
      <c r="BQ383" s="184"/>
      <c r="BR383" s="184"/>
      <c r="BS383" s="184"/>
      <c r="BT383" s="184"/>
      <c r="BU383" s="184"/>
      <c r="BV383" s="184"/>
      <c r="BW383" s="184"/>
      <c r="BX383" s="184"/>
      <c r="BY383" s="184"/>
      <c r="BZ383" s="184"/>
      <c r="CA383" s="184"/>
    </row>
    <row r="384" ht="15.0" customHeight="1">
      <c r="A384" s="184"/>
      <c r="B384" s="184"/>
      <c r="C384" s="184"/>
      <c r="D384" s="184"/>
      <c r="E384" s="184"/>
      <c r="F384" s="184"/>
      <c r="G384" s="184"/>
      <c r="H384" s="184"/>
      <c r="I384" s="184"/>
      <c r="J384" s="184"/>
      <c r="K384" s="184"/>
      <c r="L384" s="184"/>
      <c r="M384" s="184"/>
      <c r="N384" s="184"/>
      <c r="O384" s="184"/>
      <c r="P384" s="184"/>
      <c r="Q384" s="184"/>
      <c r="R384" s="184"/>
      <c r="S384" s="184"/>
      <c r="T384" s="184"/>
      <c r="U384" s="184"/>
      <c r="V384" s="184"/>
      <c r="W384" s="184"/>
      <c r="X384" s="184"/>
      <c r="Y384" s="184"/>
      <c r="Z384" s="184"/>
      <c r="AA384" s="184"/>
      <c r="AB384" s="184"/>
      <c r="AC384" s="184"/>
      <c r="AD384" s="184"/>
      <c r="AE384" s="184"/>
      <c r="AF384" s="184"/>
      <c r="AG384" s="184"/>
      <c r="AH384" s="184"/>
      <c r="AI384" s="184"/>
      <c r="AJ384" s="184"/>
      <c r="AK384" s="184"/>
      <c r="AL384" s="184"/>
      <c r="AM384" s="184"/>
      <c r="AN384" s="184"/>
      <c r="AO384" s="185"/>
      <c r="AP384" s="184"/>
      <c r="AQ384" s="186"/>
      <c r="AR384" s="184"/>
      <c r="AS384" s="184"/>
      <c r="AT384" s="184"/>
      <c r="AU384" s="186"/>
      <c r="AV384" s="184"/>
      <c r="AW384" s="184"/>
      <c r="AX384" s="184"/>
      <c r="AY384" s="184"/>
      <c r="AZ384" s="184"/>
      <c r="BA384" s="184"/>
      <c r="BB384" s="184"/>
      <c r="BC384" s="184"/>
      <c r="BD384" s="184"/>
      <c r="BE384" s="187"/>
      <c r="BF384" s="184"/>
      <c r="BG384" s="184"/>
      <c r="BH384" s="184"/>
      <c r="BI384" s="184"/>
      <c r="BJ384" s="184"/>
      <c r="BK384" s="184"/>
      <c r="BL384" s="184"/>
      <c r="BM384" s="184"/>
      <c r="BN384" s="184"/>
      <c r="BO384" s="188"/>
      <c r="BP384" s="184"/>
      <c r="BQ384" s="184"/>
      <c r="BR384" s="184"/>
      <c r="BS384" s="184"/>
      <c r="BT384" s="184"/>
      <c r="BU384" s="184"/>
      <c r="BV384" s="184"/>
      <c r="BW384" s="184"/>
      <c r="BX384" s="184"/>
      <c r="BY384" s="184"/>
      <c r="BZ384" s="184"/>
      <c r="CA384" s="184"/>
    </row>
    <row r="385" ht="15.0" customHeight="1">
      <c r="A385" s="184"/>
      <c r="B385" s="184"/>
      <c r="C385" s="184"/>
      <c r="D385" s="184"/>
      <c r="E385" s="184"/>
      <c r="F385" s="184"/>
      <c r="G385" s="184"/>
      <c r="H385" s="184"/>
      <c r="I385" s="184"/>
      <c r="J385" s="184"/>
      <c r="K385" s="184"/>
      <c r="L385" s="184"/>
      <c r="M385" s="184"/>
      <c r="N385" s="184"/>
      <c r="O385" s="184"/>
      <c r="P385" s="184"/>
      <c r="Q385" s="184"/>
      <c r="R385" s="184"/>
      <c r="S385" s="184"/>
      <c r="T385" s="184"/>
      <c r="U385" s="184"/>
      <c r="V385" s="184"/>
      <c r="W385" s="184"/>
      <c r="X385" s="184"/>
      <c r="Y385" s="184"/>
      <c r="Z385" s="184"/>
      <c r="AA385" s="184"/>
      <c r="AB385" s="184"/>
      <c r="AC385" s="184"/>
      <c r="AD385" s="184"/>
      <c r="AE385" s="184"/>
      <c r="AF385" s="184"/>
      <c r="AG385" s="184"/>
      <c r="AH385" s="184"/>
      <c r="AI385" s="184"/>
      <c r="AJ385" s="184"/>
      <c r="AK385" s="184"/>
      <c r="AL385" s="184"/>
      <c r="AM385" s="184"/>
      <c r="AN385" s="184"/>
      <c r="AO385" s="185"/>
      <c r="AP385" s="184"/>
      <c r="AQ385" s="186"/>
      <c r="AR385" s="184"/>
      <c r="AS385" s="184"/>
      <c r="AT385" s="184"/>
      <c r="AU385" s="186"/>
      <c r="AV385" s="184"/>
      <c r="AW385" s="184"/>
      <c r="AX385" s="184"/>
      <c r="AY385" s="184"/>
      <c r="AZ385" s="184"/>
      <c r="BA385" s="184"/>
      <c r="BB385" s="184"/>
      <c r="BC385" s="184"/>
      <c r="BD385" s="184"/>
      <c r="BE385" s="187"/>
      <c r="BF385" s="184"/>
      <c r="BG385" s="184"/>
      <c r="BH385" s="184"/>
      <c r="BI385" s="184"/>
      <c r="BJ385" s="184"/>
      <c r="BK385" s="184"/>
      <c r="BL385" s="184"/>
      <c r="BM385" s="184"/>
      <c r="BN385" s="184"/>
      <c r="BO385" s="188"/>
      <c r="BP385" s="184"/>
      <c r="BQ385" s="184"/>
      <c r="BR385" s="184"/>
      <c r="BS385" s="184"/>
      <c r="BT385" s="184"/>
      <c r="BU385" s="184"/>
      <c r="BV385" s="184"/>
      <c r="BW385" s="184"/>
      <c r="BX385" s="184"/>
      <c r="BY385" s="184"/>
      <c r="BZ385" s="184"/>
      <c r="CA385" s="184"/>
    </row>
    <row r="386" ht="15.0" customHeight="1">
      <c r="A386" s="184"/>
      <c r="B386" s="184"/>
      <c r="C386" s="184"/>
      <c r="D386" s="184"/>
      <c r="E386" s="184"/>
      <c r="F386" s="184"/>
      <c r="G386" s="184"/>
      <c r="H386" s="184"/>
      <c r="I386" s="184"/>
      <c r="J386" s="184"/>
      <c r="K386" s="184"/>
      <c r="L386" s="184"/>
      <c r="M386" s="184"/>
      <c r="N386" s="184"/>
      <c r="O386" s="184"/>
      <c r="P386" s="184"/>
      <c r="Q386" s="184"/>
      <c r="R386" s="184"/>
      <c r="S386" s="184"/>
      <c r="T386" s="184"/>
      <c r="U386" s="184"/>
      <c r="V386" s="184"/>
      <c r="W386" s="184"/>
      <c r="X386" s="184"/>
      <c r="Y386" s="184"/>
      <c r="Z386" s="184"/>
      <c r="AA386" s="184"/>
      <c r="AB386" s="184"/>
      <c r="AC386" s="184"/>
      <c r="AD386" s="184"/>
      <c r="AE386" s="184"/>
      <c r="AF386" s="184"/>
      <c r="AG386" s="184"/>
      <c r="AH386" s="184"/>
      <c r="AI386" s="184"/>
      <c r="AJ386" s="184"/>
      <c r="AK386" s="184"/>
      <c r="AL386" s="184"/>
      <c r="AM386" s="184"/>
      <c r="AN386" s="184"/>
      <c r="AO386" s="185"/>
      <c r="AP386" s="184"/>
      <c r="AQ386" s="186"/>
      <c r="AR386" s="184"/>
      <c r="AS386" s="184"/>
      <c r="AT386" s="184"/>
      <c r="AU386" s="186"/>
      <c r="AV386" s="184"/>
      <c r="AW386" s="184"/>
      <c r="AX386" s="184"/>
      <c r="AY386" s="184"/>
      <c r="AZ386" s="184"/>
      <c r="BA386" s="184"/>
      <c r="BB386" s="184"/>
      <c r="BC386" s="184"/>
      <c r="BD386" s="184"/>
      <c r="BE386" s="187"/>
      <c r="BF386" s="184"/>
      <c r="BG386" s="184"/>
      <c r="BH386" s="184"/>
      <c r="BI386" s="184"/>
      <c r="BJ386" s="184"/>
      <c r="BK386" s="184"/>
      <c r="BL386" s="184"/>
      <c r="BM386" s="184"/>
      <c r="BN386" s="184"/>
      <c r="BO386" s="188"/>
      <c r="BP386" s="184"/>
      <c r="BQ386" s="184"/>
      <c r="BR386" s="184"/>
      <c r="BS386" s="184"/>
      <c r="BT386" s="184"/>
      <c r="BU386" s="184"/>
      <c r="BV386" s="184"/>
      <c r="BW386" s="184"/>
      <c r="BX386" s="184"/>
      <c r="BY386" s="184"/>
      <c r="BZ386" s="184"/>
      <c r="CA386" s="184"/>
    </row>
    <row r="387" ht="15.0" customHeight="1">
      <c r="A387" s="184"/>
      <c r="B387" s="184"/>
      <c r="C387" s="184"/>
      <c r="D387" s="184"/>
      <c r="E387" s="184"/>
      <c r="F387" s="184"/>
      <c r="G387" s="184"/>
      <c r="H387" s="184"/>
      <c r="I387" s="184"/>
      <c r="J387" s="184"/>
      <c r="K387" s="184"/>
      <c r="L387" s="184"/>
      <c r="M387" s="184"/>
      <c r="N387" s="184"/>
      <c r="O387" s="184"/>
      <c r="P387" s="184"/>
      <c r="Q387" s="184"/>
      <c r="R387" s="184"/>
      <c r="S387" s="184"/>
      <c r="T387" s="184"/>
      <c r="U387" s="184"/>
      <c r="V387" s="184"/>
      <c r="W387" s="184"/>
      <c r="X387" s="184"/>
      <c r="Y387" s="184"/>
      <c r="Z387" s="184"/>
      <c r="AA387" s="184"/>
      <c r="AB387" s="184"/>
      <c r="AC387" s="184"/>
      <c r="AD387" s="184"/>
      <c r="AE387" s="184"/>
      <c r="AF387" s="184"/>
      <c r="AG387" s="184"/>
      <c r="AH387" s="184"/>
      <c r="AI387" s="184"/>
      <c r="AJ387" s="184"/>
      <c r="AK387" s="184"/>
      <c r="AL387" s="184"/>
      <c r="AM387" s="184"/>
      <c r="AN387" s="184"/>
      <c r="AO387" s="185"/>
      <c r="AP387" s="184"/>
      <c r="AQ387" s="186"/>
      <c r="AR387" s="184"/>
      <c r="AS387" s="184"/>
      <c r="AT387" s="184"/>
      <c r="AU387" s="186"/>
      <c r="AV387" s="184"/>
      <c r="AW387" s="184"/>
      <c r="AX387" s="184"/>
      <c r="AY387" s="184"/>
      <c r="AZ387" s="184"/>
      <c r="BA387" s="184"/>
      <c r="BB387" s="184"/>
      <c r="BC387" s="184"/>
      <c r="BD387" s="184"/>
      <c r="BE387" s="187"/>
      <c r="BF387" s="184"/>
      <c r="BG387" s="184"/>
      <c r="BH387" s="184"/>
      <c r="BI387" s="184"/>
      <c r="BJ387" s="184"/>
      <c r="BK387" s="184"/>
      <c r="BL387" s="184"/>
      <c r="BM387" s="184"/>
      <c r="BN387" s="184"/>
      <c r="BO387" s="188"/>
      <c r="BP387" s="184"/>
      <c r="BQ387" s="184"/>
      <c r="BR387" s="184"/>
      <c r="BS387" s="184"/>
      <c r="BT387" s="184"/>
      <c r="BU387" s="184"/>
      <c r="BV387" s="184"/>
      <c r="BW387" s="184"/>
      <c r="BX387" s="184"/>
      <c r="BY387" s="184"/>
      <c r="BZ387" s="184"/>
      <c r="CA387" s="184"/>
    </row>
    <row r="388" ht="15.0" customHeight="1">
      <c r="A388" s="184"/>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4"/>
      <c r="AC388" s="184"/>
      <c r="AD388" s="184"/>
      <c r="AE388" s="184"/>
      <c r="AF388" s="184"/>
      <c r="AG388" s="184"/>
      <c r="AH388" s="184"/>
      <c r="AI388" s="184"/>
      <c r="AJ388" s="184"/>
      <c r="AK388" s="184"/>
      <c r="AL388" s="184"/>
      <c r="AM388" s="184"/>
      <c r="AN388" s="184"/>
      <c r="AO388" s="185"/>
      <c r="AP388" s="184"/>
      <c r="AQ388" s="186"/>
      <c r="AR388" s="184"/>
      <c r="AS388" s="184"/>
      <c r="AT388" s="184"/>
      <c r="AU388" s="186"/>
      <c r="AV388" s="184"/>
      <c r="AW388" s="184"/>
      <c r="AX388" s="184"/>
      <c r="AY388" s="184"/>
      <c r="AZ388" s="184"/>
      <c r="BA388" s="184"/>
      <c r="BB388" s="184"/>
      <c r="BC388" s="184"/>
      <c r="BD388" s="184"/>
      <c r="BE388" s="187"/>
      <c r="BF388" s="184"/>
      <c r="BG388" s="184"/>
      <c r="BH388" s="184"/>
      <c r="BI388" s="184"/>
      <c r="BJ388" s="184"/>
      <c r="BK388" s="184"/>
      <c r="BL388" s="184"/>
      <c r="BM388" s="184"/>
      <c r="BN388" s="184"/>
      <c r="BO388" s="188"/>
      <c r="BP388" s="184"/>
      <c r="BQ388" s="184"/>
      <c r="BR388" s="184"/>
      <c r="BS388" s="184"/>
      <c r="BT388" s="184"/>
      <c r="BU388" s="184"/>
      <c r="BV388" s="184"/>
      <c r="BW388" s="184"/>
      <c r="BX388" s="184"/>
      <c r="BY388" s="184"/>
      <c r="BZ388" s="184"/>
      <c r="CA388" s="184"/>
    </row>
    <row r="389" ht="15.0" customHeight="1">
      <c r="A389" s="184"/>
      <c r="B389" s="184"/>
      <c r="C389" s="184"/>
      <c r="D389" s="184"/>
      <c r="E389" s="184"/>
      <c r="F389" s="184"/>
      <c r="G389" s="184"/>
      <c r="H389" s="184"/>
      <c r="I389" s="184"/>
      <c r="J389" s="184"/>
      <c r="K389" s="184"/>
      <c r="L389" s="184"/>
      <c r="M389" s="184"/>
      <c r="N389" s="184"/>
      <c r="O389" s="184"/>
      <c r="P389" s="184"/>
      <c r="Q389" s="184"/>
      <c r="R389" s="184"/>
      <c r="S389" s="184"/>
      <c r="T389" s="184"/>
      <c r="U389" s="184"/>
      <c r="V389" s="184"/>
      <c r="W389" s="184"/>
      <c r="X389" s="184"/>
      <c r="Y389" s="184"/>
      <c r="Z389" s="184"/>
      <c r="AA389" s="184"/>
      <c r="AB389" s="184"/>
      <c r="AC389" s="184"/>
      <c r="AD389" s="184"/>
      <c r="AE389" s="184"/>
      <c r="AF389" s="184"/>
      <c r="AG389" s="184"/>
      <c r="AH389" s="184"/>
      <c r="AI389" s="184"/>
      <c r="AJ389" s="184"/>
      <c r="AK389" s="184"/>
      <c r="AL389" s="184"/>
      <c r="AM389" s="184"/>
      <c r="AN389" s="184"/>
      <c r="AO389" s="185"/>
      <c r="AP389" s="184"/>
      <c r="AQ389" s="186"/>
      <c r="AR389" s="184"/>
      <c r="AS389" s="184"/>
      <c r="AT389" s="184"/>
      <c r="AU389" s="186"/>
      <c r="AV389" s="184"/>
      <c r="AW389" s="184"/>
      <c r="AX389" s="184"/>
      <c r="AY389" s="184"/>
      <c r="AZ389" s="184"/>
      <c r="BA389" s="184"/>
      <c r="BB389" s="184"/>
      <c r="BC389" s="184"/>
      <c r="BD389" s="184"/>
      <c r="BE389" s="187"/>
      <c r="BF389" s="184"/>
      <c r="BG389" s="184"/>
      <c r="BH389" s="184"/>
      <c r="BI389" s="184"/>
      <c r="BJ389" s="184"/>
      <c r="BK389" s="184"/>
      <c r="BL389" s="184"/>
      <c r="BM389" s="184"/>
      <c r="BN389" s="184"/>
      <c r="BO389" s="188"/>
      <c r="BP389" s="184"/>
      <c r="BQ389" s="184"/>
      <c r="BR389" s="184"/>
      <c r="BS389" s="184"/>
      <c r="BT389" s="184"/>
      <c r="BU389" s="184"/>
      <c r="BV389" s="184"/>
      <c r="BW389" s="184"/>
      <c r="BX389" s="184"/>
      <c r="BY389" s="184"/>
      <c r="BZ389" s="184"/>
      <c r="CA389" s="184"/>
    </row>
    <row r="390" ht="15.0" customHeight="1">
      <c r="A390" s="184"/>
      <c r="B390" s="184"/>
      <c r="C390" s="184"/>
      <c r="D390" s="184"/>
      <c r="E390" s="184"/>
      <c r="F390" s="184"/>
      <c r="G390" s="184"/>
      <c r="H390" s="184"/>
      <c r="I390" s="184"/>
      <c r="J390" s="184"/>
      <c r="K390" s="184"/>
      <c r="L390" s="184"/>
      <c r="M390" s="184"/>
      <c r="N390" s="184"/>
      <c r="O390" s="184"/>
      <c r="P390" s="184"/>
      <c r="Q390" s="184"/>
      <c r="R390" s="184"/>
      <c r="S390" s="184"/>
      <c r="T390" s="184"/>
      <c r="U390" s="184"/>
      <c r="V390" s="184"/>
      <c r="W390" s="184"/>
      <c r="X390" s="184"/>
      <c r="Y390" s="184"/>
      <c r="Z390" s="184"/>
      <c r="AA390" s="184"/>
      <c r="AB390" s="184"/>
      <c r="AC390" s="184"/>
      <c r="AD390" s="184"/>
      <c r="AE390" s="184"/>
      <c r="AF390" s="184"/>
      <c r="AG390" s="184"/>
      <c r="AH390" s="184"/>
      <c r="AI390" s="184"/>
      <c r="AJ390" s="184"/>
      <c r="AK390" s="184"/>
      <c r="AL390" s="184"/>
      <c r="AM390" s="184"/>
      <c r="AN390" s="184"/>
      <c r="AO390" s="185"/>
      <c r="AP390" s="184"/>
      <c r="AQ390" s="186"/>
      <c r="AR390" s="184"/>
      <c r="AS390" s="184"/>
      <c r="AT390" s="184"/>
      <c r="AU390" s="186"/>
      <c r="AV390" s="184"/>
      <c r="AW390" s="184"/>
      <c r="AX390" s="184"/>
      <c r="AY390" s="184"/>
      <c r="AZ390" s="184"/>
      <c r="BA390" s="184"/>
      <c r="BB390" s="184"/>
      <c r="BC390" s="184"/>
      <c r="BD390" s="184"/>
      <c r="BE390" s="187"/>
      <c r="BF390" s="184"/>
      <c r="BG390" s="184"/>
      <c r="BH390" s="184"/>
      <c r="BI390" s="184"/>
      <c r="BJ390" s="184"/>
      <c r="BK390" s="184"/>
      <c r="BL390" s="184"/>
      <c r="BM390" s="184"/>
      <c r="BN390" s="184"/>
      <c r="BO390" s="188"/>
      <c r="BP390" s="184"/>
      <c r="BQ390" s="184"/>
      <c r="BR390" s="184"/>
      <c r="BS390" s="184"/>
      <c r="BT390" s="184"/>
      <c r="BU390" s="184"/>
      <c r="BV390" s="184"/>
      <c r="BW390" s="184"/>
      <c r="BX390" s="184"/>
      <c r="BY390" s="184"/>
      <c r="BZ390" s="184"/>
      <c r="CA390" s="184"/>
    </row>
    <row r="391" ht="15.0" customHeight="1">
      <c r="A391" s="184"/>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4"/>
      <c r="AC391" s="184"/>
      <c r="AD391" s="184"/>
      <c r="AE391" s="184"/>
      <c r="AF391" s="184"/>
      <c r="AG391" s="184"/>
      <c r="AH391" s="184"/>
      <c r="AI391" s="184"/>
      <c r="AJ391" s="184"/>
      <c r="AK391" s="184"/>
      <c r="AL391" s="184"/>
      <c r="AM391" s="184"/>
      <c r="AN391" s="184"/>
      <c r="AO391" s="185"/>
      <c r="AP391" s="184"/>
      <c r="AQ391" s="186"/>
      <c r="AR391" s="184"/>
      <c r="AS391" s="184"/>
      <c r="AT391" s="184"/>
      <c r="AU391" s="186"/>
      <c r="AV391" s="184"/>
      <c r="AW391" s="184"/>
      <c r="AX391" s="184"/>
      <c r="AY391" s="184"/>
      <c r="AZ391" s="184"/>
      <c r="BA391" s="184"/>
      <c r="BB391" s="184"/>
      <c r="BC391" s="184"/>
      <c r="BD391" s="184"/>
      <c r="BE391" s="187"/>
      <c r="BF391" s="184"/>
      <c r="BG391" s="184"/>
      <c r="BH391" s="184"/>
      <c r="BI391" s="184"/>
      <c r="BJ391" s="184"/>
      <c r="BK391" s="184"/>
      <c r="BL391" s="184"/>
      <c r="BM391" s="184"/>
      <c r="BN391" s="184"/>
      <c r="BO391" s="188"/>
      <c r="BP391" s="184"/>
      <c r="BQ391" s="184"/>
      <c r="BR391" s="184"/>
      <c r="BS391" s="184"/>
      <c r="BT391" s="184"/>
      <c r="BU391" s="184"/>
      <c r="BV391" s="184"/>
      <c r="BW391" s="184"/>
      <c r="BX391" s="184"/>
      <c r="BY391" s="184"/>
      <c r="BZ391" s="184"/>
      <c r="CA391" s="184"/>
    </row>
    <row r="392" ht="15.0" customHeight="1">
      <c r="A392" s="184"/>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4"/>
      <c r="AC392" s="184"/>
      <c r="AD392" s="184"/>
      <c r="AE392" s="184"/>
      <c r="AF392" s="184"/>
      <c r="AG392" s="184"/>
      <c r="AH392" s="184"/>
      <c r="AI392" s="184"/>
      <c r="AJ392" s="184"/>
      <c r="AK392" s="184"/>
      <c r="AL392" s="184"/>
      <c r="AM392" s="184"/>
      <c r="AN392" s="184"/>
      <c r="AO392" s="185"/>
      <c r="AP392" s="184"/>
      <c r="AQ392" s="186"/>
      <c r="AR392" s="184"/>
      <c r="AS392" s="184"/>
      <c r="AT392" s="184"/>
      <c r="AU392" s="186"/>
      <c r="AV392" s="184"/>
      <c r="AW392" s="184"/>
      <c r="AX392" s="184"/>
      <c r="AY392" s="184"/>
      <c r="AZ392" s="184"/>
      <c r="BA392" s="184"/>
      <c r="BB392" s="184"/>
      <c r="BC392" s="184"/>
      <c r="BD392" s="184"/>
      <c r="BE392" s="187"/>
      <c r="BF392" s="184"/>
      <c r="BG392" s="184"/>
      <c r="BH392" s="184"/>
      <c r="BI392" s="184"/>
      <c r="BJ392" s="184"/>
      <c r="BK392" s="184"/>
      <c r="BL392" s="184"/>
      <c r="BM392" s="184"/>
      <c r="BN392" s="184"/>
      <c r="BO392" s="188"/>
      <c r="BP392" s="184"/>
      <c r="BQ392" s="184"/>
      <c r="BR392" s="184"/>
      <c r="BS392" s="184"/>
      <c r="BT392" s="184"/>
      <c r="BU392" s="184"/>
      <c r="BV392" s="184"/>
      <c r="BW392" s="184"/>
      <c r="BX392" s="184"/>
      <c r="BY392" s="184"/>
      <c r="BZ392" s="184"/>
      <c r="CA392" s="184"/>
    </row>
    <row r="393" ht="15.0" customHeight="1">
      <c r="A393" s="184"/>
      <c r="B393" s="184"/>
      <c r="C393" s="184"/>
      <c r="D393" s="184"/>
      <c r="E393" s="184"/>
      <c r="F393" s="184"/>
      <c r="G393" s="184"/>
      <c r="H393" s="184"/>
      <c r="I393" s="184"/>
      <c r="J393" s="184"/>
      <c r="K393" s="184"/>
      <c r="L393" s="184"/>
      <c r="M393" s="184"/>
      <c r="N393" s="184"/>
      <c r="O393" s="184"/>
      <c r="P393" s="184"/>
      <c r="Q393" s="184"/>
      <c r="R393" s="184"/>
      <c r="S393" s="184"/>
      <c r="T393" s="184"/>
      <c r="U393" s="184"/>
      <c r="V393" s="184"/>
      <c r="W393" s="184"/>
      <c r="X393" s="184"/>
      <c r="Y393" s="184"/>
      <c r="Z393" s="184"/>
      <c r="AA393" s="184"/>
      <c r="AB393" s="184"/>
      <c r="AC393" s="184"/>
      <c r="AD393" s="184"/>
      <c r="AE393" s="184"/>
      <c r="AF393" s="184"/>
      <c r="AG393" s="184"/>
      <c r="AH393" s="184"/>
      <c r="AI393" s="184"/>
      <c r="AJ393" s="184"/>
      <c r="AK393" s="184"/>
      <c r="AL393" s="184"/>
      <c r="AM393" s="184"/>
      <c r="AN393" s="184"/>
      <c r="AO393" s="185"/>
      <c r="AP393" s="184"/>
      <c r="AQ393" s="186"/>
      <c r="AR393" s="184"/>
      <c r="AS393" s="184"/>
      <c r="AT393" s="184"/>
      <c r="AU393" s="186"/>
      <c r="AV393" s="184"/>
      <c r="AW393" s="184"/>
      <c r="AX393" s="184"/>
      <c r="AY393" s="184"/>
      <c r="AZ393" s="184"/>
      <c r="BA393" s="184"/>
      <c r="BB393" s="184"/>
      <c r="BC393" s="184"/>
      <c r="BD393" s="184"/>
      <c r="BE393" s="187"/>
      <c r="BF393" s="184"/>
      <c r="BG393" s="184"/>
      <c r="BH393" s="184"/>
      <c r="BI393" s="184"/>
      <c r="BJ393" s="184"/>
      <c r="BK393" s="184"/>
      <c r="BL393" s="184"/>
      <c r="BM393" s="184"/>
      <c r="BN393" s="184"/>
      <c r="BO393" s="188"/>
      <c r="BP393" s="184"/>
      <c r="BQ393" s="184"/>
      <c r="BR393" s="184"/>
      <c r="BS393" s="184"/>
      <c r="BT393" s="184"/>
      <c r="BU393" s="184"/>
      <c r="BV393" s="184"/>
      <c r="BW393" s="184"/>
      <c r="BX393" s="184"/>
      <c r="BY393" s="184"/>
      <c r="BZ393" s="184"/>
      <c r="CA393" s="184"/>
    </row>
    <row r="394" ht="15.0" customHeight="1">
      <c r="A394" s="184"/>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4"/>
      <c r="AC394" s="184"/>
      <c r="AD394" s="184"/>
      <c r="AE394" s="184"/>
      <c r="AF394" s="184"/>
      <c r="AG394" s="184"/>
      <c r="AH394" s="184"/>
      <c r="AI394" s="184"/>
      <c r="AJ394" s="184"/>
      <c r="AK394" s="184"/>
      <c r="AL394" s="184"/>
      <c r="AM394" s="184"/>
      <c r="AN394" s="184"/>
      <c r="AO394" s="185"/>
      <c r="AP394" s="184"/>
      <c r="AQ394" s="186"/>
      <c r="AR394" s="184"/>
      <c r="AS394" s="184"/>
      <c r="AT394" s="184"/>
      <c r="AU394" s="186"/>
      <c r="AV394" s="184"/>
      <c r="AW394" s="184"/>
      <c r="AX394" s="184"/>
      <c r="AY394" s="184"/>
      <c r="AZ394" s="184"/>
      <c r="BA394" s="184"/>
      <c r="BB394" s="184"/>
      <c r="BC394" s="184"/>
      <c r="BD394" s="184"/>
      <c r="BE394" s="187"/>
      <c r="BF394" s="184"/>
      <c r="BG394" s="184"/>
      <c r="BH394" s="184"/>
      <c r="BI394" s="184"/>
      <c r="BJ394" s="184"/>
      <c r="BK394" s="184"/>
      <c r="BL394" s="184"/>
      <c r="BM394" s="184"/>
      <c r="BN394" s="184"/>
      <c r="BO394" s="188"/>
      <c r="BP394" s="184"/>
      <c r="BQ394" s="184"/>
      <c r="BR394" s="184"/>
      <c r="BS394" s="184"/>
      <c r="BT394" s="184"/>
      <c r="BU394" s="184"/>
      <c r="BV394" s="184"/>
      <c r="BW394" s="184"/>
      <c r="BX394" s="184"/>
      <c r="BY394" s="184"/>
      <c r="BZ394" s="184"/>
      <c r="CA394" s="184"/>
    </row>
    <row r="395" ht="15.0" customHeight="1">
      <c r="A395" s="184"/>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4"/>
      <c r="AC395" s="184"/>
      <c r="AD395" s="184"/>
      <c r="AE395" s="184"/>
      <c r="AF395" s="184"/>
      <c r="AG395" s="184"/>
      <c r="AH395" s="184"/>
      <c r="AI395" s="184"/>
      <c r="AJ395" s="184"/>
      <c r="AK395" s="184"/>
      <c r="AL395" s="184"/>
      <c r="AM395" s="184"/>
      <c r="AN395" s="184"/>
      <c r="AO395" s="185"/>
      <c r="AP395" s="184"/>
      <c r="AQ395" s="186"/>
      <c r="AR395" s="184"/>
      <c r="AS395" s="184"/>
      <c r="AT395" s="184"/>
      <c r="AU395" s="186"/>
      <c r="AV395" s="184"/>
      <c r="AW395" s="184"/>
      <c r="AX395" s="184"/>
      <c r="AY395" s="184"/>
      <c r="AZ395" s="184"/>
      <c r="BA395" s="184"/>
      <c r="BB395" s="184"/>
      <c r="BC395" s="184"/>
      <c r="BD395" s="184"/>
      <c r="BE395" s="187"/>
      <c r="BF395" s="184"/>
      <c r="BG395" s="184"/>
      <c r="BH395" s="184"/>
      <c r="BI395" s="184"/>
      <c r="BJ395" s="184"/>
      <c r="BK395" s="184"/>
      <c r="BL395" s="184"/>
      <c r="BM395" s="184"/>
      <c r="BN395" s="184"/>
      <c r="BO395" s="188"/>
      <c r="BP395" s="184"/>
      <c r="BQ395" s="184"/>
      <c r="BR395" s="184"/>
      <c r="BS395" s="184"/>
      <c r="BT395" s="184"/>
      <c r="BU395" s="184"/>
      <c r="BV395" s="184"/>
      <c r="BW395" s="184"/>
      <c r="BX395" s="184"/>
      <c r="BY395" s="184"/>
      <c r="BZ395" s="184"/>
      <c r="CA395" s="184"/>
    </row>
    <row r="396" ht="15.0" customHeight="1">
      <c r="A396" s="184"/>
      <c r="B396" s="184"/>
      <c r="C396" s="184"/>
      <c r="D396" s="184"/>
      <c r="E396" s="184"/>
      <c r="F396" s="184"/>
      <c r="G396" s="184"/>
      <c r="H396" s="184"/>
      <c r="I396" s="184"/>
      <c r="J396" s="184"/>
      <c r="K396" s="184"/>
      <c r="L396" s="184"/>
      <c r="M396" s="184"/>
      <c r="N396" s="184"/>
      <c r="O396" s="184"/>
      <c r="P396" s="184"/>
      <c r="Q396" s="184"/>
      <c r="R396" s="184"/>
      <c r="S396" s="184"/>
      <c r="T396" s="184"/>
      <c r="U396" s="184"/>
      <c r="V396" s="184"/>
      <c r="W396" s="184"/>
      <c r="X396" s="184"/>
      <c r="Y396" s="184"/>
      <c r="Z396" s="184"/>
      <c r="AA396" s="184"/>
      <c r="AB396" s="184"/>
      <c r="AC396" s="184"/>
      <c r="AD396" s="184"/>
      <c r="AE396" s="184"/>
      <c r="AF396" s="184"/>
      <c r="AG396" s="184"/>
      <c r="AH396" s="184"/>
      <c r="AI396" s="184"/>
      <c r="AJ396" s="184"/>
      <c r="AK396" s="184"/>
      <c r="AL396" s="184"/>
      <c r="AM396" s="184"/>
      <c r="AN396" s="184"/>
      <c r="AO396" s="185"/>
      <c r="AP396" s="184"/>
      <c r="AQ396" s="186"/>
      <c r="AR396" s="184"/>
      <c r="AS396" s="184"/>
      <c r="AT396" s="184"/>
      <c r="AU396" s="186"/>
      <c r="AV396" s="184"/>
      <c r="AW396" s="184"/>
      <c r="AX396" s="184"/>
      <c r="AY396" s="184"/>
      <c r="AZ396" s="184"/>
      <c r="BA396" s="184"/>
      <c r="BB396" s="184"/>
      <c r="BC396" s="184"/>
      <c r="BD396" s="184"/>
      <c r="BE396" s="187"/>
      <c r="BF396" s="184"/>
      <c r="BG396" s="184"/>
      <c r="BH396" s="184"/>
      <c r="BI396" s="184"/>
      <c r="BJ396" s="184"/>
      <c r="BK396" s="184"/>
      <c r="BL396" s="184"/>
      <c r="BM396" s="184"/>
      <c r="BN396" s="184"/>
      <c r="BO396" s="188"/>
      <c r="BP396" s="184"/>
      <c r="BQ396" s="184"/>
      <c r="BR396" s="184"/>
      <c r="BS396" s="184"/>
      <c r="BT396" s="184"/>
      <c r="BU396" s="184"/>
      <c r="BV396" s="184"/>
      <c r="BW396" s="184"/>
      <c r="BX396" s="184"/>
      <c r="BY396" s="184"/>
      <c r="BZ396" s="184"/>
      <c r="CA396" s="184"/>
    </row>
    <row r="397" ht="15.0" customHeight="1">
      <c r="A397" s="184"/>
      <c r="B397" s="184"/>
      <c r="C397" s="184"/>
      <c r="D397" s="184"/>
      <c r="E397" s="184"/>
      <c r="F397" s="184"/>
      <c r="G397" s="184"/>
      <c r="H397" s="184"/>
      <c r="I397" s="184"/>
      <c r="J397" s="184"/>
      <c r="K397" s="184"/>
      <c r="L397" s="184"/>
      <c r="M397" s="184"/>
      <c r="N397" s="184"/>
      <c r="O397" s="184"/>
      <c r="P397" s="184"/>
      <c r="Q397" s="184"/>
      <c r="R397" s="184"/>
      <c r="S397" s="184"/>
      <c r="T397" s="184"/>
      <c r="U397" s="184"/>
      <c r="V397" s="184"/>
      <c r="W397" s="184"/>
      <c r="X397" s="184"/>
      <c r="Y397" s="184"/>
      <c r="Z397" s="184"/>
      <c r="AA397" s="184"/>
      <c r="AB397" s="184"/>
      <c r="AC397" s="184"/>
      <c r="AD397" s="184"/>
      <c r="AE397" s="184"/>
      <c r="AF397" s="184"/>
      <c r="AG397" s="184"/>
      <c r="AH397" s="184"/>
      <c r="AI397" s="184"/>
      <c r="AJ397" s="184"/>
      <c r="AK397" s="184"/>
      <c r="AL397" s="184"/>
      <c r="AM397" s="184"/>
      <c r="AN397" s="184"/>
      <c r="AO397" s="185"/>
      <c r="AP397" s="184"/>
      <c r="AQ397" s="186"/>
      <c r="AR397" s="184"/>
      <c r="AS397" s="184"/>
      <c r="AT397" s="184"/>
      <c r="AU397" s="186"/>
      <c r="AV397" s="184"/>
      <c r="AW397" s="184"/>
      <c r="AX397" s="184"/>
      <c r="AY397" s="184"/>
      <c r="AZ397" s="184"/>
      <c r="BA397" s="184"/>
      <c r="BB397" s="184"/>
      <c r="BC397" s="184"/>
      <c r="BD397" s="184"/>
      <c r="BE397" s="187"/>
      <c r="BF397" s="184"/>
      <c r="BG397" s="184"/>
      <c r="BH397" s="184"/>
      <c r="BI397" s="184"/>
      <c r="BJ397" s="184"/>
      <c r="BK397" s="184"/>
      <c r="BL397" s="184"/>
      <c r="BM397" s="184"/>
      <c r="BN397" s="184"/>
      <c r="BO397" s="188"/>
      <c r="BP397" s="184"/>
      <c r="BQ397" s="184"/>
      <c r="BR397" s="184"/>
      <c r="BS397" s="184"/>
      <c r="BT397" s="184"/>
      <c r="BU397" s="184"/>
      <c r="BV397" s="184"/>
      <c r="BW397" s="184"/>
      <c r="BX397" s="184"/>
      <c r="BY397" s="184"/>
      <c r="BZ397" s="184"/>
      <c r="CA397" s="184"/>
    </row>
    <row r="398" ht="15.0" customHeight="1">
      <c r="A398" s="184"/>
      <c r="B398" s="184"/>
      <c r="C398" s="184"/>
      <c r="D398" s="184"/>
      <c r="E398" s="184"/>
      <c r="F398" s="184"/>
      <c r="G398" s="184"/>
      <c r="H398" s="184"/>
      <c r="I398" s="184"/>
      <c r="J398" s="184"/>
      <c r="K398" s="184"/>
      <c r="L398" s="184"/>
      <c r="M398" s="184"/>
      <c r="N398" s="184"/>
      <c r="O398" s="184"/>
      <c r="P398" s="184"/>
      <c r="Q398" s="184"/>
      <c r="R398" s="184"/>
      <c r="S398" s="184"/>
      <c r="T398" s="184"/>
      <c r="U398" s="184"/>
      <c r="V398" s="184"/>
      <c r="W398" s="184"/>
      <c r="X398" s="184"/>
      <c r="Y398" s="184"/>
      <c r="Z398" s="184"/>
      <c r="AA398" s="184"/>
      <c r="AB398" s="184"/>
      <c r="AC398" s="184"/>
      <c r="AD398" s="184"/>
      <c r="AE398" s="184"/>
      <c r="AF398" s="184"/>
      <c r="AG398" s="184"/>
      <c r="AH398" s="184"/>
      <c r="AI398" s="184"/>
      <c r="AJ398" s="184"/>
      <c r="AK398" s="184"/>
      <c r="AL398" s="184"/>
      <c r="AM398" s="184"/>
      <c r="AN398" s="184"/>
      <c r="AO398" s="185"/>
      <c r="AP398" s="184"/>
      <c r="AQ398" s="186"/>
      <c r="AR398" s="184"/>
      <c r="AS398" s="184"/>
      <c r="AT398" s="184"/>
      <c r="AU398" s="186"/>
      <c r="AV398" s="184"/>
      <c r="AW398" s="184"/>
      <c r="AX398" s="184"/>
      <c r="AY398" s="184"/>
      <c r="AZ398" s="184"/>
      <c r="BA398" s="184"/>
      <c r="BB398" s="184"/>
      <c r="BC398" s="184"/>
      <c r="BD398" s="184"/>
      <c r="BE398" s="187"/>
      <c r="BF398" s="184"/>
      <c r="BG398" s="184"/>
      <c r="BH398" s="184"/>
      <c r="BI398" s="184"/>
      <c r="BJ398" s="184"/>
      <c r="BK398" s="184"/>
      <c r="BL398" s="184"/>
      <c r="BM398" s="184"/>
      <c r="BN398" s="184"/>
      <c r="BO398" s="188"/>
      <c r="BP398" s="184"/>
      <c r="BQ398" s="184"/>
      <c r="BR398" s="184"/>
      <c r="BS398" s="184"/>
      <c r="BT398" s="184"/>
      <c r="BU398" s="184"/>
      <c r="BV398" s="184"/>
      <c r="BW398" s="184"/>
      <c r="BX398" s="184"/>
      <c r="BY398" s="184"/>
      <c r="BZ398" s="184"/>
      <c r="CA398" s="184"/>
    </row>
    <row r="399" ht="15.0" customHeight="1">
      <c r="A399" s="184"/>
      <c r="B399" s="184"/>
      <c r="C399" s="184"/>
      <c r="D399" s="184"/>
      <c r="E399" s="184"/>
      <c r="F399" s="184"/>
      <c r="G399" s="184"/>
      <c r="H399" s="184"/>
      <c r="I399" s="184"/>
      <c r="J399" s="184"/>
      <c r="K399" s="184"/>
      <c r="L399" s="184"/>
      <c r="M399" s="184"/>
      <c r="N399" s="184"/>
      <c r="O399" s="184"/>
      <c r="P399" s="184"/>
      <c r="Q399" s="184"/>
      <c r="R399" s="184"/>
      <c r="S399" s="184"/>
      <c r="T399" s="184"/>
      <c r="U399" s="184"/>
      <c r="V399" s="184"/>
      <c r="W399" s="184"/>
      <c r="X399" s="184"/>
      <c r="Y399" s="184"/>
      <c r="Z399" s="184"/>
      <c r="AA399" s="184"/>
      <c r="AB399" s="184"/>
      <c r="AC399" s="184"/>
      <c r="AD399" s="184"/>
      <c r="AE399" s="184"/>
      <c r="AF399" s="184"/>
      <c r="AG399" s="184"/>
      <c r="AH399" s="184"/>
      <c r="AI399" s="184"/>
      <c r="AJ399" s="184"/>
      <c r="AK399" s="184"/>
      <c r="AL399" s="184"/>
      <c r="AM399" s="184"/>
      <c r="AN399" s="184"/>
      <c r="AO399" s="185"/>
      <c r="AP399" s="184"/>
      <c r="AQ399" s="186"/>
      <c r="AR399" s="184"/>
      <c r="AS399" s="184"/>
      <c r="AT399" s="184"/>
      <c r="AU399" s="186"/>
      <c r="AV399" s="184"/>
      <c r="AW399" s="184"/>
      <c r="AX399" s="184"/>
      <c r="AY399" s="184"/>
      <c r="AZ399" s="184"/>
      <c r="BA399" s="184"/>
      <c r="BB399" s="184"/>
      <c r="BC399" s="184"/>
      <c r="BD399" s="184"/>
      <c r="BE399" s="187"/>
      <c r="BF399" s="184"/>
      <c r="BG399" s="184"/>
      <c r="BH399" s="184"/>
      <c r="BI399" s="184"/>
      <c r="BJ399" s="184"/>
      <c r="BK399" s="184"/>
      <c r="BL399" s="184"/>
      <c r="BM399" s="184"/>
      <c r="BN399" s="184"/>
      <c r="BO399" s="188"/>
      <c r="BP399" s="184"/>
      <c r="BQ399" s="184"/>
      <c r="BR399" s="184"/>
      <c r="BS399" s="184"/>
      <c r="BT399" s="184"/>
      <c r="BU399" s="184"/>
      <c r="BV399" s="184"/>
      <c r="BW399" s="184"/>
      <c r="BX399" s="184"/>
      <c r="BY399" s="184"/>
      <c r="BZ399" s="184"/>
      <c r="CA399" s="184"/>
    </row>
    <row r="400" ht="15.0" customHeight="1">
      <c r="A400" s="184"/>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4"/>
      <c r="AC400" s="184"/>
      <c r="AD400" s="184"/>
      <c r="AE400" s="184"/>
      <c r="AF400" s="184"/>
      <c r="AG400" s="184"/>
      <c r="AH400" s="184"/>
      <c r="AI400" s="184"/>
      <c r="AJ400" s="184"/>
      <c r="AK400" s="184"/>
      <c r="AL400" s="184"/>
      <c r="AM400" s="184"/>
      <c r="AN400" s="184"/>
      <c r="AO400" s="185"/>
      <c r="AP400" s="184"/>
      <c r="AQ400" s="186"/>
      <c r="AR400" s="184"/>
      <c r="AS400" s="184"/>
      <c r="AT400" s="184"/>
      <c r="AU400" s="186"/>
      <c r="AV400" s="184"/>
      <c r="AW400" s="184"/>
      <c r="AX400" s="184"/>
      <c r="AY400" s="184"/>
      <c r="AZ400" s="184"/>
      <c r="BA400" s="184"/>
      <c r="BB400" s="184"/>
      <c r="BC400" s="184"/>
      <c r="BD400" s="184"/>
      <c r="BE400" s="187"/>
      <c r="BF400" s="184"/>
      <c r="BG400" s="184"/>
      <c r="BH400" s="184"/>
      <c r="BI400" s="184"/>
      <c r="BJ400" s="184"/>
      <c r="BK400" s="184"/>
      <c r="BL400" s="184"/>
      <c r="BM400" s="184"/>
      <c r="BN400" s="184"/>
      <c r="BO400" s="188"/>
      <c r="BP400" s="184"/>
      <c r="BQ400" s="184"/>
      <c r="BR400" s="184"/>
      <c r="BS400" s="184"/>
      <c r="BT400" s="184"/>
      <c r="BU400" s="184"/>
      <c r="BV400" s="184"/>
      <c r="BW400" s="184"/>
      <c r="BX400" s="184"/>
      <c r="BY400" s="184"/>
      <c r="BZ400" s="184"/>
      <c r="CA400" s="184"/>
    </row>
    <row r="401" ht="15.0" customHeight="1">
      <c r="A401" s="184"/>
      <c r="B401" s="184"/>
      <c r="C401" s="184"/>
      <c r="D401" s="184"/>
      <c r="E401" s="184"/>
      <c r="F401" s="184"/>
      <c r="G401" s="184"/>
      <c r="H401" s="184"/>
      <c r="I401" s="184"/>
      <c r="J401" s="184"/>
      <c r="K401" s="184"/>
      <c r="L401" s="184"/>
      <c r="M401" s="184"/>
      <c r="N401" s="184"/>
      <c r="O401" s="184"/>
      <c r="P401" s="184"/>
      <c r="Q401" s="184"/>
      <c r="R401" s="184"/>
      <c r="S401" s="184"/>
      <c r="T401" s="184"/>
      <c r="U401" s="184"/>
      <c r="V401" s="184"/>
      <c r="W401" s="184"/>
      <c r="X401" s="184"/>
      <c r="Y401" s="184"/>
      <c r="Z401" s="184"/>
      <c r="AA401" s="184"/>
      <c r="AB401" s="184"/>
      <c r="AC401" s="184"/>
      <c r="AD401" s="184"/>
      <c r="AE401" s="184"/>
      <c r="AF401" s="184"/>
      <c r="AG401" s="184"/>
      <c r="AH401" s="184"/>
      <c r="AI401" s="184"/>
      <c r="AJ401" s="184"/>
      <c r="AK401" s="184"/>
      <c r="AL401" s="184"/>
      <c r="AM401" s="184"/>
      <c r="AN401" s="184"/>
      <c r="AO401" s="185"/>
      <c r="AP401" s="184"/>
      <c r="AQ401" s="186"/>
      <c r="AR401" s="184"/>
      <c r="AS401" s="184"/>
      <c r="AT401" s="184"/>
      <c r="AU401" s="186"/>
      <c r="AV401" s="184"/>
      <c r="AW401" s="184"/>
      <c r="AX401" s="184"/>
      <c r="AY401" s="184"/>
      <c r="AZ401" s="184"/>
      <c r="BA401" s="184"/>
      <c r="BB401" s="184"/>
      <c r="BC401" s="184"/>
      <c r="BD401" s="184"/>
      <c r="BE401" s="187"/>
      <c r="BF401" s="184"/>
      <c r="BG401" s="184"/>
      <c r="BH401" s="184"/>
      <c r="BI401" s="184"/>
      <c r="BJ401" s="184"/>
      <c r="BK401" s="184"/>
      <c r="BL401" s="184"/>
      <c r="BM401" s="184"/>
      <c r="BN401" s="184"/>
      <c r="BO401" s="188"/>
      <c r="BP401" s="184"/>
      <c r="BQ401" s="184"/>
      <c r="BR401" s="184"/>
      <c r="BS401" s="184"/>
      <c r="BT401" s="184"/>
      <c r="BU401" s="184"/>
      <c r="BV401" s="184"/>
      <c r="BW401" s="184"/>
      <c r="BX401" s="184"/>
      <c r="BY401" s="184"/>
      <c r="BZ401" s="184"/>
      <c r="CA401" s="184"/>
    </row>
    <row r="402" ht="15.0" customHeight="1">
      <c r="A402" s="184"/>
      <c r="B402" s="184"/>
      <c r="C402" s="184"/>
      <c r="D402" s="184"/>
      <c r="E402" s="184"/>
      <c r="F402" s="184"/>
      <c r="G402" s="184"/>
      <c r="H402" s="184"/>
      <c r="I402" s="184"/>
      <c r="J402" s="184"/>
      <c r="K402" s="184"/>
      <c r="L402" s="184"/>
      <c r="M402" s="184"/>
      <c r="N402" s="184"/>
      <c r="O402" s="184"/>
      <c r="P402" s="184"/>
      <c r="Q402" s="184"/>
      <c r="R402" s="184"/>
      <c r="S402" s="184"/>
      <c r="T402" s="184"/>
      <c r="U402" s="184"/>
      <c r="V402" s="184"/>
      <c r="W402" s="184"/>
      <c r="X402" s="184"/>
      <c r="Y402" s="184"/>
      <c r="Z402" s="184"/>
      <c r="AA402" s="184"/>
      <c r="AB402" s="184"/>
      <c r="AC402" s="184"/>
      <c r="AD402" s="184"/>
      <c r="AE402" s="184"/>
      <c r="AF402" s="184"/>
      <c r="AG402" s="184"/>
      <c r="AH402" s="184"/>
      <c r="AI402" s="184"/>
      <c r="AJ402" s="184"/>
      <c r="AK402" s="184"/>
      <c r="AL402" s="184"/>
      <c r="AM402" s="184"/>
      <c r="AN402" s="184"/>
      <c r="AO402" s="185"/>
      <c r="AP402" s="184"/>
      <c r="AQ402" s="186"/>
      <c r="AR402" s="184"/>
      <c r="AS402" s="184"/>
      <c r="AT402" s="184"/>
      <c r="AU402" s="186"/>
      <c r="AV402" s="184"/>
      <c r="AW402" s="184"/>
      <c r="AX402" s="184"/>
      <c r="AY402" s="184"/>
      <c r="AZ402" s="184"/>
      <c r="BA402" s="184"/>
      <c r="BB402" s="184"/>
      <c r="BC402" s="184"/>
      <c r="BD402" s="184"/>
      <c r="BE402" s="187"/>
      <c r="BF402" s="184"/>
      <c r="BG402" s="184"/>
      <c r="BH402" s="184"/>
      <c r="BI402" s="184"/>
      <c r="BJ402" s="184"/>
      <c r="BK402" s="184"/>
      <c r="BL402" s="184"/>
      <c r="BM402" s="184"/>
      <c r="BN402" s="184"/>
      <c r="BO402" s="188"/>
      <c r="BP402" s="184"/>
      <c r="BQ402" s="184"/>
      <c r="BR402" s="184"/>
      <c r="BS402" s="184"/>
      <c r="BT402" s="184"/>
      <c r="BU402" s="184"/>
      <c r="BV402" s="184"/>
      <c r="BW402" s="184"/>
      <c r="BX402" s="184"/>
      <c r="BY402" s="184"/>
      <c r="BZ402" s="184"/>
      <c r="CA402" s="184"/>
    </row>
    <row r="403" ht="15.0" customHeight="1">
      <c r="A403" s="184"/>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4"/>
      <c r="AC403" s="184"/>
      <c r="AD403" s="184"/>
      <c r="AE403" s="184"/>
      <c r="AF403" s="184"/>
      <c r="AG403" s="184"/>
      <c r="AH403" s="184"/>
      <c r="AI403" s="184"/>
      <c r="AJ403" s="184"/>
      <c r="AK403" s="184"/>
      <c r="AL403" s="184"/>
      <c r="AM403" s="184"/>
      <c r="AN403" s="184"/>
      <c r="AO403" s="185"/>
      <c r="AP403" s="184"/>
      <c r="AQ403" s="186"/>
      <c r="AR403" s="184"/>
      <c r="AS403" s="184"/>
      <c r="AT403" s="184"/>
      <c r="AU403" s="186"/>
      <c r="AV403" s="184"/>
      <c r="AW403" s="184"/>
      <c r="AX403" s="184"/>
      <c r="AY403" s="184"/>
      <c r="AZ403" s="184"/>
      <c r="BA403" s="184"/>
      <c r="BB403" s="184"/>
      <c r="BC403" s="184"/>
      <c r="BD403" s="184"/>
      <c r="BE403" s="187"/>
      <c r="BF403" s="184"/>
      <c r="BG403" s="184"/>
      <c r="BH403" s="184"/>
      <c r="BI403" s="184"/>
      <c r="BJ403" s="184"/>
      <c r="BK403" s="184"/>
      <c r="BL403" s="184"/>
      <c r="BM403" s="184"/>
      <c r="BN403" s="184"/>
      <c r="BO403" s="188"/>
      <c r="BP403" s="184"/>
      <c r="BQ403" s="184"/>
      <c r="BR403" s="184"/>
      <c r="BS403" s="184"/>
      <c r="BT403" s="184"/>
      <c r="BU403" s="184"/>
      <c r="BV403" s="184"/>
      <c r="BW403" s="184"/>
      <c r="BX403" s="184"/>
      <c r="BY403" s="184"/>
      <c r="BZ403" s="184"/>
      <c r="CA403" s="184"/>
    </row>
    <row r="404" ht="15.0" customHeight="1">
      <c r="A404" s="184"/>
      <c r="B404" s="184"/>
      <c r="C404" s="184"/>
      <c r="D404" s="184"/>
      <c r="E404" s="184"/>
      <c r="F404" s="184"/>
      <c r="G404" s="184"/>
      <c r="H404" s="184"/>
      <c r="I404" s="184"/>
      <c r="J404" s="184"/>
      <c r="K404" s="184"/>
      <c r="L404" s="184"/>
      <c r="M404" s="184"/>
      <c r="N404" s="184"/>
      <c r="O404" s="184"/>
      <c r="P404" s="184"/>
      <c r="Q404" s="184"/>
      <c r="R404" s="184"/>
      <c r="S404" s="184"/>
      <c r="T404" s="184"/>
      <c r="U404" s="184"/>
      <c r="V404" s="184"/>
      <c r="W404" s="184"/>
      <c r="X404" s="184"/>
      <c r="Y404" s="184"/>
      <c r="Z404" s="184"/>
      <c r="AA404" s="184"/>
      <c r="AB404" s="184"/>
      <c r="AC404" s="184"/>
      <c r="AD404" s="184"/>
      <c r="AE404" s="184"/>
      <c r="AF404" s="184"/>
      <c r="AG404" s="184"/>
      <c r="AH404" s="184"/>
      <c r="AI404" s="184"/>
      <c r="AJ404" s="184"/>
      <c r="AK404" s="184"/>
      <c r="AL404" s="184"/>
      <c r="AM404" s="184"/>
      <c r="AN404" s="184"/>
      <c r="AO404" s="185"/>
      <c r="AP404" s="184"/>
      <c r="AQ404" s="186"/>
      <c r="AR404" s="184"/>
      <c r="AS404" s="184"/>
      <c r="AT404" s="184"/>
      <c r="AU404" s="186"/>
      <c r="AV404" s="184"/>
      <c r="AW404" s="184"/>
      <c r="AX404" s="184"/>
      <c r="AY404" s="184"/>
      <c r="AZ404" s="184"/>
      <c r="BA404" s="184"/>
      <c r="BB404" s="184"/>
      <c r="BC404" s="184"/>
      <c r="BD404" s="184"/>
      <c r="BE404" s="187"/>
      <c r="BF404" s="184"/>
      <c r="BG404" s="184"/>
      <c r="BH404" s="184"/>
      <c r="BI404" s="184"/>
      <c r="BJ404" s="184"/>
      <c r="BK404" s="184"/>
      <c r="BL404" s="184"/>
      <c r="BM404" s="184"/>
      <c r="BN404" s="184"/>
      <c r="BO404" s="188"/>
      <c r="BP404" s="184"/>
      <c r="BQ404" s="184"/>
      <c r="BR404" s="184"/>
      <c r="BS404" s="184"/>
      <c r="BT404" s="184"/>
      <c r="BU404" s="184"/>
      <c r="BV404" s="184"/>
      <c r="BW404" s="184"/>
      <c r="BX404" s="184"/>
      <c r="BY404" s="184"/>
      <c r="BZ404" s="184"/>
      <c r="CA404" s="184"/>
    </row>
    <row r="405" ht="15.0" customHeight="1">
      <c r="A405" s="184"/>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4"/>
      <c r="AC405" s="184"/>
      <c r="AD405" s="184"/>
      <c r="AE405" s="184"/>
      <c r="AF405" s="184"/>
      <c r="AG405" s="184"/>
      <c r="AH405" s="184"/>
      <c r="AI405" s="184"/>
      <c r="AJ405" s="184"/>
      <c r="AK405" s="184"/>
      <c r="AL405" s="184"/>
      <c r="AM405" s="184"/>
      <c r="AN405" s="184"/>
      <c r="AO405" s="185"/>
      <c r="AP405" s="184"/>
      <c r="AQ405" s="186"/>
      <c r="AR405" s="184"/>
      <c r="AS405" s="184"/>
      <c r="AT405" s="184"/>
      <c r="AU405" s="186"/>
      <c r="AV405" s="184"/>
      <c r="AW405" s="184"/>
      <c r="AX405" s="184"/>
      <c r="AY405" s="184"/>
      <c r="AZ405" s="184"/>
      <c r="BA405" s="184"/>
      <c r="BB405" s="184"/>
      <c r="BC405" s="184"/>
      <c r="BD405" s="184"/>
      <c r="BE405" s="187"/>
      <c r="BF405" s="184"/>
      <c r="BG405" s="184"/>
      <c r="BH405" s="184"/>
      <c r="BI405" s="184"/>
      <c r="BJ405" s="184"/>
      <c r="BK405" s="184"/>
      <c r="BL405" s="184"/>
      <c r="BM405" s="184"/>
      <c r="BN405" s="184"/>
      <c r="BO405" s="188"/>
      <c r="BP405" s="184"/>
      <c r="BQ405" s="184"/>
      <c r="BR405" s="184"/>
      <c r="BS405" s="184"/>
      <c r="BT405" s="184"/>
      <c r="BU405" s="184"/>
      <c r="BV405" s="184"/>
      <c r="BW405" s="184"/>
      <c r="BX405" s="184"/>
      <c r="BY405" s="184"/>
      <c r="BZ405" s="184"/>
      <c r="CA405" s="184"/>
    </row>
    <row r="406" ht="15.0" customHeight="1">
      <c r="A406" s="184"/>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4"/>
      <c r="AC406" s="184"/>
      <c r="AD406" s="184"/>
      <c r="AE406" s="184"/>
      <c r="AF406" s="184"/>
      <c r="AG406" s="184"/>
      <c r="AH406" s="184"/>
      <c r="AI406" s="184"/>
      <c r="AJ406" s="184"/>
      <c r="AK406" s="184"/>
      <c r="AL406" s="184"/>
      <c r="AM406" s="184"/>
      <c r="AN406" s="184"/>
      <c r="AO406" s="185"/>
      <c r="AP406" s="184"/>
      <c r="AQ406" s="186"/>
      <c r="AR406" s="184"/>
      <c r="AS406" s="184"/>
      <c r="AT406" s="184"/>
      <c r="AU406" s="186"/>
      <c r="AV406" s="184"/>
      <c r="AW406" s="184"/>
      <c r="AX406" s="184"/>
      <c r="AY406" s="184"/>
      <c r="AZ406" s="184"/>
      <c r="BA406" s="184"/>
      <c r="BB406" s="184"/>
      <c r="BC406" s="184"/>
      <c r="BD406" s="184"/>
      <c r="BE406" s="187"/>
      <c r="BF406" s="184"/>
      <c r="BG406" s="184"/>
      <c r="BH406" s="184"/>
      <c r="BI406" s="184"/>
      <c r="BJ406" s="184"/>
      <c r="BK406" s="184"/>
      <c r="BL406" s="184"/>
      <c r="BM406" s="184"/>
      <c r="BN406" s="184"/>
      <c r="BO406" s="188"/>
      <c r="BP406" s="184"/>
      <c r="BQ406" s="184"/>
      <c r="BR406" s="184"/>
      <c r="BS406" s="184"/>
      <c r="BT406" s="184"/>
      <c r="BU406" s="184"/>
      <c r="BV406" s="184"/>
      <c r="BW406" s="184"/>
      <c r="BX406" s="184"/>
      <c r="BY406" s="184"/>
      <c r="BZ406" s="184"/>
      <c r="CA406" s="184"/>
    </row>
    <row r="407" ht="15.0" customHeight="1">
      <c r="A407" s="184"/>
      <c r="B407" s="184"/>
      <c r="C407" s="184"/>
      <c r="D407" s="184"/>
      <c r="E407" s="184"/>
      <c r="F407" s="184"/>
      <c r="G407" s="184"/>
      <c r="H407" s="184"/>
      <c r="I407" s="184"/>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c r="AH407" s="184"/>
      <c r="AI407" s="184"/>
      <c r="AJ407" s="184"/>
      <c r="AK407" s="184"/>
      <c r="AL407" s="184"/>
      <c r="AM407" s="184"/>
      <c r="AN407" s="184"/>
      <c r="AO407" s="185"/>
      <c r="AP407" s="184"/>
      <c r="AQ407" s="186"/>
      <c r="AR407" s="184"/>
      <c r="AS407" s="184"/>
      <c r="AT407" s="184"/>
      <c r="AU407" s="186"/>
      <c r="AV407" s="184"/>
      <c r="AW407" s="184"/>
      <c r="AX407" s="184"/>
      <c r="AY407" s="184"/>
      <c r="AZ407" s="184"/>
      <c r="BA407" s="184"/>
      <c r="BB407" s="184"/>
      <c r="BC407" s="184"/>
      <c r="BD407" s="184"/>
      <c r="BE407" s="187"/>
      <c r="BF407" s="184"/>
      <c r="BG407" s="184"/>
      <c r="BH407" s="184"/>
      <c r="BI407" s="184"/>
      <c r="BJ407" s="184"/>
      <c r="BK407" s="184"/>
      <c r="BL407" s="184"/>
      <c r="BM407" s="184"/>
      <c r="BN407" s="184"/>
      <c r="BO407" s="188"/>
      <c r="BP407" s="184"/>
      <c r="BQ407" s="184"/>
      <c r="BR407" s="184"/>
      <c r="BS407" s="184"/>
      <c r="BT407" s="184"/>
      <c r="BU407" s="184"/>
      <c r="BV407" s="184"/>
      <c r="BW407" s="184"/>
      <c r="BX407" s="184"/>
      <c r="BY407" s="184"/>
      <c r="BZ407" s="184"/>
      <c r="CA407" s="184"/>
    </row>
  </sheetData>
  <customSheetViews>
    <customSheetView guid="{AD8B6C1D-62A0-4A0F-8327-3E07C1450463}" filter="1" showAutoFilter="1">
      <autoFilter ref="$A$1:$CA$362">
        <filterColumn colId="24">
          <filters>
            <filter val="CO-225-2023"/>
            <filter val="122031"/>
            <filter val="CO-116-2023"/>
          </filters>
        </filterColumn>
      </autoFilter>
      <extLst>
        <ext uri="GoogleSheetsCustomDataVersion1">
          <go:sheetsCustomData xmlns:go="http://customooxmlschemas.google.com/" filterViewId="1590005658"/>
        </ext>
      </extLst>
    </customSheetView>
    <customSheetView guid="{7E3DBCCC-B26F-4C66-9308-5BD259139D16}" filter="1" showAutoFilter="1">
      <autoFilter ref="$A$1:$CA$362">
        <filterColumn colId="12">
          <filters>
            <filter val="Contratación Directa"/>
          </filters>
        </filterColumn>
        <filterColumn colId="13">
          <filters>
            <filter val="Compra venta"/>
            <filter val="Subasta Inversa Electrónica"/>
            <filter val="Menor Cuantia"/>
            <filter val="Mínima Cuantía"/>
            <filter val="Prestación de Servicios Profesionales"/>
            <filter val="orden de compra"/>
            <filter val="Bolsa de Productos"/>
            <filter val="Licitación Pública"/>
            <filter val="Prestación de Servicios"/>
            <filter val="Prestación de Servicios de Apoyo a la Gestión"/>
            <filter val="Grandes Superficies"/>
            <filter val="Acuerdo Marco de Precios"/>
          </filters>
        </filterColumn>
        <filterColumn colId="21">
          <filters>
            <filter val="Celebrado"/>
          </filters>
        </filterColumn>
        <filterColumn colId="22">
          <filters>
            <filter val="En trámite"/>
            <filter val="Desierto"/>
            <filter val="Cancelado"/>
            <filter val="En ejecución"/>
          </filters>
        </filterColumn>
        <filterColumn colId="26">
          <filters blank="1">
            <filter val="Suministro"/>
            <filter val="N/A"/>
            <filter val="Interadministrativo"/>
            <filter val="Arrendamiento"/>
            <filter val="PRESTACION DE SERVICIOS"/>
            <filter val="Obra"/>
            <filter val="Exclusividad"/>
            <filter val="Mantenimiento"/>
            <filter val="Prestación de Servicios Profesionales"/>
            <filter val="Prestación de Servicios de apoyo a la Gestión"/>
            <filter val="Seguros"/>
            <filter val="Prestación de Servicios"/>
            <filter val="Compraventa"/>
            <filter val="Comision"/>
            <filter val="Otros"/>
          </filters>
        </filterColumn>
        <filterColumn colId="34">
          <filters blank="1">
            <filter val="MATEMÁTICO CON ÉNFASIS EN ESTADÍSTICA"/>
            <filter val="ARQUITECTURA"/>
            <filter val="ECONOMISTA"/>
            <filter val="N/A"/>
            <filter val="ECONOMIA"/>
            <filter val="ASISTENTE ADMINISTRATIVO"/>
            <filter val="GOBIERNO Y RELACIONES INTERNACIONALES"/>
          </filters>
        </filterColumn>
      </autoFilter>
      <extLst>
        <ext uri="GoogleSheetsCustomDataVersion1">
          <go:sheetsCustomData xmlns:go="http://customooxmlschemas.google.com/" filterViewId="1619693984"/>
        </ext>
      </extLst>
    </customSheetView>
    <customSheetView guid="{56B44340-1C20-488B-A23B-1E371D35F368}" filter="1" showAutoFilter="1">
      <autoFilter ref="$A$1:$CA$362">
        <filterColumn colId="4">
          <filters>
            <filter val="Diana Carolina Acevedo"/>
            <filter val="Jose Leonardo Becerra Apiscope"/>
          </filters>
        </filterColumn>
      </autoFilter>
      <extLst>
        <ext uri="GoogleSheetsCustomDataVersion1">
          <go:sheetsCustomData xmlns:go="http://customooxmlschemas.google.com/" filterViewId="173985057"/>
        </ext>
      </extLst>
    </customSheetView>
    <customSheetView guid="{588FFDA9-DA4D-4F1B-8515-BB620109AB6F}" filter="1" showAutoFilter="1">
      <autoFilter ref="$A$1:$CA$350">
        <filterColumn colId="22">
          <filters>
            <filter val="Terminación anticipada"/>
          </filters>
        </filterColumn>
      </autoFilter>
      <extLst>
        <ext uri="GoogleSheetsCustomDataVersion1">
          <go:sheetsCustomData xmlns:go="http://customooxmlschemas.google.com/" filterViewId="2025066997"/>
        </ext>
      </extLst>
    </customSheetView>
    <customSheetView guid="{A3108CA3-6327-4026-A04C-9E8FCAB3DDE1}" filter="1" showAutoFilter="1">
      <autoFilter ref="$A$1:$CA$350">
        <filterColumn colId="4">
          <filters>
            <filter val="Belisa Amparo Oviedo Diaz"/>
          </filters>
        </filterColumn>
      </autoFilter>
      <extLst>
        <ext uri="GoogleSheetsCustomDataVersion1">
          <go:sheetsCustomData xmlns:go="http://customooxmlschemas.google.com/" filterViewId="2117439881"/>
        </ext>
      </extLst>
    </customSheetView>
    <customSheetView guid="{35E5E8AF-2EBC-4E6D-BEFC-11E4A582C45C}" filter="1" showAutoFilter="1">
      <autoFilter ref="$A$1:$CA$362">
        <filterColumn colId="4">
          <filters>
            <filter val="Belisa Amparo Oviedo Diaz"/>
            <filter val="Jose Leonardo Becerra Apiscope"/>
          </filters>
        </filterColumn>
        <filterColumn colId="0">
          <colorFilter dxfId="1"/>
        </filterColumn>
      </autoFilter>
      <extLst>
        <ext uri="GoogleSheetsCustomDataVersion1">
          <go:sheetsCustomData xmlns:go="http://customooxmlschemas.google.com/" filterViewId="321370304"/>
        </ext>
      </extLst>
    </customSheetView>
    <customSheetView guid="{2BB420F6-1CC9-497D-A2CF-758618617A55}" filter="1" showAutoFilter="1">
      <autoFilter ref="$A$1:$CA$320">
        <filterColumn colId="4">
          <filters>
            <filter val="Belisa Amparo Oviedo Diaz"/>
          </filters>
        </filterColumn>
      </autoFilter>
      <extLst>
        <ext uri="GoogleSheetsCustomDataVersion1">
          <go:sheetsCustomData xmlns:go="http://customooxmlschemas.google.com/" filterViewId="805419236"/>
        </ext>
      </extLst>
    </customSheetView>
  </customSheetViews>
  <conditionalFormatting sqref="AE154">
    <cfRule type="colorScale" priority="1">
      <colorScale>
        <cfvo type="min"/>
        <cfvo type="max"/>
        <color rgb="FFFCFCFF"/>
        <color rgb="FF63BE7B"/>
      </colorScale>
    </cfRule>
  </conditionalFormatting>
  <conditionalFormatting sqref="AE155">
    <cfRule type="colorScale" priority="2">
      <colorScale>
        <cfvo type="min"/>
        <cfvo type="max"/>
        <color rgb="FFFCFCFF"/>
        <color rgb="FF63BE7B"/>
      </colorScale>
    </cfRule>
  </conditionalFormatting>
  <conditionalFormatting sqref="AE156">
    <cfRule type="colorScale" priority="3">
      <colorScale>
        <cfvo type="min"/>
        <cfvo type="max"/>
        <color rgb="FFFCFCFF"/>
        <color rgb="FF63BE7B"/>
      </colorScale>
    </cfRule>
  </conditionalFormatting>
  <conditionalFormatting sqref="AE157:AE158">
    <cfRule type="colorScale" priority="4">
      <colorScale>
        <cfvo type="min"/>
        <cfvo type="max"/>
        <color rgb="FFFCFCFF"/>
        <color rgb="FF63BE7B"/>
      </colorScale>
    </cfRule>
  </conditionalFormatting>
  <conditionalFormatting sqref="AE164">
    <cfRule type="colorScale" priority="5">
      <colorScale>
        <cfvo type="min"/>
        <cfvo type="max"/>
        <color rgb="FFFCFCFF"/>
        <color rgb="FF63BE7B"/>
      </colorScale>
    </cfRule>
  </conditionalFormatting>
  <conditionalFormatting sqref="AE166">
    <cfRule type="colorScale" priority="6">
      <colorScale>
        <cfvo type="min"/>
        <cfvo type="max"/>
        <color rgb="FFFCFCFF"/>
        <color rgb="FF63BE7B"/>
      </colorScale>
    </cfRule>
  </conditionalFormatting>
  <conditionalFormatting sqref="AE167">
    <cfRule type="colorScale" priority="7">
      <colorScale>
        <cfvo type="min"/>
        <cfvo type="max"/>
        <color rgb="FFFCFCFF"/>
        <color rgb="FF63BE7B"/>
      </colorScale>
    </cfRule>
  </conditionalFormatting>
  <conditionalFormatting sqref="AE171">
    <cfRule type="colorScale" priority="8">
      <colorScale>
        <cfvo type="min"/>
        <cfvo type="max"/>
        <color rgb="FFFCFCFF"/>
        <color rgb="FF63BE7B"/>
      </colorScale>
    </cfRule>
  </conditionalFormatting>
  <conditionalFormatting sqref="AE172">
    <cfRule type="colorScale" priority="9">
      <colorScale>
        <cfvo type="min"/>
        <cfvo type="max"/>
        <color rgb="FFFCFCFF"/>
        <color rgb="FF63BE7B"/>
      </colorScale>
    </cfRule>
  </conditionalFormatting>
  <conditionalFormatting sqref="AE186">
    <cfRule type="colorScale" priority="10">
      <colorScale>
        <cfvo type="min"/>
        <cfvo type="max"/>
        <color rgb="FFFCFCFF"/>
        <color rgb="FF63BE7B"/>
      </colorScale>
    </cfRule>
  </conditionalFormatting>
  <conditionalFormatting sqref="AE187">
    <cfRule type="colorScale" priority="11">
      <colorScale>
        <cfvo type="min"/>
        <cfvo type="max"/>
        <color rgb="FFFCFCFF"/>
        <color rgb="FF63BE7B"/>
      </colorScale>
    </cfRule>
  </conditionalFormatting>
  <conditionalFormatting sqref="AE178 AE188">
    <cfRule type="colorScale" priority="12">
      <colorScale>
        <cfvo type="min"/>
        <cfvo type="max"/>
        <color rgb="FFFCFCFF"/>
        <color rgb="FF63BE7B"/>
      </colorScale>
    </cfRule>
  </conditionalFormatting>
  <conditionalFormatting sqref="AE228">
    <cfRule type="colorScale" priority="13">
      <colorScale>
        <cfvo type="min"/>
        <cfvo type="max"/>
        <color rgb="FFFCFCFF"/>
        <color rgb="FF63BE7B"/>
      </colorScale>
    </cfRule>
  </conditionalFormatting>
  <conditionalFormatting sqref="BC154">
    <cfRule type="colorScale" priority="14">
      <colorScale>
        <cfvo type="min"/>
        <cfvo type="max"/>
        <color rgb="FFFCFCFF"/>
        <color rgb="FF63BE7B"/>
      </colorScale>
    </cfRule>
  </conditionalFormatting>
  <conditionalFormatting sqref="BC155">
    <cfRule type="colorScale" priority="15">
      <colorScale>
        <cfvo type="min"/>
        <cfvo type="max"/>
        <color rgb="FFFCFCFF"/>
        <color rgb="FF63BE7B"/>
      </colorScale>
    </cfRule>
  </conditionalFormatting>
  <conditionalFormatting sqref="BC155:BC156">
    <cfRule type="colorScale" priority="16">
      <colorScale>
        <cfvo type="min"/>
        <cfvo type="max"/>
        <color rgb="FFFCFCFF"/>
        <color rgb="FF63BE7B"/>
      </colorScale>
    </cfRule>
  </conditionalFormatting>
  <conditionalFormatting sqref="BC157">
    <cfRule type="colorScale" priority="17">
      <colorScale>
        <cfvo type="min"/>
        <cfvo type="max"/>
        <color rgb="FFFCFCFF"/>
        <color rgb="FF63BE7B"/>
      </colorScale>
    </cfRule>
  </conditionalFormatting>
  <conditionalFormatting sqref="BC161">
    <cfRule type="colorScale" priority="18">
      <colorScale>
        <cfvo type="min"/>
        <cfvo type="max"/>
        <color rgb="FFFCFCFF"/>
        <color rgb="FF63BE7B"/>
      </colorScale>
    </cfRule>
  </conditionalFormatting>
  <conditionalFormatting sqref="BC164">
    <cfRule type="colorScale" priority="19">
      <colorScale>
        <cfvo type="min"/>
        <cfvo type="max"/>
        <color rgb="FFFCFCFF"/>
        <color rgb="FF63BE7B"/>
      </colorScale>
    </cfRule>
  </conditionalFormatting>
  <conditionalFormatting sqref="BC166">
    <cfRule type="colorScale" priority="20">
      <colorScale>
        <cfvo type="min"/>
        <cfvo type="max"/>
        <color rgb="FFFCFCFF"/>
        <color rgb="FF63BE7B"/>
      </colorScale>
    </cfRule>
  </conditionalFormatting>
  <conditionalFormatting sqref="BC167">
    <cfRule type="colorScale" priority="21">
      <colorScale>
        <cfvo type="min"/>
        <cfvo type="max"/>
        <color rgb="FFFCFCFF"/>
        <color rgb="FF63BE7B"/>
      </colorScale>
    </cfRule>
  </conditionalFormatting>
  <conditionalFormatting sqref="BC171">
    <cfRule type="colorScale" priority="22">
      <colorScale>
        <cfvo type="min"/>
        <cfvo type="max"/>
        <color rgb="FFFCFCFF"/>
        <color rgb="FF63BE7B"/>
      </colorScale>
    </cfRule>
  </conditionalFormatting>
  <conditionalFormatting sqref="BC172">
    <cfRule type="colorScale" priority="23">
      <colorScale>
        <cfvo type="min"/>
        <cfvo type="max"/>
        <color rgb="FFFCFCFF"/>
        <color rgb="FF63BE7B"/>
      </colorScale>
    </cfRule>
  </conditionalFormatting>
  <conditionalFormatting sqref="BC187">
    <cfRule type="colorScale" priority="24">
      <colorScale>
        <cfvo type="min"/>
        <cfvo type="max"/>
        <color rgb="FFFCFCFF"/>
        <color rgb="FF63BE7B"/>
      </colorScale>
    </cfRule>
  </conditionalFormatting>
  <conditionalFormatting sqref="BC178 BC188">
    <cfRule type="colorScale" priority="25">
      <colorScale>
        <cfvo type="min"/>
        <cfvo type="max"/>
        <color rgb="FFFCFCFF"/>
        <color rgb="FF63BE7B"/>
      </colorScale>
    </cfRule>
  </conditionalFormatting>
  <conditionalFormatting sqref="BC230:BC231">
    <cfRule type="colorScale" priority="26">
      <colorScale>
        <cfvo type="min"/>
        <cfvo type="max"/>
        <color rgb="FFFCFCFF"/>
        <color rgb="FF63BE7B"/>
      </colorScale>
    </cfRule>
  </conditionalFormatting>
  <conditionalFormatting sqref="AE162">
    <cfRule type="colorScale" priority="27">
      <colorScale>
        <cfvo type="min"/>
        <cfvo type="max"/>
        <color rgb="FFFCFCFF"/>
        <color rgb="FF63BE7B"/>
      </colorScale>
    </cfRule>
  </conditionalFormatting>
  <conditionalFormatting sqref="BC162">
    <cfRule type="colorScale" priority="28">
      <colorScale>
        <cfvo type="min"/>
        <cfvo type="max"/>
        <color rgb="FFFCFCFF"/>
        <color rgb="FF63BE7B"/>
      </colorScale>
    </cfRule>
  </conditionalFormatting>
  <conditionalFormatting sqref="AE170">
    <cfRule type="colorScale" priority="29">
      <colorScale>
        <cfvo type="min"/>
        <cfvo type="max"/>
        <color rgb="FFFCFCFF"/>
        <color rgb="FF63BE7B"/>
      </colorScale>
    </cfRule>
  </conditionalFormatting>
  <conditionalFormatting sqref="BC170">
    <cfRule type="colorScale" priority="30">
      <colorScale>
        <cfvo type="min"/>
        <cfvo type="max"/>
        <color rgb="FFFCFCFF"/>
        <color rgb="FF63BE7B"/>
      </colorScale>
    </cfRule>
  </conditionalFormatting>
  <conditionalFormatting sqref="O2:O362 AD158">
    <cfRule type="notContainsBlanks" dxfId="2" priority="31">
      <formula>LEN(TRIM(O2))&gt;0</formula>
    </cfRule>
  </conditionalFormatting>
  <dataValidations>
    <dataValidation type="list" allowBlank="1" showErrorMessage="1" sqref="AZ2:AZ36 AZ38:AZ114 AZ116:AZ118 AZ120:AZ128 AZ130:AZ132 AZ134:AZ153 AZ155:AZ156 AZ159:AZ169 AZ171:AZ174 AZ177:AZ214 AZ216:AZ226 AZ228:AZ251 AZ253 AZ255:AZ256 AZ259:AZ261 AZ263:AZ266 AZ268:AZ280 AZ282:AZ289 AZ292:AZ298 AZ300:AZ316 AZ318:AZ326 AZ328:AZ342 AZ344:AZ348 AZ350:AZ352 AZ354:AZ358 G2:G362 AZ360:AZ362">
      <formula1>Lista!$G$2:$G$13</formula1>
    </dataValidation>
    <dataValidation type="list" allowBlank="1" showErrorMessage="1" sqref="E345">
      <formula1>Lista!$E$2:$E$8</formula1>
    </dataValidation>
    <dataValidation type="list" allowBlank="1" showErrorMessage="1" sqref="V2:V342 V343:W343 V344:V348 V349:W349 V350:V352 V353:W353 V354:V358 V359:W359 V360:V362">
      <formula1>Lista!$J$2:$J$4</formula1>
    </dataValidation>
    <dataValidation type="list" allowBlank="1" showErrorMessage="1" sqref="AC2:AC36 AC38:AC114 AC116:AC118 AC120:AC128 AC130:AC132 AC134:AC153 AC155:AC156 AC159:AC169 AC171:AC174 AC177:AC214 AC216:AC226 AC228:AC251 AC253 AC255:AC266 AC268:AC275 AC277:AC280 AC282:AC289 AC292:AC316 AC318:AC326 AC328:AC342 AC344:AC348 AC350:AC352 AC354:AC362">
      <formula1>"Nivel Central,Regional Aeropuerto el Dorado,Regional Andina,Regional Amazonas,Regional Caribe,Regional Nariño,Regional Antioquia ,Regional Oriente,Regional Occidente,Regional Atántico,Regional Eje Cafetero,Regional Orinoquía,Regional Guajira,Regional San "&amp;"Andres"</formula1>
    </dataValidation>
    <dataValidation type="list" allowBlank="1" showErrorMessage="1" sqref="E2:E344 E346:E361">
      <formula1>Lista!$E$2:$E$9</formula1>
    </dataValidation>
    <dataValidation type="list" allowBlank="1" showErrorMessage="1" sqref="AA2:AA36 AA38:AA113 AA116:AA118 AA120:AA128 AA130:AA132 AA134:AA153 AA155:AA156 AA159:AA169 AA171:AA174 AA177:AA186 AA189:AA194 AA196:AA200 AA202:AA206 AA208:AA214 AA216:AA226 AA228:AA251 AA253 AA255:AA261 AA263:AA266 AA268:AA275 AA277:AA280 AA282:AA289 AA292:AA316 AA318:AA326 AA328:AA342 AA344:AA348 AA350:AA352 AA354:AA362">
      <formula1>"Prestación de Servicios Profesionales ,Prestación de Servicios de apoyo a la Gestión,Suscripción,Compraventa,Prestación de Servicios,Suministro,Arrendamiento,Obra,Otros,Interadministrativo,Consultoria,Mantenimiento,Seguros,Comision"</formula1>
    </dataValidation>
    <dataValidation type="list" allowBlank="1" showErrorMessage="1" sqref="AX2:AX5 AX8:AX36 AX38:AX124 AX126 AX128:AX132 AX134:AX137 AX139:AX162 AX164:AX175 AX177:AX199 AX201 AX205:AX235 AX237 AX239:AX253 AX255:AX316 AX318:AX326 AX328:AX342 AX344:AX348 AX350:AX352 AX354 AX357:AX358">
      <formula1>Lista!$B$11:$B$14</formula1>
    </dataValidation>
    <dataValidation type="list" allowBlank="1" showErrorMessage="1" sqref="M2:M362">
      <formula1>Lista!$H$2:$H$5</formula1>
    </dataValidation>
    <dataValidation type="list" allowBlank="1" showErrorMessage="1" sqref="O2:O329 O331:O362">
      <formula1>Lista!$F$2:$F$13</formula1>
    </dataValidation>
    <dataValidation type="list" allowBlank="1" showErrorMessage="1" sqref="AV2:AV36 AV38:AV128 AV130:AV132 AV134:AV137 AV139:AV157 AV159:AV162 AV164:AV169 AX176 AV171:AV191 AV193:AV201 AV205:AV208 AV210:AV214 AV216:AV235 AV239 AV241:AV245 AV250:AV251 AV256:AV257 AV259:AV266 AV268:AV280 AV282:AV300 AV303:AV316 AV318:AV326 AV328:AV330 AV332:AV342 AV344:AV348 AV350:AV352 AV354:AV358 AV360:AV362">
      <formula1>Lista!$A$11:$A$12</formula1>
    </dataValidation>
    <dataValidation type="list" allowBlank="1" showErrorMessage="1" sqref="AA114 AA195 AD221">
      <formula1>"Opción 1,Opción 2"</formula1>
    </dataValidation>
    <dataValidation type="list" allowBlank="1" showErrorMessage="1" sqref="N2:N123 N125:N167 N169:N259 N261:N301 N303:N362">
      <formula1>Lista!$I$2:$I$13</formula1>
    </dataValidation>
    <dataValidation type="list" allowBlank="1" showErrorMessage="1" sqref="C2:C362">
      <formula1>Lista!$D$2:$D$4</formula1>
    </dataValidation>
    <dataValidation type="list" allowBlank="1" showErrorMessage="1" sqref="W2:W342 W344:W348 W350:W352 W354:W358 W360:W362">
      <formula1>Lista!$K$2:$K$6</formula1>
    </dataValidation>
    <dataValidation type="date" allowBlank="1" showInputMessage="1" prompt="Ingrese una fecha (AAAA/MM/DD) -  Registre fecha del acta de liquidación del contrato, suscrita por las partes intervinientes. Si no tiene info, DEJE EN BLANCO ESTA CELDA. (FORMATO AAAA/MM/DD)." sqref="BH6:BH7 BH33 BF63 BH86 BH101 BH103 BF119 BH145 BH177:BH179 BH189 BF191 BH196 BH219 BH223 BH226 BH228 BF243 BH254 BF267 BH330">
      <formula1>1900/1/1</formula1>
      <formula2>3000/1/1</formula2>
    </dataValidation>
  </dataValidations>
  <hyperlinks>
    <hyperlink r:id="rId2" ref="I237"/>
    <hyperlink r:id="rId3" ref="AE315"/>
  </hyperlinks>
  <printOptions/>
  <pageMargins bottom="0.75" footer="0.0" header="0.0" left="0.25" right="0.25" top="0.75"/>
  <pageSetup fitToWidth="0" orientation="landscape"/>
  <drawing r:id="rId4"/>
  <legacyDrawing r:id="rId5"/>
  <tableParts count="51">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43"/>
    <col customWidth="1" min="2" max="2" width="22.43"/>
    <col customWidth="1" min="3" max="3" width="8.0"/>
    <col customWidth="1" min="4" max="4" width="6.57"/>
    <col customWidth="1" min="5" max="5" width="5.29"/>
    <col customWidth="1" min="6" max="6" width="12.57"/>
    <col customWidth="1" min="7" max="26" width="10.71"/>
  </cols>
  <sheetData>
    <row r="3">
      <c r="A3" s="190"/>
    </row>
    <row r="4">
      <c r="A4" s="191"/>
    </row>
    <row r="6"/>
    <row r="7"/>
    <row r="8"/>
    <row r="9">
      <c r="A9" s="190"/>
    </row>
    <row r="10">
      <c r="A10" s="190"/>
    </row>
    <row r="11">
      <c r="A11" s="190"/>
    </row>
    <row r="12">
      <c r="A12" s="190"/>
    </row>
    <row r="13">
      <c r="A13" s="190"/>
    </row>
    <row r="14">
      <c r="A14" s="190"/>
    </row>
    <row r="15">
      <c r="A15" s="190"/>
    </row>
    <row r="16">
      <c r="A16" s="190"/>
    </row>
    <row r="17">
      <c r="A17" s="190"/>
    </row>
    <row r="18">
      <c r="A18" s="190"/>
    </row>
    <row r="19">
      <c r="A19" s="190"/>
    </row>
    <row r="20">
      <c r="A20" s="190"/>
    </row>
    <row r="21" ht="15.75" customHeight="1">
      <c r="A21" s="190"/>
    </row>
    <row r="22" ht="15.75" customHeight="1">
      <c r="A22" s="190"/>
    </row>
    <row r="23" ht="15.75" customHeight="1">
      <c r="A23" s="190"/>
    </row>
    <row r="24" ht="15.75" customHeight="1">
      <c r="A24" s="190"/>
    </row>
    <row r="25" ht="15.75" customHeight="1">
      <c r="A25" s="190"/>
    </row>
    <row r="26" ht="15.75" customHeight="1">
      <c r="A26" s="190"/>
    </row>
    <row r="27" ht="15.75" customHeight="1">
      <c r="A27" s="190"/>
    </row>
    <row r="28" ht="15.75" customHeight="1">
      <c r="A28" s="190"/>
    </row>
    <row r="29" ht="15.75" customHeight="1">
      <c r="A29" s="190"/>
    </row>
    <row r="30" ht="15.75" customHeight="1">
      <c r="A30" s="190"/>
    </row>
    <row r="31" ht="15.75" customHeight="1">
      <c r="A31" s="190"/>
    </row>
    <row r="32" ht="15.75" customHeight="1">
      <c r="A32" s="190"/>
    </row>
    <row r="33" ht="15.75" customHeight="1">
      <c r="A33" s="190"/>
    </row>
    <row r="34" ht="15.75" customHeight="1">
      <c r="A34" s="190"/>
    </row>
    <row r="35" ht="15.75" customHeight="1">
      <c r="A35" s="190"/>
    </row>
    <row r="36" ht="15.75" customHeight="1">
      <c r="A36" s="190"/>
    </row>
    <row r="37" ht="15.75" customHeight="1">
      <c r="A37" s="190"/>
    </row>
    <row r="38" ht="15.75" customHeight="1">
      <c r="A38" s="190"/>
    </row>
    <row r="39" ht="15.75" customHeight="1">
      <c r="A39" s="190"/>
    </row>
    <row r="40" ht="15.75" customHeight="1">
      <c r="A40" s="190"/>
    </row>
    <row r="41" ht="15.75" customHeight="1"/>
    <row r="42" ht="15.75" customHeight="1">
      <c r="A42" s="191"/>
    </row>
    <row r="43" ht="15.75" customHeight="1"/>
    <row r="44" ht="15.75" customHeight="1"/>
    <row r="45" ht="15.75" customHeight="1"/>
    <row r="46" ht="15.75" customHeight="1"/>
    <row r="47" ht="15.75" customHeight="1">
      <c r="A47" s="190"/>
    </row>
    <row r="48" ht="15.75" customHeight="1">
      <c r="A48" s="190"/>
    </row>
    <row r="49" ht="15.75" customHeight="1">
      <c r="A49" s="190"/>
    </row>
    <row r="50" ht="15.75" customHeight="1">
      <c r="A50" s="190"/>
    </row>
    <row r="51" ht="15.75" customHeight="1">
      <c r="A51" s="190"/>
    </row>
    <row r="52" ht="15.75" customHeight="1">
      <c r="A52" s="190"/>
    </row>
    <row r="53" ht="15.75" customHeight="1">
      <c r="A53" s="190"/>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71"/>
    <col customWidth="1" min="2" max="2" width="50.86"/>
    <col customWidth="1" min="3" max="4" width="10.71"/>
    <col customWidth="1" min="5" max="5" width="27.43"/>
    <col customWidth="1" min="6" max="6" width="53.14"/>
    <col customWidth="1" min="7" max="7" width="10.71"/>
    <col customWidth="1" min="8" max="8" width="26.43"/>
    <col customWidth="1" min="9" max="9" width="43.0"/>
    <col customWidth="1" min="10" max="10" width="10.71"/>
    <col customWidth="1" min="11" max="11" width="23.57"/>
    <col customWidth="1" min="12" max="26" width="10.71"/>
  </cols>
  <sheetData>
    <row r="1">
      <c r="A1" s="193" t="s">
        <v>2396</v>
      </c>
      <c r="B1" s="193" t="s">
        <v>2397</v>
      </c>
      <c r="C1" s="193" t="s">
        <v>2398</v>
      </c>
      <c r="D1" s="193" t="s">
        <v>2399</v>
      </c>
      <c r="E1" s="193" t="s">
        <v>2400</v>
      </c>
      <c r="F1" s="194" t="s">
        <v>2401</v>
      </c>
      <c r="G1" s="194" t="s">
        <v>6</v>
      </c>
      <c r="H1" s="193" t="s">
        <v>12</v>
      </c>
      <c r="I1" s="193" t="s">
        <v>13</v>
      </c>
      <c r="J1" s="193" t="s">
        <v>21</v>
      </c>
      <c r="K1" s="193" t="s">
        <v>22</v>
      </c>
      <c r="L1" s="195"/>
      <c r="M1" s="195"/>
      <c r="N1" s="195"/>
      <c r="O1" s="195"/>
      <c r="P1" s="195"/>
      <c r="Q1" s="195"/>
      <c r="R1" s="195"/>
      <c r="S1" s="195"/>
      <c r="T1" s="195"/>
      <c r="U1" s="195"/>
      <c r="V1" s="195"/>
      <c r="W1" s="195"/>
      <c r="X1" s="195"/>
      <c r="Y1" s="195"/>
      <c r="Z1" s="195"/>
    </row>
    <row r="2" ht="12.75" customHeight="1">
      <c r="A2" s="196" t="s">
        <v>2402</v>
      </c>
      <c r="B2" s="197" t="s">
        <v>2403</v>
      </c>
      <c r="C2" s="196" t="s">
        <v>101</v>
      </c>
      <c r="D2" s="197" t="s">
        <v>2404</v>
      </c>
      <c r="E2" s="198" t="s">
        <v>116</v>
      </c>
      <c r="F2" s="199" t="s">
        <v>89</v>
      </c>
      <c r="G2" s="200" t="s">
        <v>157</v>
      </c>
      <c r="H2" s="201" t="s">
        <v>108</v>
      </c>
      <c r="I2" s="201" t="s">
        <v>88</v>
      </c>
      <c r="J2" s="200" t="s">
        <v>93</v>
      </c>
      <c r="K2" s="202" t="s">
        <v>94</v>
      </c>
    </row>
    <row r="3">
      <c r="A3" s="203" t="s">
        <v>128</v>
      </c>
      <c r="B3" s="200" t="s">
        <v>2405</v>
      </c>
      <c r="C3" s="203" t="s">
        <v>129</v>
      </c>
      <c r="D3" s="200" t="s">
        <v>80</v>
      </c>
      <c r="E3" s="198" t="s">
        <v>81</v>
      </c>
      <c r="F3" s="200" t="s">
        <v>799</v>
      </c>
      <c r="G3" s="200" t="s">
        <v>83</v>
      </c>
      <c r="H3" s="204" t="s">
        <v>87</v>
      </c>
      <c r="I3" s="205" t="s">
        <v>109</v>
      </c>
      <c r="J3" s="201" t="s">
        <v>2193</v>
      </c>
      <c r="K3" s="206" t="s">
        <v>876</v>
      </c>
    </row>
    <row r="4">
      <c r="A4" s="203" t="s">
        <v>581</v>
      </c>
      <c r="B4" s="200" t="s">
        <v>2406</v>
      </c>
      <c r="D4" s="200" t="s">
        <v>141</v>
      </c>
      <c r="E4" s="198" t="s">
        <v>319</v>
      </c>
      <c r="F4" s="199" t="s">
        <v>412</v>
      </c>
      <c r="G4" s="200" t="s">
        <v>103</v>
      </c>
      <c r="H4" s="201" t="s">
        <v>243</v>
      </c>
      <c r="I4" s="205" t="s">
        <v>323</v>
      </c>
      <c r="J4" s="200" t="s">
        <v>387</v>
      </c>
      <c r="K4" s="202" t="s">
        <v>2193</v>
      </c>
    </row>
    <row r="5">
      <c r="A5" s="203" t="s">
        <v>721</v>
      </c>
      <c r="B5" s="200" t="s">
        <v>2407</v>
      </c>
      <c r="E5" s="198" t="s">
        <v>565</v>
      </c>
      <c r="F5" s="207" t="s">
        <v>180</v>
      </c>
      <c r="G5" s="200" t="s">
        <v>241</v>
      </c>
      <c r="H5" s="208" t="s">
        <v>945</v>
      </c>
      <c r="I5" s="201" t="s">
        <v>179</v>
      </c>
      <c r="J5" s="209"/>
      <c r="K5" s="202" t="s">
        <v>193</v>
      </c>
    </row>
    <row r="6">
      <c r="B6" s="200" t="s">
        <v>2408</v>
      </c>
      <c r="E6" s="198" t="s">
        <v>142</v>
      </c>
      <c r="F6" s="210" t="s">
        <v>351</v>
      </c>
      <c r="G6" s="200" t="s">
        <v>118</v>
      </c>
      <c r="I6" s="208" t="s">
        <v>516</v>
      </c>
      <c r="K6" s="202" t="s">
        <v>387</v>
      </c>
    </row>
    <row r="7">
      <c r="B7" s="200" t="s">
        <v>2409</v>
      </c>
      <c r="E7" s="198" t="s">
        <v>394</v>
      </c>
      <c r="F7" s="200" t="s">
        <v>147</v>
      </c>
      <c r="G7" s="200" t="s">
        <v>199</v>
      </c>
      <c r="I7" s="204" t="s">
        <v>244</v>
      </c>
    </row>
    <row r="8">
      <c r="E8" s="204" t="s">
        <v>1802</v>
      </c>
      <c r="F8" s="200" t="s">
        <v>304</v>
      </c>
      <c r="G8" s="200" t="s">
        <v>131</v>
      </c>
      <c r="I8" s="208" t="s">
        <v>945</v>
      </c>
    </row>
    <row r="9">
      <c r="E9" s="211" t="s">
        <v>2319</v>
      </c>
      <c r="F9" s="199" t="s">
        <v>160</v>
      </c>
      <c r="G9" s="200" t="s">
        <v>133</v>
      </c>
      <c r="I9" s="212" t="s">
        <v>385</v>
      </c>
    </row>
    <row r="10">
      <c r="A10" s="193" t="s">
        <v>47</v>
      </c>
      <c r="B10" s="193" t="s">
        <v>49</v>
      </c>
      <c r="E10" s="192"/>
      <c r="F10" s="199" t="s">
        <v>681</v>
      </c>
      <c r="G10" s="200" t="s">
        <v>139</v>
      </c>
      <c r="I10" s="201" t="s">
        <v>146</v>
      </c>
    </row>
    <row r="11">
      <c r="A11" s="213" t="s">
        <v>101</v>
      </c>
      <c r="B11" s="200" t="s">
        <v>102</v>
      </c>
      <c r="E11" s="192"/>
      <c r="F11" s="199" t="s">
        <v>1161</v>
      </c>
      <c r="G11" s="200" t="s">
        <v>770</v>
      </c>
      <c r="I11" s="206" t="s">
        <v>865</v>
      </c>
    </row>
    <row r="12">
      <c r="A12" s="213" t="s">
        <v>129</v>
      </c>
      <c r="B12" s="200" t="s">
        <v>2410</v>
      </c>
      <c r="E12" s="192"/>
      <c r="F12" s="199" t="s">
        <v>225</v>
      </c>
      <c r="G12" s="200" t="s">
        <v>1638</v>
      </c>
      <c r="I12" s="212" t="s">
        <v>202</v>
      </c>
    </row>
    <row r="13">
      <c r="B13" s="200" t="s">
        <v>971</v>
      </c>
      <c r="E13" s="192"/>
      <c r="F13" s="200" t="s">
        <v>1319</v>
      </c>
      <c r="G13" s="200" t="s">
        <v>144</v>
      </c>
      <c r="I13" s="206" t="s">
        <v>1005</v>
      </c>
    </row>
    <row r="14">
      <c r="B14" s="200" t="s">
        <v>130</v>
      </c>
      <c r="E14" s="192"/>
    </row>
    <row r="15">
      <c r="E15" s="192"/>
    </row>
    <row r="16">
      <c r="E16" s="192"/>
    </row>
    <row r="17">
      <c r="E17" s="192"/>
    </row>
    <row r="18">
      <c r="E18" s="192"/>
    </row>
    <row r="19">
      <c r="E19" s="192"/>
    </row>
    <row r="20">
      <c r="E20" s="192"/>
    </row>
    <row r="21" ht="15.75" customHeight="1">
      <c r="E21" s="192"/>
    </row>
    <row r="22" ht="15.75" customHeight="1">
      <c r="E22" s="192"/>
    </row>
    <row r="23" ht="15.75" customHeight="1">
      <c r="E23" s="192"/>
    </row>
    <row r="24" ht="15.75" customHeight="1">
      <c r="E24" s="192"/>
    </row>
    <row r="25" ht="15.75" customHeight="1">
      <c r="E25" s="192"/>
    </row>
    <row r="26" ht="15.75" customHeight="1">
      <c r="E26" s="192"/>
    </row>
    <row r="27" ht="15.75" customHeight="1">
      <c r="E27" s="192"/>
    </row>
    <row r="28" ht="15.75" customHeight="1">
      <c r="E28" s="192"/>
    </row>
    <row r="29" ht="15.75" customHeight="1">
      <c r="E29" s="192"/>
    </row>
    <row r="30" ht="15.75" customHeight="1">
      <c r="E30" s="192"/>
    </row>
    <row r="31" ht="15.75" customHeight="1">
      <c r="E31" s="192"/>
    </row>
    <row r="32" ht="15.75" customHeight="1">
      <c r="E32" s="192"/>
    </row>
    <row r="33" ht="15.75" customHeight="1">
      <c r="E33" s="192"/>
    </row>
    <row r="34" ht="15.75" customHeight="1">
      <c r="E34" s="192"/>
    </row>
    <row r="35" ht="15.75" customHeight="1">
      <c r="E35" s="192"/>
    </row>
    <row r="36" ht="15.75" customHeight="1">
      <c r="E36" s="192"/>
    </row>
    <row r="37" ht="15.75" customHeight="1">
      <c r="E37" s="192"/>
    </row>
    <row r="38" ht="15.75" customHeight="1">
      <c r="E38" s="192"/>
    </row>
    <row r="39" ht="15.75" customHeight="1">
      <c r="E39" s="192"/>
    </row>
    <row r="40" ht="15.75" customHeight="1">
      <c r="E40" s="192"/>
    </row>
    <row r="41" ht="15.75" customHeight="1">
      <c r="E41" s="192"/>
    </row>
    <row r="42" ht="15.75" customHeight="1">
      <c r="E42" s="192"/>
    </row>
    <row r="43" ht="15.75" customHeight="1">
      <c r="E43" s="192"/>
    </row>
    <row r="44" ht="15.75" customHeight="1">
      <c r="E44" s="192"/>
    </row>
    <row r="45" ht="15.75" customHeight="1">
      <c r="E45" s="192"/>
    </row>
    <row r="46" ht="15.75" customHeight="1">
      <c r="E46" s="192"/>
    </row>
    <row r="47" ht="15.75" customHeight="1">
      <c r="E47" s="192"/>
    </row>
    <row r="48" ht="15.75" customHeight="1">
      <c r="E48" s="192"/>
    </row>
    <row r="49" ht="15.75" customHeight="1">
      <c r="E49" s="192"/>
    </row>
    <row r="50" ht="15.75" customHeight="1">
      <c r="E50" s="192"/>
    </row>
    <row r="51" ht="15.75" customHeight="1">
      <c r="E51" s="192"/>
    </row>
    <row r="52" ht="15.75" customHeight="1">
      <c r="E52" s="192"/>
    </row>
    <row r="53" ht="15.75" customHeight="1">
      <c r="E53" s="192"/>
    </row>
    <row r="54" ht="15.75" customHeight="1">
      <c r="E54" s="192"/>
    </row>
    <row r="55" ht="15.75" customHeight="1">
      <c r="E55" s="192"/>
    </row>
    <row r="56" ht="15.75" customHeight="1">
      <c r="E56" s="192"/>
    </row>
    <row r="57" ht="15.75" customHeight="1">
      <c r="E57" s="192"/>
    </row>
    <row r="58" ht="15.75" customHeight="1">
      <c r="E58" s="192"/>
    </row>
    <row r="59" ht="15.75" customHeight="1">
      <c r="E59" s="192"/>
    </row>
    <row r="60" ht="15.75" customHeight="1">
      <c r="E60" s="192"/>
    </row>
    <row r="61" ht="15.75" customHeight="1">
      <c r="E61" s="192"/>
    </row>
    <row r="62" ht="15.75" customHeight="1">
      <c r="E62" s="192"/>
    </row>
    <row r="63" ht="15.75" customHeight="1">
      <c r="E63" s="192"/>
    </row>
    <row r="64" ht="15.75" customHeight="1">
      <c r="E64" s="192"/>
    </row>
    <row r="65" ht="15.75" customHeight="1">
      <c r="E65" s="192"/>
    </row>
    <row r="66" ht="15.75" customHeight="1">
      <c r="E66" s="192"/>
    </row>
    <row r="67" ht="15.75" customHeight="1">
      <c r="E67" s="192"/>
    </row>
    <row r="68" ht="15.75" customHeight="1">
      <c r="E68" s="192"/>
    </row>
    <row r="69" ht="15.75" customHeight="1">
      <c r="E69" s="192"/>
    </row>
    <row r="70" ht="15.75" customHeight="1">
      <c r="E70" s="192"/>
    </row>
    <row r="71" ht="15.75" customHeight="1">
      <c r="E71" s="192"/>
    </row>
    <row r="72" ht="15.75" customHeight="1">
      <c r="E72" s="192"/>
    </row>
    <row r="73" ht="15.75" customHeight="1">
      <c r="E73" s="192"/>
    </row>
    <row r="74" ht="15.75" customHeight="1">
      <c r="E74" s="192"/>
    </row>
    <row r="75" ht="15.75" customHeight="1">
      <c r="E75" s="192"/>
    </row>
    <row r="76" ht="15.75" customHeight="1">
      <c r="E76" s="192"/>
    </row>
    <row r="77" ht="15.75" customHeight="1">
      <c r="E77" s="192"/>
    </row>
    <row r="78" ht="15.75" customHeight="1">
      <c r="E78" s="192"/>
    </row>
    <row r="79" ht="15.75" customHeight="1">
      <c r="E79" s="192"/>
    </row>
    <row r="80" ht="15.75" customHeight="1">
      <c r="E80" s="192"/>
    </row>
    <row r="81" ht="15.75" customHeight="1">
      <c r="E81" s="192"/>
    </row>
    <row r="82" ht="15.75" customHeight="1">
      <c r="E82" s="192"/>
    </row>
    <row r="83" ht="15.75" customHeight="1">
      <c r="E83" s="192"/>
    </row>
    <row r="84" ht="15.75" customHeight="1">
      <c r="E84" s="192"/>
    </row>
    <row r="85" ht="15.75" customHeight="1">
      <c r="E85" s="192"/>
    </row>
    <row r="86" ht="15.75" customHeight="1">
      <c r="E86" s="192"/>
    </row>
    <row r="87" ht="15.75" customHeight="1">
      <c r="E87" s="192"/>
    </row>
    <row r="88" ht="15.75" customHeight="1">
      <c r="E88" s="192"/>
    </row>
    <row r="89" ht="15.75" customHeight="1">
      <c r="E89" s="192"/>
    </row>
    <row r="90" ht="15.75" customHeight="1">
      <c r="E90" s="192"/>
    </row>
    <row r="91" ht="15.75" customHeight="1">
      <c r="E91" s="192"/>
    </row>
    <row r="92" ht="15.75" customHeight="1">
      <c r="E92" s="192"/>
    </row>
    <row r="93" ht="15.75" customHeight="1">
      <c r="E93" s="192"/>
    </row>
    <row r="94" ht="15.75" customHeight="1">
      <c r="E94" s="192"/>
    </row>
    <row r="95" ht="15.75" customHeight="1">
      <c r="E95" s="192"/>
    </row>
    <row r="96" ht="15.75" customHeight="1">
      <c r="E96" s="192"/>
    </row>
    <row r="97" ht="15.75" customHeight="1">
      <c r="E97" s="192"/>
    </row>
    <row r="98" ht="15.75" customHeight="1">
      <c r="E98" s="192"/>
    </row>
    <row r="99" ht="15.75" customHeight="1">
      <c r="E99" s="192"/>
    </row>
    <row r="100" ht="15.75" customHeight="1">
      <c r="E100" s="192"/>
    </row>
    <row r="101" ht="15.75" customHeight="1">
      <c r="E101" s="192"/>
    </row>
    <row r="102" ht="15.75" customHeight="1">
      <c r="E102" s="192"/>
    </row>
    <row r="103" ht="15.75" customHeight="1">
      <c r="E103" s="192"/>
    </row>
    <row r="104" ht="15.75" customHeight="1">
      <c r="E104" s="192"/>
    </row>
    <row r="105" ht="15.75" customHeight="1">
      <c r="E105" s="192"/>
    </row>
    <row r="106" ht="15.75" customHeight="1">
      <c r="E106" s="192"/>
    </row>
    <row r="107" ht="15.75" customHeight="1">
      <c r="E107" s="192"/>
    </row>
    <row r="108" ht="15.75" customHeight="1">
      <c r="E108" s="192"/>
    </row>
    <row r="109" ht="15.75" customHeight="1">
      <c r="E109" s="192"/>
    </row>
    <row r="110" ht="15.75" customHeight="1">
      <c r="E110" s="192"/>
    </row>
    <row r="111" ht="15.75" customHeight="1">
      <c r="E111" s="192"/>
    </row>
    <row r="112" ht="15.75" customHeight="1">
      <c r="E112" s="192"/>
    </row>
    <row r="113" ht="15.75" customHeight="1">
      <c r="E113" s="192"/>
    </row>
    <row r="114" ht="15.75" customHeight="1">
      <c r="E114" s="192"/>
    </row>
    <row r="115" ht="15.75" customHeight="1">
      <c r="E115" s="192"/>
    </row>
    <row r="116" ht="15.75" customHeight="1">
      <c r="E116" s="192"/>
    </row>
    <row r="117" ht="15.75" customHeight="1">
      <c r="E117" s="192"/>
    </row>
    <row r="118" ht="15.75" customHeight="1">
      <c r="E118" s="192"/>
    </row>
    <row r="119" ht="15.75" customHeight="1">
      <c r="E119" s="192"/>
    </row>
    <row r="120" ht="15.75" customHeight="1">
      <c r="E120" s="192"/>
    </row>
    <row r="121" ht="15.75" customHeight="1">
      <c r="E121" s="192"/>
    </row>
    <row r="122" ht="15.75" customHeight="1">
      <c r="E122" s="192"/>
    </row>
    <row r="123" ht="15.75" customHeight="1">
      <c r="E123" s="192"/>
    </row>
    <row r="124" ht="15.75" customHeight="1">
      <c r="E124" s="192"/>
    </row>
    <row r="125" ht="15.75" customHeight="1">
      <c r="E125" s="192"/>
    </row>
    <row r="126" ht="15.75" customHeight="1">
      <c r="E126" s="192"/>
    </row>
    <row r="127" ht="15.75" customHeight="1">
      <c r="E127" s="192"/>
    </row>
    <row r="128" ht="15.75" customHeight="1">
      <c r="E128" s="192"/>
    </row>
    <row r="129" ht="15.75" customHeight="1">
      <c r="E129" s="192"/>
    </row>
    <row r="130" ht="15.75" customHeight="1">
      <c r="E130" s="192"/>
    </row>
    <row r="131" ht="15.75" customHeight="1">
      <c r="E131" s="192"/>
    </row>
    <row r="132" ht="15.75" customHeight="1">
      <c r="E132" s="192"/>
    </row>
    <row r="133" ht="15.75" customHeight="1">
      <c r="E133" s="192"/>
    </row>
    <row r="134" ht="15.75" customHeight="1">
      <c r="E134" s="192"/>
    </row>
    <row r="135" ht="15.75" customHeight="1">
      <c r="E135" s="192"/>
    </row>
    <row r="136" ht="15.75" customHeight="1">
      <c r="E136" s="192"/>
    </row>
    <row r="137" ht="15.75" customHeight="1">
      <c r="E137" s="192"/>
    </row>
    <row r="138" ht="15.75" customHeight="1">
      <c r="E138" s="192"/>
    </row>
    <row r="139" ht="15.75" customHeight="1">
      <c r="E139" s="192"/>
    </row>
    <row r="140" ht="15.75" customHeight="1">
      <c r="E140" s="192"/>
    </row>
    <row r="141" ht="15.75" customHeight="1">
      <c r="E141" s="192"/>
    </row>
    <row r="142" ht="15.75" customHeight="1">
      <c r="E142" s="192"/>
    </row>
    <row r="143" ht="15.75" customHeight="1">
      <c r="E143" s="192"/>
    </row>
    <row r="144" ht="15.75" customHeight="1">
      <c r="E144" s="192"/>
    </row>
    <row r="145" ht="15.75" customHeight="1">
      <c r="E145" s="192"/>
    </row>
    <row r="146" ht="15.75" customHeight="1">
      <c r="E146" s="192"/>
    </row>
    <row r="147" ht="15.75" customHeight="1">
      <c r="E147" s="192"/>
    </row>
    <row r="148" ht="15.75" customHeight="1">
      <c r="E148" s="192"/>
    </row>
    <row r="149" ht="15.75" customHeight="1">
      <c r="E149" s="192"/>
    </row>
    <row r="150" ht="15.75" customHeight="1">
      <c r="E150" s="192"/>
    </row>
    <row r="151" ht="15.75" customHeight="1">
      <c r="E151" s="192"/>
    </row>
    <row r="152" ht="15.75" customHeight="1">
      <c r="E152" s="192"/>
    </row>
    <row r="153" ht="15.75" customHeight="1">
      <c r="E153" s="192"/>
    </row>
    <row r="154" ht="15.75" customHeight="1">
      <c r="E154" s="192"/>
    </row>
    <row r="155" ht="15.75" customHeight="1">
      <c r="E155" s="192"/>
    </row>
    <row r="156" ht="15.75" customHeight="1">
      <c r="E156" s="192"/>
    </row>
    <row r="157" ht="15.75" customHeight="1">
      <c r="E157" s="192"/>
    </row>
    <row r="158" ht="15.75" customHeight="1">
      <c r="E158" s="192"/>
    </row>
    <row r="159" ht="15.75" customHeight="1">
      <c r="E159" s="192"/>
    </row>
    <row r="160" ht="15.75" customHeight="1">
      <c r="E160" s="192"/>
    </row>
    <row r="161" ht="15.75" customHeight="1">
      <c r="E161" s="192"/>
    </row>
    <row r="162" ht="15.75" customHeight="1">
      <c r="E162" s="192"/>
    </row>
    <row r="163" ht="15.75" customHeight="1">
      <c r="E163" s="192"/>
    </row>
    <row r="164" ht="15.75" customHeight="1">
      <c r="E164" s="192"/>
    </row>
    <row r="165" ht="15.75" customHeight="1">
      <c r="E165" s="192"/>
    </row>
    <row r="166" ht="15.75" customHeight="1">
      <c r="E166" s="192"/>
    </row>
    <row r="167" ht="15.75" customHeight="1">
      <c r="E167" s="192"/>
    </row>
    <row r="168" ht="15.75" customHeight="1">
      <c r="E168" s="192"/>
    </row>
    <row r="169" ht="15.75" customHeight="1">
      <c r="E169" s="192"/>
    </row>
    <row r="170" ht="15.75" customHeight="1">
      <c r="E170" s="192"/>
    </row>
    <row r="171" ht="15.75" customHeight="1">
      <c r="E171" s="192"/>
    </row>
    <row r="172" ht="15.75" customHeight="1">
      <c r="E172" s="192"/>
    </row>
    <row r="173" ht="15.75" customHeight="1">
      <c r="E173" s="192"/>
    </row>
    <row r="174" ht="15.75" customHeight="1">
      <c r="E174" s="192"/>
    </row>
    <row r="175" ht="15.75" customHeight="1">
      <c r="E175" s="192"/>
    </row>
    <row r="176" ht="15.75" customHeight="1">
      <c r="E176" s="192"/>
    </row>
    <row r="177" ht="15.75" customHeight="1">
      <c r="E177" s="192"/>
    </row>
    <row r="178" ht="15.75" customHeight="1">
      <c r="E178" s="192"/>
    </row>
    <row r="179" ht="15.75" customHeight="1">
      <c r="E179" s="192"/>
    </row>
    <row r="180" ht="15.75" customHeight="1">
      <c r="E180" s="192"/>
    </row>
    <row r="181" ht="15.75" customHeight="1">
      <c r="E181" s="192"/>
    </row>
    <row r="182" ht="15.75" customHeight="1">
      <c r="E182" s="192"/>
    </row>
    <row r="183" ht="15.75" customHeight="1">
      <c r="E183" s="192"/>
    </row>
    <row r="184" ht="15.75" customHeight="1">
      <c r="E184" s="192"/>
    </row>
    <row r="185" ht="15.75" customHeight="1">
      <c r="E185" s="192"/>
    </row>
    <row r="186" ht="15.75" customHeight="1">
      <c r="E186" s="192"/>
    </row>
    <row r="187" ht="15.75" customHeight="1">
      <c r="E187" s="192"/>
    </row>
    <row r="188" ht="15.75" customHeight="1">
      <c r="E188" s="192"/>
    </row>
    <row r="189" ht="15.75" customHeight="1">
      <c r="E189" s="192"/>
    </row>
    <row r="190" ht="15.75" customHeight="1">
      <c r="E190" s="192"/>
    </row>
    <row r="191" ht="15.75" customHeight="1">
      <c r="E191" s="192"/>
    </row>
    <row r="192" ht="15.75" customHeight="1">
      <c r="E192" s="192"/>
    </row>
    <row r="193" ht="15.75" customHeight="1">
      <c r="E193" s="192"/>
    </row>
    <row r="194" ht="15.75" customHeight="1">
      <c r="E194" s="192"/>
    </row>
    <row r="195" ht="15.75" customHeight="1">
      <c r="E195" s="192"/>
    </row>
    <row r="196" ht="15.75" customHeight="1">
      <c r="E196" s="192"/>
    </row>
    <row r="197" ht="15.75" customHeight="1">
      <c r="E197" s="192"/>
    </row>
    <row r="198" ht="15.75" customHeight="1">
      <c r="E198" s="192"/>
    </row>
    <row r="199" ht="15.75" customHeight="1">
      <c r="E199" s="192"/>
    </row>
    <row r="200" ht="15.75" customHeight="1">
      <c r="E200" s="192"/>
    </row>
    <row r="201" ht="15.75" customHeight="1">
      <c r="E201" s="192"/>
    </row>
    <row r="202" ht="15.75" customHeight="1">
      <c r="E202" s="192"/>
    </row>
    <row r="203" ht="15.75" customHeight="1">
      <c r="E203" s="192"/>
    </row>
    <row r="204" ht="15.75" customHeight="1">
      <c r="E204" s="192"/>
    </row>
    <row r="205" ht="15.75" customHeight="1">
      <c r="E205" s="192"/>
    </row>
    <row r="206" ht="15.75" customHeight="1">
      <c r="E206" s="192"/>
    </row>
    <row r="207" ht="15.75" customHeight="1">
      <c r="E207" s="192"/>
    </row>
    <row r="208" ht="15.75" customHeight="1">
      <c r="E208" s="192"/>
    </row>
    <row r="209" ht="15.75" customHeight="1">
      <c r="E209" s="192"/>
    </row>
    <row r="210" ht="15.75" customHeight="1">
      <c r="E210" s="192"/>
    </row>
    <row r="211" ht="15.75" customHeight="1">
      <c r="E211" s="192"/>
    </row>
    <row r="212" ht="15.75" customHeight="1">
      <c r="E212" s="192"/>
    </row>
    <row r="213" ht="15.75" customHeight="1">
      <c r="E213" s="192"/>
    </row>
    <row r="214" ht="15.75" customHeight="1">
      <c r="E214" s="192"/>
    </row>
    <row r="215" ht="15.75" customHeight="1">
      <c r="E215" s="192"/>
    </row>
    <row r="216" ht="15.75" customHeight="1">
      <c r="E216" s="192"/>
    </row>
    <row r="217" ht="15.75" customHeight="1">
      <c r="E217" s="192"/>
    </row>
    <row r="218" ht="15.75" customHeight="1">
      <c r="E218" s="192"/>
    </row>
    <row r="219" ht="15.75" customHeight="1">
      <c r="E219" s="192"/>
    </row>
    <row r="220" ht="15.75" customHeight="1">
      <c r="E220" s="192"/>
    </row>
    <row r="221" ht="15.75" customHeight="1">
      <c r="E221" s="192"/>
    </row>
    <row r="222" ht="15.75" customHeight="1">
      <c r="E222" s="192"/>
    </row>
    <row r="223" ht="15.75" customHeight="1">
      <c r="E223" s="192"/>
    </row>
    <row r="224" ht="15.75" customHeight="1">
      <c r="E224" s="192"/>
    </row>
    <row r="225" ht="15.75" customHeight="1">
      <c r="E225" s="192"/>
    </row>
    <row r="226" ht="15.75" customHeight="1">
      <c r="E226" s="192"/>
    </row>
    <row r="227" ht="15.75" customHeight="1">
      <c r="E227" s="192"/>
    </row>
    <row r="228" ht="15.75" customHeight="1">
      <c r="E228" s="192"/>
    </row>
    <row r="229" ht="15.75" customHeight="1">
      <c r="E229" s="192"/>
    </row>
    <row r="230" ht="15.75" customHeight="1">
      <c r="E230" s="192"/>
    </row>
    <row r="231" ht="15.75" customHeight="1">
      <c r="E231" s="192"/>
    </row>
    <row r="232" ht="15.75" customHeight="1">
      <c r="E232" s="192"/>
    </row>
    <row r="233" ht="15.75" customHeight="1">
      <c r="E233" s="192"/>
    </row>
    <row r="234" ht="15.75" customHeight="1">
      <c r="E234" s="192"/>
    </row>
    <row r="235" ht="15.75" customHeight="1">
      <c r="E235" s="192"/>
    </row>
    <row r="236" ht="15.75" customHeight="1">
      <c r="E236" s="192"/>
    </row>
    <row r="237" ht="15.75" customHeight="1">
      <c r="E237" s="192"/>
    </row>
    <row r="238" ht="15.75" customHeight="1">
      <c r="E238" s="192"/>
    </row>
    <row r="239" ht="15.75" customHeight="1">
      <c r="E239" s="192"/>
    </row>
    <row r="240" ht="15.75" customHeight="1">
      <c r="E240" s="192"/>
    </row>
    <row r="241" ht="15.75" customHeight="1">
      <c r="E241" s="192"/>
    </row>
    <row r="242" ht="15.75" customHeight="1">
      <c r="E242" s="192"/>
    </row>
    <row r="243" ht="15.75" customHeight="1">
      <c r="E243" s="192"/>
    </row>
    <row r="244" ht="15.75" customHeight="1">
      <c r="E244" s="192"/>
    </row>
    <row r="245" ht="15.75" customHeight="1">
      <c r="E245" s="192"/>
    </row>
    <row r="246" ht="15.75" customHeight="1">
      <c r="E246" s="192"/>
    </row>
    <row r="247" ht="15.75" customHeight="1">
      <c r="E247" s="192"/>
    </row>
    <row r="248" ht="15.75" customHeight="1">
      <c r="E248" s="192"/>
    </row>
    <row r="249" ht="15.75" customHeight="1">
      <c r="E249" s="192"/>
    </row>
    <row r="250" ht="15.75" customHeight="1">
      <c r="E250" s="192"/>
    </row>
    <row r="251" ht="15.75" customHeight="1">
      <c r="E251" s="192"/>
    </row>
    <row r="252" ht="15.75" customHeight="1">
      <c r="E252" s="192"/>
    </row>
    <row r="253" ht="15.75" customHeight="1">
      <c r="E253" s="192"/>
    </row>
    <row r="254" ht="15.75" customHeight="1">
      <c r="E254" s="192"/>
    </row>
    <row r="255" ht="15.75" customHeight="1">
      <c r="E255" s="192"/>
    </row>
    <row r="256" ht="15.75" customHeight="1">
      <c r="E256" s="192"/>
    </row>
    <row r="257" ht="15.75" customHeight="1">
      <c r="E257" s="192"/>
    </row>
    <row r="258" ht="15.75" customHeight="1">
      <c r="E258" s="192"/>
    </row>
    <row r="259" ht="15.75" customHeight="1">
      <c r="E259" s="192"/>
    </row>
    <row r="260" ht="15.75" customHeight="1">
      <c r="E260" s="192"/>
    </row>
    <row r="261" ht="15.75" customHeight="1">
      <c r="E261" s="192"/>
    </row>
    <row r="262" ht="15.75" customHeight="1">
      <c r="E262" s="192"/>
    </row>
    <row r="263" ht="15.75" customHeight="1">
      <c r="E263" s="192"/>
    </row>
    <row r="264" ht="15.75" customHeight="1">
      <c r="E264" s="192"/>
    </row>
    <row r="265" ht="15.75" customHeight="1">
      <c r="E265" s="192"/>
    </row>
    <row r="266" ht="15.75" customHeight="1">
      <c r="E266" s="192"/>
    </row>
    <row r="267" ht="15.75" customHeight="1">
      <c r="E267" s="192"/>
    </row>
    <row r="268" ht="15.75" customHeight="1">
      <c r="E268" s="192"/>
    </row>
    <row r="269" ht="15.75" customHeight="1">
      <c r="E269" s="192"/>
    </row>
    <row r="270" ht="15.75" customHeight="1">
      <c r="E270" s="192"/>
    </row>
    <row r="271" ht="15.75" customHeight="1">
      <c r="E271" s="192"/>
    </row>
    <row r="272" ht="15.75" customHeight="1">
      <c r="E272" s="192"/>
    </row>
    <row r="273" ht="15.75" customHeight="1">
      <c r="E273" s="192"/>
    </row>
    <row r="274" ht="15.75" customHeight="1">
      <c r="E274" s="192"/>
    </row>
    <row r="275" ht="15.75" customHeight="1">
      <c r="E275" s="192"/>
    </row>
    <row r="276" ht="15.75" customHeight="1">
      <c r="E276" s="192"/>
    </row>
    <row r="277" ht="15.75" customHeight="1">
      <c r="E277" s="192"/>
    </row>
    <row r="278" ht="15.75" customHeight="1">
      <c r="E278" s="192"/>
    </row>
    <row r="279" ht="15.75" customHeight="1">
      <c r="E279" s="192"/>
    </row>
    <row r="280" ht="15.75" customHeight="1">
      <c r="E280" s="192"/>
    </row>
    <row r="281" ht="15.75" customHeight="1">
      <c r="E281" s="192"/>
    </row>
    <row r="282" ht="15.75" customHeight="1">
      <c r="E282" s="192"/>
    </row>
    <row r="283" ht="15.75" customHeight="1">
      <c r="E283" s="192"/>
    </row>
    <row r="284" ht="15.75" customHeight="1">
      <c r="E284" s="192"/>
    </row>
    <row r="285" ht="15.75" customHeight="1">
      <c r="E285" s="192"/>
    </row>
    <row r="286" ht="15.75" customHeight="1">
      <c r="E286" s="192"/>
    </row>
    <row r="287" ht="15.75" customHeight="1">
      <c r="E287" s="192"/>
    </row>
    <row r="288" ht="15.75" customHeight="1">
      <c r="E288" s="192"/>
    </row>
    <row r="289" ht="15.75" customHeight="1">
      <c r="E289" s="192"/>
    </row>
    <row r="290" ht="15.75" customHeight="1">
      <c r="E290" s="192"/>
    </row>
    <row r="291" ht="15.75" customHeight="1">
      <c r="E291" s="192"/>
    </row>
    <row r="292" ht="15.75" customHeight="1">
      <c r="E292" s="192"/>
    </row>
    <row r="293" ht="15.75" customHeight="1">
      <c r="E293" s="192"/>
    </row>
    <row r="294" ht="15.75" customHeight="1">
      <c r="E294" s="192"/>
    </row>
    <row r="295" ht="15.75" customHeight="1">
      <c r="E295" s="192"/>
    </row>
    <row r="296" ht="15.75" customHeight="1">
      <c r="E296" s="192"/>
    </row>
    <row r="297" ht="15.75" customHeight="1">
      <c r="E297" s="192"/>
    </row>
    <row r="298" ht="15.75" customHeight="1">
      <c r="E298" s="192"/>
    </row>
    <row r="299" ht="15.75" customHeight="1">
      <c r="E299" s="192"/>
    </row>
    <row r="300" ht="15.75" customHeight="1">
      <c r="E300" s="192"/>
    </row>
    <row r="301" ht="15.75" customHeight="1">
      <c r="E301" s="192"/>
    </row>
    <row r="302" ht="15.75" customHeight="1">
      <c r="E302" s="192"/>
    </row>
    <row r="303" ht="15.75" customHeight="1">
      <c r="E303" s="192"/>
    </row>
    <row r="304" ht="15.75" customHeight="1">
      <c r="E304" s="192"/>
    </row>
    <row r="305" ht="15.75" customHeight="1">
      <c r="E305" s="192"/>
    </row>
    <row r="306" ht="15.75" customHeight="1">
      <c r="E306" s="192"/>
    </row>
    <row r="307" ht="15.75" customHeight="1">
      <c r="E307" s="192"/>
    </row>
    <row r="308" ht="15.75" customHeight="1">
      <c r="E308" s="192"/>
    </row>
    <row r="309" ht="15.75" customHeight="1">
      <c r="E309" s="192"/>
    </row>
    <row r="310" ht="15.75" customHeight="1">
      <c r="E310" s="192"/>
    </row>
    <row r="311" ht="15.75" customHeight="1">
      <c r="E311" s="192"/>
    </row>
    <row r="312" ht="15.75" customHeight="1">
      <c r="E312" s="192"/>
    </row>
    <row r="313" ht="15.75" customHeight="1">
      <c r="E313" s="192"/>
    </row>
    <row r="314" ht="15.75" customHeight="1">
      <c r="E314" s="192"/>
    </row>
    <row r="315" ht="15.75" customHeight="1">
      <c r="E315" s="192"/>
    </row>
    <row r="316" ht="15.75" customHeight="1">
      <c r="E316" s="192"/>
    </row>
    <row r="317" ht="15.75" customHeight="1">
      <c r="E317" s="192"/>
    </row>
    <row r="318" ht="15.75" customHeight="1">
      <c r="E318" s="192"/>
    </row>
    <row r="319" ht="15.75" customHeight="1">
      <c r="E319" s="192"/>
    </row>
    <row r="320" ht="15.75" customHeight="1">
      <c r="E320" s="192"/>
    </row>
    <row r="321" ht="15.75" customHeight="1">
      <c r="E321" s="192"/>
    </row>
    <row r="322" ht="15.75" customHeight="1">
      <c r="E322" s="192"/>
    </row>
    <row r="323" ht="15.75" customHeight="1">
      <c r="E323" s="192"/>
    </row>
    <row r="324" ht="15.75" customHeight="1">
      <c r="E324" s="192"/>
    </row>
    <row r="325" ht="15.75" customHeight="1">
      <c r="E325" s="192"/>
    </row>
    <row r="326" ht="15.75" customHeight="1">
      <c r="E326" s="192"/>
    </row>
    <row r="327" ht="15.75" customHeight="1">
      <c r="E327" s="192"/>
    </row>
    <row r="328" ht="15.75" customHeight="1">
      <c r="E328" s="192"/>
    </row>
    <row r="329" ht="15.75" customHeight="1">
      <c r="E329" s="192"/>
    </row>
    <row r="330" ht="15.75" customHeight="1">
      <c r="E330" s="192"/>
    </row>
    <row r="331" ht="15.75" customHeight="1">
      <c r="E331" s="192"/>
    </row>
    <row r="332" ht="15.75" customHeight="1">
      <c r="E332" s="192"/>
    </row>
    <row r="333" ht="15.75" customHeight="1">
      <c r="E333" s="192"/>
    </row>
    <row r="334" ht="15.75" customHeight="1">
      <c r="E334" s="192"/>
    </row>
    <row r="335" ht="15.75" customHeight="1">
      <c r="E335" s="192"/>
    </row>
    <row r="336" ht="15.75" customHeight="1">
      <c r="E336" s="192"/>
    </row>
    <row r="337" ht="15.75" customHeight="1">
      <c r="E337" s="192"/>
    </row>
    <row r="338" ht="15.75" customHeight="1">
      <c r="E338" s="192"/>
    </row>
    <row r="339" ht="15.75" customHeight="1">
      <c r="E339" s="192"/>
    </row>
    <row r="340" ht="15.75" customHeight="1">
      <c r="E340" s="192"/>
    </row>
    <row r="341" ht="15.75" customHeight="1">
      <c r="E341" s="192"/>
    </row>
    <row r="342" ht="15.75" customHeight="1">
      <c r="E342" s="192"/>
    </row>
    <row r="343" ht="15.75" customHeight="1">
      <c r="E343" s="192"/>
    </row>
    <row r="344" ht="15.75" customHeight="1">
      <c r="E344" s="192"/>
    </row>
    <row r="345" ht="15.75" customHeight="1">
      <c r="E345" s="192"/>
    </row>
    <row r="346" ht="15.75" customHeight="1">
      <c r="E346" s="192"/>
    </row>
    <row r="347" ht="15.75" customHeight="1">
      <c r="E347" s="192"/>
    </row>
    <row r="348" ht="15.75" customHeight="1">
      <c r="E348" s="192"/>
    </row>
    <row r="349" ht="15.75" customHeight="1">
      <c r="E349" s="192"/>
    </row>
    <row r="350" ht="15.75" customHeight="1">
      <c r="E350" s="192"/>
    </row>
    <row r="351" ht="15.75" customHeight="1">
      <c r="E351" s="192"/>
    </row>
    <row r="352" ht="15.75" customHeight="1">
      <c r="E352" s="192"/>
    </row>
    <row r="353" ht="15.75" customHeight="1">
      <c r="E353" s="192"/>
    </row>
    <row r="354" ht="15.75" customHeight="1">
      <c r="E354" s="192"/>
    </row>
    <row r="355" ht="15.75" customHeight="1">
      <c r="E355" s="192"/>
    </row>
    <row r="356" ht="15.75" customHeight="1">
      <c r="E356" s="192"/>
    </row>
    <row r="357" ht="15.75" customHeight="1">
      <c r="E357" s="192"/>
    </row>
    <row r="358" ht="15.75" customHeight="1">
      <c r="E358" s="192"/>
    </row>
    <row r="359" ht="15.75" customHeight="1">
      <c r="E359" s="192"/>
    </row>
    <row r="360" ht="15.75" customHeight="1">
      <c r="E360" s="192"/>
    </row>
    <row r="361" ht="15.75" customHeight="1">
      <c r="E361" s="192"/>
    </row>
    <row r="362" ht="15.75" customHeight="1">
      <c r="E362" s="192"/>
    </row>
    <row r="363" ht="15.75" customHeight="1">
      <c r="E363" s="192"/>
    </row>
    <row r="364" ht="15.75" customHeight="1">
      <c r="E364" s="192"/>
    </row>
    <row r="365" ht="15.75" customHeight="1">
      <c r="E365" s="192"/>
    </row>
    <row r="366" ht="15.75" customHeight="1">
      <c r="E366" s="192"/>
    </row>
    <row r="367" ht="15.75" customHeight="1">
      <c r="E367" s="192"/>
    </row>
    <row r="368" ht="15.75" customHeight="1">
      <c r="E368" s="192"/>
    </row>
    <row r="369" ht="15.75" customHeight="1">
      <c r="E369" s="192"/>
    </row>
    <row r="370" ht="15.75" customHeight="1">
      <c r="E370" s="192"/>
    </row>
    <row r="371" ht="15.75" customHeight="1">
      <c r="E371" s="192"/>
    </row>
    <row r="372" ht="15.75" customHeight="1">
      <c r="E372" s="192"/>
    </row>
    <row r="373" ht="15.75" customHeight="1">
      <c r="E373" s="192"/>
    </row>
    <row r="374" ht="15.75" customHeight="1">
      <c r="E374" s="192"/>
    </row>
    <row r="375" ht="15.75" customHeight="1">
      <c r="E375" s="192"/>
    </row>
    <row r="376" ht="15.75" customHeight="1">
      <c r="E376" s="192"/>
    </row>
    <row r="377" ht="15.75" customHeight="1">
      <c r="E377" s="192"/>
    </row>
    <row r="378" ht="15.75" customHeight="1">
      <c r="E378" s="192"/>
    </row>
    <row r="379" ht="15.75" customHeight="1">
      <c r="E379" s="192"/>
    </row>
    <row r="380" ht="15.75" customHeight="1">
      <c r="E380" s="192"/>
    </row>
    <row r="381" ht="15.75" customHeight="1">
      <c r="E381" s="192"/>
    </row>
    <row r="382" ht="15.75" customHeight="1">
      <c r="E382" s="192"/>
    </row>
    <row r="383" ht="15.75" customHeight="1">
      <c r="E383" s="192"/>
    </row>
    <row r="384" ht="15.75" customHeight="1">
      <c r="E384" s="192"/>
    </row>
    <row r="385" ht="15.75" customHeight="1">
      <c r="E385" s="192"/>
    </row>
    <row r="386" ht="15.75" customHeight="1">
      <c r="E386" s="192"/>
    </row>
    <row r="387" ht="15.75" customHeight="1">
      <c r="E387" s="192"/>
    </row>
    <row r="388" ht="15.75" customHeight="1">
      <c r="E388" s="192"/>
    </row>
    <row r="389" ht="15.75" customHeight="1">
      <c r="E389" s="192"/>
    </row>
    <row r="390" ht="15.75" customHeight="1">
      <c r="E390" s="192"/>
    </row>
    <row r="391" ht="15.75" customHeight="1">
      <c r="E391" s="192"/>
    </row>
    <row r="392" ht="15.75" customHeight="1">
      <c r="E392" s="192"/>
    </row>
    <row r="393" ht="15.75" customHeight="1">
      <c r="E393" s="192"/>
    </row>
    <row r="394" ht="15.75" customHeight="1">
      <c r="E394" s="192"/>
    </row>
    <row r="395" ht="15.75" customHeight="1">
      <c r="E395" s="192"/>
    </row>
    <row r="396" ht="15.75" customHeight="1">
      <c r="E396" s="192"/>
    </row>
    <row r="397" ht="15.75" customHeight="1">
      <c r="E397" s="192"/>
    </row>
    <row r="398" ht="15.75" customHeight="1">
      <c r="E398" s="192"/>
    </row>
    <row r="399" ht="15.75" customHeight="1">
      <c r="E399" s="192"/>
    </row>
    <row r="400" ht="15.75" customHeight="1">
      <c r="E400" s="192"/>
    </row>
    <row r="401" ht="15.75" customHeight="1">
      <c r="E401" s="192"/>
    </row>
    <row r="402" ht="15.75" customHeight="1">
      <c r="E402" s="192"/>
    </row>
    <row r="403" ht="15.75" customHeight="1">
      <c r="E403" s="192"/>
    </row>
    <row r="404" ht="15.75" customHeight="1">
      <c r="E404" s="192"/>
    </row>
    <row r="405" ht="15.75" customHeight="1">
      <c r="E405" s="192"/>
    </row>
    <row r="406" ht="15.75" customHeight="1">
      <c r="E406" s="192"/>
    </row>
    <row r="407" ht="15.75" customHeight="1">
      <c r="E407" s="192"/>
    </row>
    <row r="408" ht="15.75" customHeight="1">
      <c r="E408" s="192"/>
    </row>
    <row r="409" ht="15.75" customHeight="1">
      <c r="E409" s="192"/>
    </row>
    <row r="410" ht="15.75" customHeight="1">
      <c r="E410" s="192"/>
    </row>
    <row r="411" ht="15.75" customHeight="1">
      <c r="E411" s="192"/>
    </row>
    <row r="412" ht="15.75" customHeight="1">
      <c r="E412" s="192"/>
    </row>
    <row r="413" ht="15.75" customHeight="1">
      <c r="E413" s="192"/>
    </row>
    <row r="414" ht="15.75" customHeight="1">
      <c r="E414" s="192"/>
    </row>
    <row r="415" ht="15.75" customHeight="1">
      <c r="E415" s="192"/>
    </row>
    <row r="416" ht="15.75" customHeight="1">
      <c r="E416" s="192"/>
    </row>
    <row r="417" ht="15.75" customHeight="1">
      <c r="E417" s="192"/>
    </row>
    <row r="418" ht="15.75" customHeight="1">
      <c r="E418" s="192"/>
    </row>
    <row r="419" ht="15.75" customHeight="1">
      <c r="E419" s="192"/>
    </row>
    <row r="420" ht="15.75" customHeight="1">
      <c r="E420" s="192"/>
    </row>
    <row r="421" ht="15.75" customHeight="1">
      <c r="E421" s="192"/>
    </row>
    <row r="422" ht="15.75" customHeight="1">
      <c r="E422" s="192"/>
    </row>
    <row r="423" ht="15.75" customHeight="1">
      <c r="E423" s="192"/>
    </row>
    <row r="424" ht="15.75" customHeight="1">
      <c r="E424" s="192"/>
    </row>
    <row r="425" ht="15.75" customHeight="1">
      <c r="E425" s="192"/>
    </row>
    <row r="426" ht="15.75" customHeight="1">
      <c r="E426" s="192"/>
    </row>
    <row r="427" ht="15.75" customHeight="1">
      <c r="E427" s="192"/>
    </row>
    <row r="428" ht="15.75" customHeight="1">
      <c r="E428" s="192"/>
    </row>
    <row r="429" ht="15.75" customHeight="1">
      <c r="E429" s="192"/>
    </row>
    <row r="430" ht="15.75" customHeight="1">
      <c r="E430" s="192"/>
    </row>
    <row r="431" ht="15.75" customHeight="1">
      <c r="E431" s="192"/>
    </row>
    <row r="432" ht="15.75" customHeight="1">
      <c r="E432" s="192"/>
    </row>
    <row r="433" ht="15.75" customHeight="1">
      <c r="E433" s="192"/>
    </row>
    <row r="434" ht="15.75" customHeight="1">
      <c r="E434" s="192"/>
    </row>
    <row r="435" ht="15.75" customHeight="1">
      <c r="E435" s="192"/>
    </row>
    <row r="436" ht="15.75" customHeight="1">
      <c r="E436" s="192"/>
    </row>
    <row r="437" ht="15.75" customHeight="1">
      <c r="E437" s="192"/>
    </row>
    <row r="438" ht="15.75" customHeight="1">
      <c r="E438" s="192"/>
    </row>
    <row r="439" ht="15.75" customHeight="1">
      <c r="E439" s="192"/>
    </row>
    <row r="440" ht="15.75" customHeight="1">
      <c r="E440" s="192"/>
    </row>
    <row r="441" ht="15.75" customHeight="1">
      <c r="E441" s="192"/>
    </row>
    <row r="442" ht="15.75" customHeight="1">
      <c r="E442" s="192"/>
    </row>
    <row r="443" ht="15.75" customHeight="1">
      <c r="E443" s="192"/>
    </row>
    <row r="444" ht="15.75" customHeight="1">
      <c r="E444" s="192"/>
    </row>
    <row r="445" ht="15.75" customHeight="1">
      <c r="E445" s="192"/>
    </row>
    <row r="446" ht="15.75" customHeight="1">
      <c r="E446" s="192"/>
    </row>
    <row r="447" ht="15.75" customHeight="1">
      <c r="E447" s="192"/>
    </row>
    <row r="448" ht="15.75" customHeight="1">
      <c r="E448" s="192"/>
    </row>
    <row r="449" ht="15.75" customHeight="1">
      <c r="E449" s="192"/>
    </row>
    <row r="450" ht="15.75" customHeight="1">
      <c r="E450" s="192"/>
    </row>
    <row r="451" ht="15.75" customHeight="1">
      <c r="E451" s="192"/>
    </row>
    <row r="452" ht="15.75" customHeight="1">
      <c r="E452" s="192"/>
    </row>
    <row r="453" ht="15.75" customHeight="1">
      <c r="E453" s="192"/>
    </row>
    <row r="454" ht="15.75" customHeight="1">
      <c r="E454" s="192"/>
    </row>
    <row r="455" ht="15.75" customHeight="1">
      <c r="E455" s="192"/>
    </row>
    <row r="456" ht="15.75" customHeight="1">
      <c r="E456" s="192"/>
    </row>
    <row r="457" ht="15.75" customHeight="1">
      <c r="E457" s="192"/>
    </row>
    <row r="458" ht="15.75" customHeight="1">
      <c r="E458" s="192"/>
    </row>
    <row r="459" ht="15.75" customHeight="1">
      <c r="E459" s="192"/>
    </row>
    <row r="460" ht="15.75" customHeight="1">
      <c r="E460" s="192"/>
    </row>
    <row r="461" ht="15.75" customHeight="1">
      <c r="E461" s="192"/>
    </row>
    <row r="462" ht="15.75" customHeight="1">
      <c r="E462" s="192"/>
    </row>
    <row r="463" ht="15.75" customHeight="1">
      <c r="E463" s="192"/>
    </row>
    <row r="464" ht="15.75" customHeight="1">
      <c r="E464" s="192"/>
    </row>
    <row r="465" ht="15.75" customHeight="1">
      <c r="E465" s="192"/>
    </row>
    <row r="466" ht="15.75" customHeight="1">
      <c r="E466" s="192"/>
    </row>
    <row r="467" ht="15.75" customHeight="1">
      <c r="E467" s="192"/>
    </row>
    <row r="468" ht="15.75" customHeight="1">
      <c r="E468" s="192"/>
    </row>
    <row r="469" ht="15.75" customHeight="1">
      <c r="E469" s="192"/>
    </row>
    <row r="470" ht="15.75" customHeight="1">
      <c r="E470" s="192"/>
    </row>
    <row r="471" ht="15.75" customHeight="1">
      <c r="E471" s="192"/>
    </row>
    <row r="472" ht="15.75" customHeight="1">
      <c r="E472" s="192"/>
    </row>
    <row r="473" ht="15.75" customHeight="1">
      <c r="E473" s="192"/>
    </row>
    <row r="474" ht="15.75" customHeight="1">
      <c r="E474" s="192"/>
    </row>
    <row r="475" ht="15.75" customHeight="1">
      <c r="E475" s="192"/>
    </row>
    <row r="476" ht="15.75" customHeight="1">
      <c r="E476" s="192"/>
    </row>
    <row r="477" ht="15.75" customHeight="1">
      <c r="E477" s="192"/>
    </row>
    <row r="478" ht="15.75" customHeight="1">
      <c r="E478" s="192"/>
    </row>
    <row r="479" ht="15.75" customHeight="1">
      <c r="E479" s="192"/>
    </row>
    <row r="480" ht="15.75" customHeight="1">
      <c r="E480" s="192"/>
    </row>
    <row r="481" ht="15.75" customHeight="1">
      <c r="E481" s="192"/>
    </row>
    <row r="482" ht="15.75" customHeight="1">
      <c r="E482" s="192"/>
    </row>
    <row r="483" ht="15.75" customHeight="1">
      <c r="E483" s="192"/>
    </row>
    <row r="484" ht="15.75" customHeight="1">
      <c r="E484" s="192"/>
    </row>
    <row r="485" ht="15.75" customHeight="1">
      <c r="E485" s="192"/>
    </row>
    <row r="486" ht="15.75" customHeight="1">
      <c r="E486" s="192"/>
    </row>
    <row r="487" ht="15.75" customHeight="1">
      <c r="E487" s="192"/>
    </row>
    <row r="488" ht="15.75" customHeight="1">
      <c r="E488" s="192"/>
    </row>
    <row r="489" ht="15.75" customHeight="1">
      <c r="E489" s="192"/>
    </row>
    <row r="490" ht="15.75" customHeight="1">
      <c r="E490" s="192"/>
    </row>
    <row r="491" ht="15.75" customHeight="1">
      <c r="E491" s="192"/>
    </row>
    <row r="492" ht="15.75" customHeight="1">
      <c r="E492" s="192"/>
    </row>
    <row r="493" ht="15.75" customHeight="1">
      <c r="E493" s="192"/>
    </row>
    <row r="494" ht="15.75" customHeight="1">
      <c r="E494" s="192"/>
    </row>
    <row r="495" ht="15.75" customHeight="1">
      <c r="E495" s="192"/>
    </row>
    <row r="496" ht="15.75" customHeight="1">
      <c r="E496" s="192"/>
    </row>
    <row r="497" ht="15.75" customHeight="1">
      <c r="E497" s="192"/>
    </row>
    <row r="498" ht="15.75" customHeight="1">
      <c r="E498" s="192"/>
    </row>
    <row r="499" ht="15.75" customHeight="1">
      <c r="E499" s="192"/>
    </row>
    <row r="500" ht="15.75" customHeight="1">
      <c r="E500" s="192"/>
    </row>
    <row r="501" ht="15.75" customHeight="1">
      <c r="E501" s="192"/>
    </row>
    <row r="502" ht="15.75" customHeight="1">
      <c r="E502" s="192"/>
    </row>
    <row r="503" ht="15.75" customHeight="1">
      <c r="E503" s="192"/>
    </row>
    <row r="504" ht="15.75" customHeight="1">
      <c r="E504" s="192"/>
    </row>
    <row r="505" ht="15.75" customHeight="1">
      <c r="E505" s="192"/>
    </row>
    <row r="506" ht="15.75" customHeight="1">
      <c r="E506" s="192"/>
    </row>
    <row r="507" ht="15.75" customHeight="1">
      <c r="E507" s="192"/>
    </row>
    <row r="508" ht="15.75" customHeight="1">
      <c r="E508" s="192"/>
    </row>
    <row r="509" ht="15.75" customHeight="1">
      <c r="E509" s="192"/>
    </row>
    <row r="510" ht="15.75" customHeight="1">
      <c r="E510" s="192"/>
    </row>
    <row r="511" ht="15.75" customHeight="1">
      <c r="E511" s="192"/>
    </row>
    <row r="512" ht="15.75" customHeight="1">
      <c r="E512" s="192"/>
    </row>
    <row r="513" ht="15.75" customHeight="1">
      <c r="E513" s="192"/>
    </row>
    <row r="514" ht="15.75" customHeight="1">
      <c r="E514" s="192"/>
    </row>
    <row r="515" ht="15.75" customHeight="1">
      <c r="E515" s="192"/>
    </row>
    <row r="516" ht="15.75" customHeight="1">
      <c r="E516" s="192"/>
    </row>
    <row r="517" ht="15.75" customHeight="1">
      <c r="E517" s="192"/>
    </row>
    <row r="518" ht="15.75" customHeight="1">
      <c r="E518" s="192"/>
    </row>
    <row r="519" ht="15.75" customHeight="1">
      <c r="E519" s="192"/>
    </row>
    <row r="520" ht="15.75" customHeight="1">
      <c r="E520" s="192"/>
    </row>
    <row r="521" ht="15.75" customHeight="1">
      <c r="E521" s="192"/>
    </row>
    <row r="522" ht="15.75" customHeight="1">
      <c r="E522" s="192"/>
    </row>
    <row r="523" ht="15.75" customHeight="1">
      <c r="E523" s="192"/>
    </row>
    <row r="524" ht="15.75" customHeight="1">
      <c r="E524" s="192"/>
    </row>
    <row r="525" ht="15.75" customHeight="1">
      <c r="E525" s="192"/>
    </row>
    <row r="526" ht="15.75" customHeight="1">
      <c r="E526" s="192"/>
    </row>
    <row r="527" ht="15.75" customHeight="1">
      <c r="E527" s="192"/>
    </row>
    <row r="528" ht="15.75" customHeight="1">
      <c r="E528" s="192"/>
    </row>
    <row r="529" ht="15.75" customHeight="1">
      <c r="E529" s="192"/>
    </row>
    <row r="530" ht="15.75" customHeight="1">
      <c r="E530" s="192"/>
    </row>
    <row r="531" ht="15.75" customHeight="1">
      <c r="E531" s="192"/>
    </row>
    <row r="532" ht="15.75" customHeight="1">
      <c r="E532" s="192"/>
    </row>
    <row r="533" ht="15.75" customHeight="1">
      <c r="E533" s="192"/>
    </row>
    <row r="534" ht="15.75" customHeight="1">
      <c r="E534" s="192"/>
    </row>
    <row r="535" ht="15.75" customHeight="1">
      <c r="E535" s="192"/>
    </row>
    <row r="536" ht="15.75" customHeight="1">
      <c r="E536" s="192"/>
    </row>
    <row r="537" ht="15.75" customHeight="1">
      <c r="E537" s="192"/>
    </row>
    <row r="538" ht="15.75" customHeight="1">
      <c r="E538" s="192"/>
    </row>
    <row r="539" ht="15.75" customHeight="1">
      <c r="E539" s="192"/>
    </row>
    <row r="540" ht="15.75" customHeight="1">
      <c r="E540" s="192"/>
    </row>
    <row r="541" ht="15.75" customHeight="1">
      <c r="E541" s="192"/>
    </row>
    <row r="542" ht="15.75" customHeight="1">
      <c r="E542" s="192"/>
    </row>
    <row r="543" ht="15.75" customHeight="1">
      <c r="E543" s="192"/>
    </row>
    <row r="544" ht="15.75" customHeight="1">
      <c r="E544" s="192"/>
    </row>
    <row r="545" ht="15.75" customHeight="1">
      <c r="E545" s="192"/>
    </row>
    <row r="546" ht="15.75" customHeight="1">
      <c r="E546" s="192"/>
    </row>
    <row r="547" ht="15.75" customHeight="1">
      <c r="E547" s="192"/>
    </row>
    <row r="548" ht="15.75" customHeight="1">
      <c r="E548" s="192"/>
    </row>
    <row r="549" ht="15.75" customHeight="1">
      <c r="E549" s="192"/>
    </row>
    <row r="550" ht="15.75" customHeight="1">
      <c r="E550" s="192"/>
    </row>
    <row r="551" ht="15.75" customHeight="1">
      <c r="E551" s="192"/>
    </row>
    <row r="552" ht="15.75" customHeight="1">
      <c r="E552" s="192"/>
    </row>
    <row r="553" ht="15.75" customHeight="1">
      <c r="E553" s="192"/>
    </row>
    <row r="554" ht="15.75" customHeight="1">
      <c r="E554" s="192"/>
    </row>
    <row r="555" ht="15.75" customHeight="1">
      <c r="E555" s="192"/>
    </row>
    <row r="556" ht="15.75" customHeight="1">
      <c r="E556" s="192"/>
    </row>
    <row r="557" ht="15.75" customHeight="1">
      <c r="E557" s="192"/>
    </row>
    <row r="558" ht="15.75" customHeight="1">
      <c r="E558" s="192"/>
    </row>
    <row r="559" ht="15.75" customHeight="1">
      <c r="E559" s="192"/>
    </row>
    <row r="560" ht="15.75" customHeight="1">
      <c r="E560" s="192"/>
    </row>
    <row r="561" ht="15.75" customHeight="1">
      <c r="E561" s="192"/>
    </row>
    <row r="562" ht="15.75" customHeight="1">
      <c r="E562" s="192"/>
    </row>
    <row r="563" ht="15.75" customHeight="1">
      <c r="E563" s="192"/>
    </row>
    <row r="564" ht="15.75" customHeight="1">
      <c r="E564" s="192"/>
    </row>
    <row r="565" ht="15.75" customHeight="1">
      <c r="E565" s="192"/>
    </row>
    <row r="566" ht="15.75" customHeight="1">
      <c r="E566" s="192"/>
    </row>
    <row r="567" ht="15.75" customHeight="1">
      <c r="E567" s="192"/>
    </row>
    <row r="568" ht="15.75" customHeight="1">
      <c r="E568" s="192"/>
    </row>
    <row r="569" ht="15.75" customHeight="1">
      <c r="E569" s="192"/>
    </row>
    <row r="570" ht="15.75" customHeight="1">
      <c r="E570" s="192"/>
    </row>
    <row r="571" ht="15.75" customHeight="1">
      <c r="E571" s="192"/>
    </row>
    <row r="572" ht="15.75" customHeight="1">
      <c r="E572" s="192"/>
    </row>
    <row r="573" ht="15.75" customHeight="1">
      <c r="E573" s="192"/>
    </row>
    <row r="574" ht="15.75" customHeight="1">
      <c r="E574" s="192"/>
    </row>
    <row r="575" ht="15.75" customHeight="1">
      <c r="E575" s="192"/>
    </row>
    <row r="576" ht="15.75" customHeight="1">
      <c r="E576" s="192"/>
    </row>
    <row r="577" ht="15.75" customHeight="1">
      <c r="E577" s="192"/>
    </row>
    <row r="578" ht="15.75" customHeight="1">
      <c r="E578" s="192"/>
    </row>
    <row r="579" ht="15.75" customHeight="1">
      <c r="E579" s="192"/>
    </row>
    <row r="580" ht="15.75" customHeight="1">
      <c r="E580" s="192"/>
    </row>
    <row r="581" ht="15.75" customHeight="1">
      <c r="E581" s="192"/>
    </row>
    <row r="582" ht="15.75" customHeight="1">
      <c r="E582" s="192"/>
    </row>
    <row r="583" ht="15.75" customHeight="1">
      <c r="E583" s="192"/>
    </row>
    <row r="584" ht="15.75" customHeight="1">
      <c r="E584" s="192"/>
    </row>
    <row r="585" ht="15.75" customHeight="1">
      <c r="E585" s="192"/>
    </row>
    <row r="586" ht="15.75" customHeight="1">
      <c r="E586" s="192"/>
    </row>
    <row r="587" ht="15.75" customHeight="1">
      <c r="E587" s="192"/>
    </row>
    <row r="588" ht="15.75" customHeight="1">
      <c r="E588" s="192"/>
    </row>
    <row r="589" ht="15.75" customHeight="1">
      <c r="E589" s="192"/>
    </row>
    <row r="590" ht="15.75" customHeight="1">
      <c r="E590" s="192"/>
    </row>
    <row r="591" ht="15.75" customHeight="1">
      <c r="E591" s="192"/>
    </row>
    <row r="592" ht="15.75" customHeight="1">
      <c r="E592" s="192"/>
    </row>
    <row r="593" ht="15.75" customHeight="1">
      <c r="E593" s="192"/>
    </row>
    <row r="594" ht="15.75" customHeight="1">
      <c r="E594" s="192"/>
    </row>
    <row r="595" ht="15.75" customHeight="1">
      <c r="E595" s="192"/>
    </row>
    <row r="596" ht="15.75" customHeight="1">
      <c r="E596" s="192"/>
    </row>
    <row r="597" ht="15.75" customHeight="1">
      <c r="E597" s="192"/>
    </row>
    <row r="598" ht="15.75" customHeight="1">
      <c r="E598" s="192"/>
    </row>
    <row r="599" ht="15.75" customHeight="1">
      <c r="E599" s="192"/>
    </row>
    <row r="600" ht="15.75" customHeight="1">
      <c r="E600" s="192"/>
    </row>
    <row r="601" ht="15.75" customHeight="1">
      <c r="E601" s="192"/>
    </row>
    <row r="602" ht="15.75" customHeight="1">
      <c r="E602" s="192"/>
    </row>
    <row r="603" ht="15.75" customHeight="1">
      <c r="E603" s="192"/>
    </row>
    <row r="604" ht="15.75" customHeight="1">
      <c r="E604" s="192"/>
    </row>
    <row r="605" ht="15.75" customHeight="1">
      <c r="E605" s="192"/>
    </row>
    <row r="606" ht="15.75" customHeight="1">
      <c r="E606" s="192"/>
    </row>
    <row r="607" ht="15.75" customHeight="1">
      <c r="E607" s="192"/>
    </row>
    <row r="608" ht="15.75" customHeight="1">
      <c r="E608" s="192"/>
    </row>
    <row r="609" ht="15.75" customHeight="1">
      <c r="E609" s="192"/>
    </row>
    <row r="610" ht="15.75" customHeight="1">
      <c r="E610" s="192"/>
    </row>
    <row r="611" ht="15.75" customHeight="1">
      <c r="E611" s="192"/>
    </row>
    <row r="612" ht="15.75" customHeight="1">
      <c r="E612" s="192"/>
    </row>
    <row r="613" ht="15.75" customHeight="1">
      <c r="E613" s="192"/>
    </row>
    <row r="614" ht="15.75" customHeight="1">
      <c r="E614" s="192"/>
    </row>
    <row r="615" ht="15.75" customHeight="1">
      <c r="E615" s="192"/>
    </row>
    <row r="616" ht="15.75" customHeight="1">
      <c r="E616" s="192"/>
    </row>
    <row r="617" ht="15.75" customHeight="1">
      <c r="E617" s="192"/>
    </row>
    <row r="618" ht="15.75" customHeight="1">
      <c r="E618" s="192"/>
    </row>
    <row r="619" ht="15.75" customHeight="1">
      <c r="E619" s="192"/>
    </row>
    <row r="620" ht="15.75" customHeight="1">
      <c r="E620" s="192"/>
    </row>
    <row r="621" ht="15.75" customHeight="1">
      <c r="E621" s="192"/>
    </row>
    <row r="622" ht="15.75" customHeight="1">
      <c r="E622" s="192"/>
    </row>
    <row r="623" ht="15.75" customHeight="1">
      <c r="E623" s="192"/>
    </row>
    <row r="624" ht="15.75" customHeight="1">
      <c r="E624" s="192"/>
    </row>
    <row r="625" ht="15.75" customHeight="1">
      <c r="E625" s="192"/>
    </row>
    <row r="626" ht="15.75" customHeight="1">
      <c r="E626" s="192"/>
    </row>
    <row r="627" ht="15.75" customHeight="1">
      <c r="E627" s="192"/>
    </row>
    <row r="628" ht="15.75" customHeight="1">
      <c r="E628" s="192"/>
    </row>
    <row r="629" ht="15.75" customHeight="1">
      <c r="E629" s="192"/>
    </row>
    <row r="630" ht="15.75" customHeight="1">
      <c r="E630" s="192"/>
    </row>
    <row r="631" ht="15.75" customHeight="1">
      <c r="E631" s="192"/>
    </row>
    <row r="632" ht="15.75" customHeight="1">
      <c r="E632" s="192"/>
    </row>
    <row r="633" ht="15.75" customHeight="1">
      <c r="E633" s="192"/>
    </row>
    <row r="634" ht="15.75" customHeight="1">
      <c r="E634" s="192"/>
    </row>
    <row r="635" ht="15.75" customHeight="1">
      <c r="E635" s="192"/>
    </row>
    <row r="636" ht="15.75" customHeight="1">
      <c r="E636" s="192"/>
    </row>
    <row r="637" ht="15.75" customHeight="1">
      <c r="E637" s="192"/>
    </row>
    <row r="638" ht="15.75" customHeight="1">
      <c r="E638" s="192"/>
    </row>
    <row r="639" ht="15.75" customHeight="1">
      <c r="E639" s="192"/>
    </row>
    <row r="640" ht="15.75" customHeight="1">
      <c r="E640" s="192"/>
    </row>
    <row r="641" ht="15.75" customHeight="1">
      <c r="E641" s="192"/>
    </row>
    <row r="642" ht="15.75" customHeight="1">
      <c r="E642" s="192"/>
    </row>
    <row r="643" ht="15.75" customHeight="1">
      <c r="E643" s="192"/>
    </row>
    <row r="644" ht="15.75" customHeight="1">
      <c r="E644" s="192"/>
    </row>
    <row r="645" ht="15.75" customHeight="1">
      <c r="E645" s="192"/>
    </row>
    <row r="646" ht="15.75" customHeight="1">
      <c r="E646" s="192"/>
    </row>
    <row r="647" ht="15.75" customHeight="1">
      <c r="E647" s="192"/>
    </row>
    <row r="648" ht="15.75" customHeight="1">
      <c r="E648" s="192"/>
    </row>
    <row r="649" ht="15.75" customHeight="1">
      <c r="E649" s="192"/>
    </row>
    <row r="650" ht="15.75" customHeight="1">
      <c r="E650" s="192"/>
    </row>
    <row r="651" ht="15.75" customHeight="1">
      <c r="E651" s="192"/>
    </row>
    <row r="652" ht="15.75" customHeight="1">
      <c r="E652" s="192"/>
    </row>
    <row r="653" ht="15.75" customHeight="1">
      <c r="E653" s="192"/>
    </row>
    <row r="654" ht="15.75" customHeight="1">
      <c r="E654" s="192"/>
    </row>
    <row r="655" ht="15.75" customHeight="1">
      <c r="E655" s="192"/>
    </row>
    <row r="656" ht="15.75" customHeight="1">
      <c r="E656" s="192"/>
    </row>
    <row r="657" ht="15.75" customHeight="1">
      <c r="E657" s="192"/>
    </row>
    <row r="658" ht="15.75" customHeight="1">
      <c r="E658" s="192"/>
    </row>
    <row r="659" ht="15.75" customHeight="1">
      <c r="E659" s="192"/>
    </row>
    <row r="660" ht="15.75" customHeight="1">
      <c r="E660" s="192"/>
    </row>
    <row r="661" ht="15.75" customHeight="1">
      <c r="E661" s="192"/>
    </row>
    <row r="662" ht="15.75" customHeight="1">
      <c r="E662" s="192"/>
    </row>
    <row r="663" ht="15.75" customHeight="1">
      <c r="E663" s="192"/>
    </row>
    <row r="664" ht="15.75" customHeight="1">
      <c r="E664" s="192"/>
    </row>
    <row r="665" ht="15.75" customHeight="1">
      <c r="E665" s="192"/>
    </row>
    <row r="666" ht="15.75" customHeight="1">
      <c r="E666" s="192"/>
    </row>
    <row r="667" ht="15.75" customHeight="1">
      <c r="E667" s="192"/>
    </row>
    <row r="668" ht="15.75" customHeight="1">
      <c r="E668" s="192"/>
    </row>
    <row r="669" ht="15.75" customHeight="1">
      <c r="E669" s="192"/>
    </row>
    <row r="670" ht="15.75" customHeight="1">
      <c r="E670" s="192"/>
    </row>
    <row r="671" ht="15.75" customHeight="1">
      <c r="E671" s="192"/>
    </row>
    <row r="672" ht="15.75" customHeight="1">
      <c r="E672" s="192"/>
    </row>
    <row r="673" ht="15.75" customHeight="1">
      <c r="E673" s="192"/>
    </row>
    <row r="674" ht="15.75" customHeight="1">
      <c r="E674" s="192"/>
    </row>
    <row r="675" ht="15.75" customHeight="1">
      <c r="E675" s="192"/>
    </row>
    <row r="676" ht="15.75" customHeight="1">
      <c r="E676" s="192"/>
    </row>
    <row r="677" ht="15.75" customHeight="1">
      <c r="E677" s="192"/>
    </row>
    <row r="678" ht="15.75" customHeight="1">
      <c r="E678" s="192"/>
    </row>
    <row r="679" ht="15.75" customHeight="1">
      <c r="E679" s="192"/>
    </row>
    <row r="680" ht="15.75" customHeight="1">
      <c r="E680" s="192"/>
    </row>
    <row r="681" ht="15.75" customHeight="1">
      <c r="E681" s="192"/>
    </row>
    <row r="682" ht="15.75" customHeight="1">
      <c r="E682" s="192"/>
    </row>
    <row r="683" ht="15.75" customHeight="1">
      <c r="E683" s="192"/>
    </row>
    <row r="684" ht="15.75" customHeight="1">
      <c r="E684" s="192"/>
    </row>
    <row r="685" ht="15.75" customHeight="1">
      <c r="E685" s="192"/>
    </row>
    <row r="686" ht="15.75" customHeight="1">
      <c r="E686" s="192"/>
    </row>
    <row r="687" ht="15.75" customHeight="1">
      <c r="E687" s="192"/>
    </row>
    <row r="688" ht="15.75" customHeight="1">
      <c r="E688" s="192"/>
    </row>
    <row r="689" ht="15.75" customHeight="1">
      <c r="E689" s="192"/>
    </row>
    <row r="690" ht="15.75" customHeight="1">
      <c r="E690" s="192"/>
    </row>
    <row r="691" ht="15.75" customHeight="1">
      <c r="E691" s="192"/>
    </row>
    <row r="692" ht="15.75" customHeight="1">
      <c r="E692" s="192"/>
    </row>
    <row r="693" ht="15.75" customHeight="1">
      <c r="E693" s="192"/>
    </row>
    <row r="694" ht="15.75" customHeight="1">
      <c r="E694" s="192"/>
    </row>
    <row r="695" ht="15.75" customHeight="1">
      <c r="E695" s="192"/>
    </row>
    <row r="696" ht="15.75" customHeight="1">
      <c r="E696" s="192"/>
    </row>
    <row r="697" ht="15.75" customHeight="1">
      <c r="E697" s="192"/>
    </row>
    <row r="698" ht="15.75" customHeight="1">
      <c r="E698" s="192"/>
    </row>
    <row r="699" ht="15.75" customHeight="1">
      <c r="E699" s="192"/>
    </row>
    <row r="700" ht="15.75" customHeight="1">
      <c r="E700" s="192"/>
    </row>
    <row r="701" ht="15.75" customHeight="1">
      <c r="E701" s="192"/>
    </row>
    <row r="702" ht="15.75" customHeight="1">
      <c r="E702" s="192"/>
    </row>
    <row r="703" ht="15.75" customHeight="1">
      <c r="E703" s="192"/>
    </row>
    <row r="704" ht="15.75" customHeight="1">
      <c r="E704" s="192"/>
    </row>
    <row r="705" ht="15.75" customHeight="1">
      <c r="E705" s="192"/>
    </row>
    <row r="706" ht="15.75" customHeight="1">
      <c r="E706" s="192"/>
    </row>
    <row r="707" ht="15.75" customHeight="1">
      <c r="E707" s="192"/>
    </row>
    <row r="708" ht="15.75" customHeight="1">
      <c r="E708" s="192"/>
    </row>
    <row r="709" ht="15.75" customHeight="1">
      <c r="E709" s="192"/>
    </row>
    <row r="710" ht="15.75" customHeight="1">
      <c r="E710" s="192"/>
    </row>
    <row r="711" ht="15.75" customHeight="1">
      <c r="E711" s="192"/>
    </row>
    <row r="712" ht="15.75" customHeight="1">
      <c r="E712" s="192"/>
    </row>
    <row r="713" ht="15.75" customHeight="1">
      <c r="E713" s="192"/>
    </row>
    <row r="714" ht="15.75" customHeight="1">
      <c r="E714" s="192"/>
    </row>
    <row r="715" ht="15.75" customHeight="1">
      <c r="E715" s="192"/>
    </row>
    <row r="716" ht="15.75" customHeight="1">
      <c r="E716" s="192"/>
    </row>
    <row r="717" ht="15.75" customHeight="1">
      <c r="E717" s="192"/>
    </row>
    <row r="718" ht="15.75" customHeight="1">
      <c r="E718" s="192"/>
    </row>
    <row r="719" ht="15.75" customHeight="1">
      <c r="E719" s="192"/>
    </row>
    <row r="720" ht="15.75" customHeight="1">
      <c r="E720" s="192"/>
    </row>
    <row r="721" ht="15.75" customHeight="1">
      <c r="E721" s="192"/>
    </row>
    <row r="722" ht="15.75" customHeight="1">
      <c r="E722" s="192"/>
    </row>
    <row r="723" ht="15.75" customHeight="1">
      <c r="E723" s="192"/>
    </row>
    <row r="724" ht="15.75" customHeight="1">
      <c r="E724" s="192"/>
    </row>
    <row r="725" ht="15.75" customHeight="1">
      <c r="E725" s="192"/>
    </row>
    <row r="726" ht="15.75" customHeight="1">
      <c r="E726" s="192"/>
    </row>
    <row r="727" ht="15.75" customHeight="1">
      <c r="E727" s="192"/>
    </row>
    <row r="728" ht="15.75" customHeight="1">
      <c r="E728" s="192"/>
    </row>
    <row r="729" ht="15.75" customHeight="1">
      <c r="E729" s="192"/>
    </row>
    <row r="730" ht="15.75" customHeight="1">
      <c r="E730" s="192"/>
    </row>
    <row r="731" ht="15.75" customHeight="1">
      <c r="E731" s="192"/>
    </row>
    <row r="732" ht="15.75" customHeight="1">
      <c r="E732" s="192"/>
    </row>
    <row r="733" ht="15.75" customHeight="1">
      <c r="E733" s="192"/>
    </row>
    <row r="734" ht="15.75" customHeight="1">
      <c r="E734" s="192"/>
    </row>
    <row r="735" ht="15.75" customHeight="1">
      <c r="E735" s="192"/>
    </row>
    <row r="736" ht="15.75" customHeight="1">
      <c r="E736" s="192"/>
    </row>
    <row r="737" ht="15.75" customHeight="1">
      <c r="E737" s="192"/>
    </row>
    <row r="738" ht="15.75" customHeight="1">
      <c r="E738" s="192"/>
    </row>
    <row r="739" ht="15.75" customHeight="1">
      <c r="E739" s="192"/>
    </row>
    <row r="740" ht="15.75" customHeight="1">
      <c r="E740" s="192"/>
    </row>
    <row r="741" ht="15.75" customHeight="1">
      <c r="E741" s="192"/>
    </row>
    <row r="742" ht="15.75" customHeight="1">
      <c r="E742" s="192"/>
    </row>
    <row r="743" ht="15.75" customHeight="1">
      <c r="E743" s="192"/>
    </row>
    <row r="744" ht="15.75" customHeight="1">
      <c r="E744" s="192"/>
    </row>
    <row r="745" ht="15.75" customHeight="1">
      <c r="E745" s="192"/>
    </row>
    <row r="746" ht="15.75" customHeight="1">
      <c r="E746" s="192"/>
    </row>
    <row r="747" ht="15.75" customHeight="1">
      <c r="E747" s="192"/>
    </row>
    <row r="748" ht="15.75" customHeight="1">
      <c r="E748" s="192"/>
    </row>
    <row r="749" ht="15.75" customHeight="1">
      <c r="E749" s="192"/>
    </row>
    <row r="750" ht="15.75" customHeight="1">
      <c r="E750" s="192"/>
    </row>
    <row r="751" ht="15.75" customHeight="1">
      <c r="E751" s="192"/>
    </row>
    <row r="752" ht="15.75" customHeight="1">
      <c r="E752" s="192"/>
    </row>
    <row r="753" ht="15.75" customHeight="1">
      <c r="E753" s="192"/>
    </row>
    <row r="754" ht="15.75" customHeight="1">
      <c r="E754" s="192"/>
    </row>
    <row r="755" ht="15.75" customHeight="1">
      <c r="E755" s="192"/>
    </row>
    <row r="756" ht="15.75" customHeight="1">
      <c r="E756" s="192"/>
    </row>
    <row r="757" ht="15.75" customHeight="1">
      <c r="E757" s="192"/>
    </row>
    <row r="758" ht="15.75" customHeight="1">
      <c r="E758" s="192"/>
    </row>
    <row r="759" ht="15.75" customHeight="1">
      <c r="E759" s="192"/>
    </row>
    <row r="760" ht="15.75" customHeight="1">
      <c r="E760" s="192"/>
    </row>
    <row r="761" ht="15.75" customHeight="1">
      <c r="E761" s="192"/>
    </row>
    <row r="762" ht="15.75" customHeight="1">
      <c r="E762" s="192"/>
    </row>
    <row r="763" ht="15.75" customHeight="1">
      <c r="E763" s="192"/>
    </row>
    <row r="764" ht="15.75" customHeight="1">
      <c r="E764" s="192"/>
    </row>
    <row r="765" ht="15.75" customHeight="1">
      <c r="E765" s="192"/>
    </row>
    <row r="766" ht="15.75" customHeight="1">
      <c r="E766" s="192"/>
    </row>
    <row r="767" ht="15.75" customHeight="1">
      <c r="E767" s="192"/>
    </row>
    <row r="768" ht="15.75" customHeight="1">
      <c r="E768" s="192"/>
    </row>
    <row r="769" ht="15.75" customHeight="1">
      <c r="E769" s="192"/>
    </row>
    <row r="770" ht="15.75" customHeight="1">
      <c r="E770" s="192"/>
    </row>
    <row r="771" ht="15.75" customHeight="1">
      <c r="E771" s="192"/>
    </row>
    <row r="772" ht="15.75" customHeight="1">
      <c r="E772" s="192"/>
    </row>
    <row r="773" ht="15.75" customHeight="1">
      <c r="E773" s="192"/>
    </row>
    <row r="774" ht="15.75" customHeight="1">
      <c r="E774" s="192"/>
    </row>
    <row r="775" ht="15.75" customHeight="1">
      <c r="E775" s="192"/>
    </row>
    <row r="776" ht="15.75" customHeight="1">
      <c r="E776" s="192"/>
    </row>
    <row r="777" ht="15.75" customHeight="1">
      <c r="E777" s="192"/>
    </row>
    <row r="778" ht="15.75" customHeight="1">
      <c r="E778" s="192"/>
    </row>
    <row r="779" ht="15.75" customHeight="1">
      <c r="E779" s="192"/>
    </row>
    <row r="780" ht="15.75" customHeight="1">
      <c r="E780" s="192"/>
    </row>
    <row r="781" ht="15.75" customHeight="1">
      <c r="E781" s="192"/>
    </row>
    <row r="782" ht="15.75" customHeight="1">
      <c r="E782" s="192"/>
    </row>
    <row r="783" ht="15.75" customHeight="1">
      <c r="E783" s="192"/>
    </row>
    <row r="784" ht="15.75" customHeight="1">
      <c r="E784" s="192"/>
    </row>
    <row r="785" ht="15.75" customHeight="1">
      <c r="E785" s="192"/>
    </row>
    <row r="786" ht="15.75" customHeight="1">
      <c r="E786" s="192"/>
    </row>
    <row r="787" ht="15.75" customHeight="1">
      <c r="E787" s="192"/>
    </row>
    <row r="788" ht="15.75" customHeight="1">
      <c r="E788" s="192"/>
    </row>
    <row r="789" ht="15.75" customHeight="1">
      <c r="E789" s="192"/>
    </row>
    <row r="790" ht="15.75" customHeight="1">
      <c r="E790" s="192"/>
    </row>
    <row r="791" ht="15.75" customHeight="1">
      <c r="E791" s="192"/>
    </row>
    <row r="792" ht="15.75" customHeight="1">
      <c r="E792" s="192"/>
    </row>
    <row r="793" ht="15.75" customHeight="1">
      <c r="E793" s="192"/>
    </row>
    <row r="794" ht="15.75" customHeight="1">
      <c r="E794" s="192"/>
    </row>
    <row r="795" ht="15.75" customHeight="1">
      <c r="E795" s="192"/>
    </row>
    <row r="796" ht="15.75" customHeight="1">
      <c r="E796" s="192"/>
    </row>
    <row r="797" ht="15.75" customHeight="1">
      <c r="E797" s="192"/>
    </row>
    <row r="798" ht="15.75" customHeight="1">
      <c r="E798" s="192"/>
    </row>
    <row r="799" ht="15.75" customHeight="1">
      <c r="E799" s="192"/>
    </row>
    <row r="800" ht="15.75" customHeight="1">
      <c r="E800" s="192"/>
    </row>
    <row r="801" ht="15.75" customHeight="1">
      <c r="E801" s="192"/>
    </row>
    <row r="802" ht="15.75" customHeight="1">
      <c r="E802" s="192"/>
    </row>
    <row r="803" ht="15.75" customHeight="1">
      <c r="E803" s="192"/>
    </row>
    <row r="804" ht="15.75" customHeight="1">
      <c r="E804" s="192"/>
    </row>
    <row r="805" ht="15.75" customHeight="1">
      <c r="E805" s="192"/>
    </row>
    <row r="806" ht="15.75" customHeight="1">
      <c r="E806" s="192"/>
    </row>
    <row r="807" ht="15.75" customHeight="1">
      <c r="E807" s="192"/>
    </row>
    <row r="808" ht="15.75" customHeight="1">
      <c r="E808" s="192"/>
    </row>
    <row r="809" ht="15.75" customHeight="1">
      <c r="E809" s="192"/>
    </row>
    <row r="810" ht="15.75" customHeight="1">
      <c r="E810" s="192"/>
    </row>
    <row r="811" ht="15.75" customHeight="1">
      <c r="E811" s="192"/>
    </row>
    <row r="812" ht="15.75" customHeight="1">
      <c r="E812" s="192"/>
    </row>
    <row r="813" ht="15.75" customHeight="1">
      <c r="E813" s="192"/>
    </row>
    <row r="814" ht="15.75" customHeight="1">
      <c r="E814" s="192"/>
    </row>
    <row r="815" ht="15.75" customHeight="1">
      <c r="E815" s="192"/>
    </row>
    <row r="816" ht="15.75" customHeight="1">
      <c r="E816" s="192"/>
    </row>
    <row r="817" ht="15.75" customHeight="1">
      <c r="E817" s="192"/>
    </row>
    <row r="818" ht="15.75" customHeight="1">
      <c r="E818" s="192"/>
    </row>
    <row r="819" ht="15.75" customHeight="1">
      <c r="E819" s="192"/>
    </row>
    <row r="820" ht="15.75" customHeight="1">
      <c r="E820" s="192"/>
    </row>
    <row r="821" ht="15.75" customHeight="1">
      <c r="E821" s="192"/>
    </row>
    <row r="822" ht="15.75" customHeight="1">
      <c r="E822" s="192"/>
    </row>
    <row r="823" ht="15.75" customHeight="1">
      <c r="E823" s="192"/>
    </row>
    <row r="824" ht="15.75" customHeight="1">
      <c r="E824" s="192"/>
    </row>
    <row r="825" ht="15.75" customHeight="1">
      <c r="E825" s="192"/>
    </row>
    <row r="826" ht="15.75" customHeight="1">
      <c r="E826" s="192"/>
    </row>
    <row r="827" ht="15.75" customHeight="1">
      <c r="E827" s="192"/>
    </row>
    <row r="828" ht="15.75" customHeight="1">
      <c r="E828" s="192"/>
    </row>
    <row r="829" ht="15.75" customHeight="1">
      <c r="E829" s="192"/>
    </row>
    <row r="830" ht="15.75" customHeight="1">
      <c r="E830" s="192"/>
    </row>
    <row r="831" ht="15.75" customHeight="1">
      <c r="E831" s="192"/>
    </row>
    <row r="832" ht="15.75" customHeight="1">
      <c r="E832" s="192"/>
    </row>
    <row r="833" ht="15.75" customHeight="1">
      <c r="E833" s="192"/>
    </row>
    <row r="834" ht="15.75" customHeight="1">
      <c r="E834" s="192"/>
    </row>
    <row r="835" ht="15.75" customHeight="1">
      <c r="E835" s="192"/>
    </row>
    <row r="836" ht="15.75" customHeight="1">
      <c r="E836" s="192"/>
    </row>
    <row r="837" ht="15.75" customHeight="1">
      <c r="E837" s="192"/>
    </row>
    <row r="838" ht="15.75" customHeight="1">
      <c r="E838" s="192"/>
    </row>
    <row r="839" ht="15.75" customHeight="1">
      <c r="E839" s="192"/>
    </row>
    <row r="840" ht="15.75" customHeight="1">
      <c r="E840" s="192"/>
    </row>
    <row r="841" ht="15.75" customHeight="1">
      <c r="E841" s="192"/>
    </row>
    <row r="842" ht="15.75" customHeight="1">
      <c r="E842" s="192"/>
    </row>
    <row r="843" ht="15.75" customHeight="1">
      <c r="E843" s="192"/>
    </row>
    <row r="844" ht="15.75" customHeight="1">
      <c r="E844" s="192"/>
    </row>
    <row r="845" ht="15.75" customHeight="1">
      <c r="E845" s="192"/>
    </row>
    <row r="846" ht="15.75" customHeight="1">
      <c r="E846" s="192"/>
    </row>
    <row r="847" ht="15.75" customHeight="1">
      <c r="E847" s="192"/>
    </row>
    <row r="848" ht="15.75" customHeight="1">
      <c r="E848" s="192"/>
    </row>
    <row r="849" ht="15.75" customHeight="1">
      <c r="E849" s="192"/>
    </row>
    <row r="850" ht="15.75" customHeight="1">
      <c r="E850" s="192"/>
    </row>
    <row r="851" ht="15.75" customHeight="1">
      <c r="E851" s="192"/>
    </row>
    <row r="852" ht="15.75" customHeight="1">
      <c r="E852" s="192"/>
    </row>
    <row r="853" ht="15.75" customHeight="1">
      <c r="E853" s="192"/>
    </row>
    <row r="854" ht="15.75" customHeight="1">
      <c r="E854" s="192"/>
    </row>
    <row r="855" ht="15.75" customHeight="1">
      <c r="E855" s="192"/>
    </row>
    <row r="856" ht="15.75" customHeight="1">
      <c r="E856" s="192"/>
    </row>
    <row r="857" ht="15.75" customHeight="1">
      <c r="E857" s="192"/>
    </row>
    <row r="858" ht="15.75" customHeight="1">
      <c r="E858" s="192"/>
    </row>
    <row r="859" ht="15.75" customHeight="1">
      <c r="E859" s="192"/>
    </row>
    <row r="860" ht="15.75" customHeight="1">
      <c r="E860" s="192"/>
    </row>
    <row r="861" ht="15.75" customHeight="1">
      <c r="E861" s="192"/>
    </row>
    <row r="862" ht="15.75" customHeight="1">
      <c r="E862" s="192"/>
    </row>
    <row r="863" ht="15.75" customHeight="1">
      <c r="E863" s="192"/>
    </row>
    <row r="864" ht="15.75" customHeight="1">
      <c r="E864" s="192"/>
    </row>
    <row r="865" ht="15.75" customHeight="1">
      <c r="E865" s="192"/>
    </row>
    <row r="866" ht="15.75" customHeight="1">
      <c r="E866" s="192"/>
    </row>
    <row r="867" ht="15.75" customHeight="1">
      <c r="E867" s="192"/>
    </row>
    <row r="868" ht="15.75" customHeight="1">
      <c r="E868" s="192"/>
    </row>
    <row r="869" ht="15.75" customHeight="1">
      <c r="E869" s="192"/>
    </row>
    <row r="870" ht="15.75" customHeight="1">
      <c r="E870" s="192"/>
    </row>
    <row r="871" ht="15.75" customHeight="1">
      <c r="E871" s="192"/>
    </row>
    <row r="872" ht="15.75" customHeight="1">
      <c r="E872" s="192"/>
    </row>
    <row r="873" ht="15.75" customHeight="1">
      <c r="E873" s="192"/>
    </row>
    <row r="874" ht="15.75" customHeight="1">
      <c r="E874" s="192"/>
    </row>
    <row r="875" ht="15.75" customHeight="1">
      <c r="E875" s="192"/>
    </row>
    <row r="876" ht="15.75" customHeight="1">
      <c r="E876" s="192"/>
    </row>
    <row r="877" ht="15.75" customHeight="1">
      <c r="E877" s="192"/>
    </row>
    <row r="878" ht="15.75" customHeight="1">
      <c r="E878" s="192"/>
    </row>
    <row r="879" ht="15.75" customHeight="1">
      <c r="E879" s="192"/>
    </row>
    <row r="880" ht="15.75" customHeight="1">
      <c r="E880" s="192"/>
    </row>
    <row r="881" ht="15.75" customHeight="1">
      <c r="E881" s="192"/>
    </row>
    <row r="882" ht="15.75" customHeight="1">
      <c r="E882" s="192"/>
    </row>
    <row r="883" ht="15.75" customHeight="1">
      <c r="E883" s="192"/>
    </row>
    <row r="884" ht="15.75" customHeight="1">
      <c r="E884" s="192"/>
    </row>
    <row r="885" ht="15.75" customHeight="1">
      <c r="E885" s="192"/>
    </row>
    <row r="886" ht="15.75" customHeight="1">
      <c r="E886" s="192"/>
    </row>
    <row r="887" ht="15.75" customHeight="1">
      <c r="E887" s="192"/>
    </row>
    <row r="888" ht="15.75" customHeight="1">
      <c r="E888" s="192"/>
    </row>
    <row r="889" ht="15.75" customHeight="1">
      <c r="E889" s="192"/>
    </row>
    <row r="890" ht="15.75" customHeight="1">
      <c r="E890" s="192"/>
    </row>
    <row r="891" ht="15.75" customHeight="1">
      <c r="E891" s="192"/>
    </row>
    <row r="892" ht="15.75" customHeight="1">
      <c r="E892" s="192"/>
    </row>
    <row r="893" ht="15.75" customHeight="1">
      <c r="E893" s="192"/>
    </row>
    <row r="894" ht="15.75" customHeight="1">
      <c r="E894" s="192"/>
    </row>
    <row r="895" ht="15.75" customHeight="1">
      <c r="E895" s="192"/>
    </row>
    <row r="896" ht="15.75" customHeight="1">
      <c r="E896" s="192"/>
    </row>
    <row r="897" ht="15.75" customHeight="1">
      <c r="E897" s="192"/>
    </row>
    <row r="898" ht="15.75" customHeight="1">
      <c r="E898" s="192"/>
    </row>
    <row r="899" ht="15.75" customHeight="1">
      <c r="E899" s="192"/>
    </row>
    <row r="900" ht="15.75" customHeight="1">
      <c r="E900" s="192"/>
    </row>
    <row r="901" ht="15.75" customHeight="1">
      <c r="E901" s="192"/>
    </row>
    <row r="902" ht="15.75" customHeight="1">
      <c r="E902" s="192"/>
    </row>
    <row r="903" ht="15.75" customHeight="1">
      <c r="E903" s="192"/>
    </row>
    <row r="904" ht="15.75" customHeight="1">
      <c r="E904" s="192"/>
    </row>
    <row r="905" ht="15.75" customHeight="1">
      <c r="E905" s="192"/>
    </row>
    <row r="906" ht="15.75" customHeight="1">
      <c r="E906" s="192"/>
    </row>
    <row r="907" ht="15.75" customHeight="1">
      <c r="E907" s="192"/>
    </row>
    <row r="908" ht="15.75" customHeight="1">
      <c r="E908" s="192"/>
    </row>
    <row r="909" ht="15.75" customHeight="1">
      <c r="E909" s="192"/>
    </row>
    <row r="910" ht="15.75" customHeight="1">
      <c r="E910" s="192"/>
    </row>
    <row r="911" ht="15.75" customHeight="1">
      <c r="E911" s="192"/>
    </row>
    <row r="912" ht="15.75" customHeight="1">
      <c r="E912" s="192"/>
    </row>
    <row r="913" ht="15.75" customHeight="1">
      <c r="E913" s="192"/>
    </row>
    <row r="914" ht="15.75" customHeight="1">
      <c r="E914" s="192"/>
    </row>
    <row r="915" ht="15.75" customHeight="1">
      <c r="E915" s="192"/>
    </row>
    <row r="916" ht="15.75" customHeight="1">
      <c r="E916" s="192"/>
    </row>
    <row r="917" ht="15.75" customHeight="1">
      <c r="E917" s="192"/>
    </row>
    <row r="918" ht="15.75" customHeight="1">
      <c r="E918" s="192"/>
    </row>
    <row r="919" ht="15.75" customHeight="1">
      <c r="E919" s="192"/>
    </row>
    <row r="920" ht="15.75" customHeight="1">
      <c r="E920" s="192"/>
    </row>
    <row r="921" ht="15.75" customHeight="1">
      <c r="E921" s="192"/>
    </row>
    <row r="922" ht="15.75" customHeight="1">
      <c r="E922" s="192"/>
    </row>
    <row r="923" ht="15.75" customHeight="1">
      <c r="E923" s="192"/>
    </row>
    <row r="924" ht="15.75" customHeight="1">
      <c r="E924" s="192"/>
    </row>
    <row r="925" ht="15.75" customHeight="1">
      <c r="E925" s="192"/>
    </row>
    <row r="926" ht="15.75" customHeight="1">
      <c r="E926" s="192"/>
    </row>
    <row r="927" ht="15.75" customHeight="1">
      <c r="E927" s="192"/>
    </row>
    <row r="928" ht="15.75" customHeight="1">
      <c r="E928" s="192"/>
    </row>
    <row r="929" ht="15.75" customHeight="1">
      <c r="E929" s="192"/>
    </row>
    <row r="930" ht="15.75" customHeight="1">
      <c r="E930" s="192"/>
    </row>
    <row r="931" ht="15.75" customHeight="1">
      <c r="E931" s="192"/>
    </row>
    <row r="932" ht="15.75" customHeight="1">
      <c r="E932" s="192"/>
    </row>
    <row r="933" ht="15.75" customHeight="1">
      <c r="E933" s="192"/>
    </row>
    <row r="934" ht="15.75" customHeight="1">
      <c r="E934" s="192"/>
    </row>
    <row r="935" ht="15.75" customHeight="1">
      <c r="E935" s="192"/>
    </row>
    <row r="936" ht="15.75" customHeight="1">
      <c r="E936" s="192"/>
    </row>
    <row r="937" ht="15.75" customHeight="1">
      <c r="E937" s="192"/>
    </row>
    <row r="938" ht="15.75" customHeight="1">
      <c r="E938" s="192"/>
    </row>
    <row r="939" ht="15.75" customHeight="1">
      <c r="E939" s="192"/>
    </row>
    <row r="940" ht="15.75" customHeight="1">
      <c r="E940" s="192"/>
    </row>
    <row r="941" ht="15.75" customHeight="1">
      <c r="E941" s="192"/>
    </row>
    <row r="942" ht="15.75" customHeight="1">
      <c r="E942" s="192"/>
    </row>
    <row r="943" ht="15.75" customHeight="1">
      <c r="E943" s="192"/>
    </row>
    <row r="944" ht="15.75" customHeight="1">
      <c r="E944" s="192"/>
    </row>
    <row r="945" ht="15.75" customHeight="1">
      <c r="E945" s="192"/>
    </row>
    <row r="946" ht="15.75" customHeight="1">
      <c r="E946" s="192"/>
    </row>
    <row r="947" ht="15.75" customHeight="1">
      <c r="E947" s="192"/>
    </row>
    <row r="948" ht="15.75" customHeight="1">
      <c r="E948" s="192"/>
    </row>
    <row r="949" ht="15.75" customHeight="1">
      <c r="E949" s="192"/>
    </row>
    <row r="950" ht="15.75" customHeight="1">
      <c r="E950" s="192"/>
    </row>
    <row r="951" ht="15.75" customHeight="1">
      <c r="E951" s="192"/>
    </row>
    <row r="952" ht="15.75" customHeight="1">
      <c r="E952" s="192"/>
    </row>
    <row r="953" ht="15.75" customHeight="1">
      <c r="E953" s="192"/>
    </row>
    <row r="954" ht="15.75" customHeight="1">
      <c r="E954" s="192"/>
    </row>
    <row r="955" ht="15.75" customHeight="1">
      <c r="E955" s="192"/>
    </row>
    <row r="956" ht="15.75" customHeight="1">
      <c r="E956" s="192"/>
    </row>
    <row r="957" ht="15.75" customHeight="1">
      <c r="E957" s="192"/>
    </row>
    <row r="958" ht="15.75" customHeight="1">
      <c r="E958" s="192"/>
    </row>
    <row r="959" ht="15.75" customHeight="1">
      <c r="E959" s="192"/>
    </row>
    <row r="960" ht="15.75" customHeight="1">
      <c r="E960" s="192"/>
    </row>
    <row r="961" ht="15.75" customHeight="1">
      <c r="E961" s="192"/>
    </row>
    <row r="962" ht="15.75" customHeight="1">
      <c r="E962" s="192"/>
    </row>
    <row r="963" ht="15.75" customHeight="1">
      <c r="E963" s="192"/>
    </row>
    <row r="964" ht="15.75" customHeight="1">
      <c r="E964" s="192"/>
    </row>
    <row r="965" ht="15.75" customHeight="1">
      <c r="E965" s="192"/>
    </row>
    <row r="966" ht="15.75" customHeight="1">
      <c r="E966" s="192"/>
    </row>
    <row r="967" ht="15.75" customHeight="1">
      <c r="E967" s="192"/>
    </row>
    <row r="968" ht="15.75" customHeight="1">
      <c r="E968" s="192"/>
    </row>
    <row r="969" ht="15.75" customHeight="1">
      <c r="E969" s="192"/>
    </row>
    <row r="970" ht="15.75" customHeight="1">
      <c r="E970" s="192"/>
    </row>
    <row r="971" ht="15.75" customHeight="1">
      <c r="E971" s="192"/>
    </row>
    <row r="972" ht="15.75" customHeight="1">
      <c r="E972" s="192"/>
    </row>
    <row r="973" ht="15.75" customHeight="1">
      <c r="E973" s="192"/>
    </row>
    <row r="974" ht="15.75" customHeight="1">
      <c r="E974" s="192"/>
    </row>
    <row r="975" ht="15.75" customHeight="1">
      <c r="E975" s="192"/>
    </row>
    <row r="976" ht="15.75" customHeight="1">
      <c r="E976" s="192"/>
    </row>
    <row r="977" ht="15.75" customHeight="1">
      <c r="E977" s="192"/>
    </row>
    <row r="978" ht="15.75" customHeight="1">
      <c r="E978" s="192"/>
    </row>
    <row r="979" ht="15.75" customHeight="1">
      <c r="E979" s="192"/>
    </row>
    <row r="980" ht="15.75" customHeight="1">
      <c r="E980" s="192"/>
    </row>
    <row r="981" ht="15.75" customHeight="1">
      <c r="E981" s="192"/>
    </row>
    <row r="982" ht="15.75" customHeight="1">
      <c r="E982" s="192"/>
    </row>
    <row r="983" ht="15.75" customHeight="1">
      <c r="E983" s="192"/>
    </row>
    <row r="984" ht="15.75" customHeight="1">
      <c r="E984" s="192"/>
    </row>
    <row r="985" ht="15.75" customHeight="1">
      <c r="E985" s="192"/>
    </row>
    <row r="986" ht="15.75" customHeight="1">
      <c r="E986" s="192"/>
    </row>
    <row r="987" ht="15.75" customHeight="1">
      <c r="E987" s="192"/>
    </row>
    <row r="988" ht="15.75" customHeight="1">
      <c r="E988" s="192"/>
    </row>
    <row r="989" ht="15.75" customHeight="1">
      <c r="E989" s="192"/>
    </row>
    <row r="990" ht="15.75" customHeight="1">
      <c r="E990" s="192"/>
    </row>
    <row r="991" ht="15.75" customHeight="1">
      <c r="E991" s="192"/>
    </row>
    <row r="992" ht="15.75" customHeight="1">
      <c r="E992" s="192"/>
    </row>
    <row r="993" ht="15.75" customHeight="1">
      <c r="E993" s="192"/>
    </row>
    <row r="994" ht="15.75" customHeight="1">
      <c r="E994" s="192"/>
    </row>
    <row r="995" ht="15.75" customHeight="1">
      <c r="E995" s="192"/>
    </row>
    <row r="996" ht="15.75" customHeight="1">
      <c r="E996" s="192"/>
    </row>
    <row r="997" ht="15.75" customHeight="1">
      <c r="E997" s="192"/>
    </row>
    <row r="998" ht="15.75" customHeight="1">
      <c r="E998" s="192"/>
    </row>
    <row r="999" ht="15.75" customHeight="1">
      <c r="E999" s="192"/>
    </row>
    <row r="1000" ht="15.75" customHeight="1">
      <c r="E1000" s="192"/>
    </row>
  </sheetData>
  <dataValidations>
    <dataValidation type="list" allowBlank="1" showErrorMessage="1" sqref="E1:E1000">
      <formula1>Lista!$E$2:$E$8</formula1>
    </dataValidation>
    <dataValidation type="list" allowBlank="1" showErrorMessage="1" sqref="K1">
      <formula1>Lista!$K$2:$K$5</formula1>
    </dataValidation>
    <dataValidation type="list" allowBlank="1" showErrorMessage="1" sqref="F12">
      <formula1>$L$242:$L$251</formula1>
    </dataValidation>
    <dataValidation type="list" allowBlank="1" showErrorMessage="1" sqref="F2:F11">
      <formula1>$M$2+$M$3+$M$4+$M$5+$M$8+$M$12+$M$23+$M$32+$M$44+$M$52+$M$60</formula1>
    </dataValidation>
    <dataValidation type="list" allowBlank="1" showErrorMessage="1" sqref="K2:K5">
      <formula1>Lista!$K$2:$K$4</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2023-02-01T20:20:14Z</dcterms:created>
  <dc:creator>Jose Clemente Gomez Romero</dc:creator>
</cp:coreProperties>
</file>