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hidePivotFieldList="1" defaultThemeVersion="124226"/>
  <bookViews>
    <workbookView xWindow="120" yWindow="4125" windowWidth="19320" windowHeight="5955" tabRatio="615"/>
  </bookViews>
  <sheets>
    <sheet name="PROCESOS Y CONTRATOS FEB-2016" sheetId="22" r:id="rId1"/>
    <sheet name="Hoja1" sheetId="33" r:id="rId2"/>
  </sheets>
  <externalReferences>
    <externalReference r:id="rId3"/>
    <externalReference r:id="rId4"/>
  </externalReferences>
  <definedNames>
    <definedName name="_xlnm._FilterDatabase" localSheetId="0" hidden="1">'PROCESOS Y CONTRATOS FEB-2016'!$B$1:$CM$392</definedName>
    <definedName name="_xlnm.Print_Area" localSheetId="0">'PROCESOS Y CONTRATOS FEB-2016'!$B$1:$CS$1</definedName>
    <definedName name="millon">#REF!</definedName>
    <definedName name="_xlnm.Print_Titles" localSheetId="0">'PROCESOS Y CONTRATOS FEB-2016'!$1:$1</definedName>
  </definedNames>
  <calcPr calcId="144525"/>
  <fileRecoveryPr repairLoad="1"/>
</workbook>
</file>

<file path=xl/calcChain.xml><?xml version="1.0" encoding="utf-8"?>
<calcChain xmlns="http://schemas.openxmlformats.org/spreadsheetml/2006/main">
  <c r="AO66" i="22" l="1"/>
  <c r="Y66" i="22"/>
  <c r="G14" i="33" l="1"/>
  <c r="E14" i="33"/>
  <c r="AW48" i="22" l="1"/>
  <c r="AO48" i="22"/>
  <c r="Y48" i="22"/>
  <c r="AW45" i="22"/>
  <c r="AW44" i="22"/>
  <c r="AW43" i="22"/>
  <c r="AO45" i="22"/>
  <c r="AO44" i="22"/>
  <c r="AO43" i="22"/>
  <c r="CW59" i="22" l="1"/>
  <c r="CZ59" i="22" s="1"/>
  <c r="CU59" i="22"/>
  <c r="CR59" i="22"/>
  <c r="CQ59" i="22"/>
  <c r="CM59" i="22"/>
  <c r="CX59" i="22" s="1"/>
  <c r="CY59" i="22" s="1"/>
  <c r="BT59" i="22"/>
  <c r="BU59" i="22" s="1"/>
  <c r="AZ59" i="22"/>
  <c r="AW59" i="22"/>
  <c r="AO59" i="22"/>
  <c r="Y59" i="22"/>
  <c r="CW72" i="22"/>
  <c r="CZ72" i="22" s="1"/>
  <c r="CU72" i="22"/>
  <c r="CR72" i="22"/>
  <c r="CQ72" i="22"/>
  <c r="CM72" i="22"/>
  <c r="CX72" i="22" s="1"/>
  <c r="CY72" i="22" s="1"/>
  <c r="BT72" i="22"/>
  <c r="BU72" i="22" s="1"/>
  <c r="AZ72" i="22"/>
  <c r="AW72" i="22"/>
  <c r="AO72" i="22"/>
  <c r="Y72" i="22"/>
  <c r="DD69" i="22"/>
  <c r="DC69" i="22"/>
  <c r="BT69" i="22"/>
  <c r="BU69" i="22" s="1"/>
  <c r="AZ69" i="22"/>
  <c r="AW69" i="22"/>
  <c r="AO69" i="22"/>
  <c r="Y69" i="22"/>
  <c r="DD68" i="22"/>
  <c r="DC68" i="22"/>
  <c r="BT68" i="22"/>
  <c r="BU68" i="22" s="1"/>
  <c r="AZ68" i="22"/>
  <c r="AW68" i="22"/>
  <c r="AO68" i="22"/>
  <c r="Y68" i="22"/>
  <c r="DD65" i="22"/>
  <c r="DC65" i="22"/>
  <c r="BT65" i="22"/>
  <c r="BU65" i="22" s="1"/>
  <c r="AZ65" i="22"/>
  <c r="AW65" i="22"/>
  <c r="AO65" i="22"/>
  <c r="Y65" i="22"/>
  <c r="BT64" i="22"/>
  <c r="BU64" i="22" s="1"/>
  <c r="AZ64" i="22"/>
  <c r="AW64" i="22"/>
  <c r="AO64" i="22"/>
  <c r="Y64" i="22"/>
  <c r="CW64" i="22"/>
  <c r="CZ64" i="22" s="1"/>
  <c r="CU64" i="22"/>
  <c r="CR64" i="22"/>
  <c r="CQ64" i="22"/>
  <c r="CM64" i="22"/>
  <c r="CX64" i="22" s="1"/>
  <c r="CY64" i="22" s="1"/>
  <c r="DD54" i="22"/>
  <c r="DC54" i="22"/>
  <c r="BT54" i="22"/>
  <c r="BU54" i="22" s="1"/>
  <c r="AZ54" i="22"/>
  <c r="AW54" i="22"/>
  <c r="AO54" i="22"/>
  <c r="Y54" i="22"/>
  <c r="BV59" i="22" l="1"/>
  <c r="CS59" i="22" s="1"/>
  <c r="DD59" i="22" s="1"/>
  <c r="DA59" i="22"/>
  <c r="DC59" i="22" s="1"/>
  <c r="BV72" i="22"/>
  <c r="CS72" i="22" s="1"/>
  <c r="DD72" i="22" s="1"/>
  <c r="DA72" i="22"/>
  <c r="DC72" i="22" s="1"/>
  <c r="BV69" i="22"/>
  <c r="BV68" i="22"/>
  <c r="BV65" i="22"/>
  <c r="BV64" i="22"/>
  <c r="CS64" i="22" s="1"/>
  <c r="DD64" i="22" s="1"/>
  <c r="DA64" i="22"/>
  <c r="DC64" i="22" s="1"/>
  <c r="BV54" i="22"/>
  <c r="Y78" i="22" l="1"/>
  <c r="AO78" i="22"/>
  <c r="AW78" i="22"/>
  <c r="AZ78" i="22"/>
  <c r="BT78" i="22"/>
  <c r="BU78" i="22" s="1"/>
  <c r="CM78" i="22"/>
  <c r="CX78" i="22" s="1"/>
  <c r="CQ78" i="22"/>
  <c r="CR78" i="22"/>
  <c r="CU78" i="22"/>
  <c r="CW78" i="22"/>
  <c r="CZ78" i="22" s="1"/>
  <c r="CW58" i="22"/>
  <c r="CZ58" i="22" s="1"/>
  <c r="CU58" i="22"/>
  <c r="CR58" i="22"/>
  <c r="CQ58" i="22"/>
  <c r="CM58" i="22"/>
  <c r="CX58" i="22" s="1"/>
  <c r="CY58" i="22" s="1"/>
  <c r="BT58" i="22"/>
  <c r="BU58" i="22" s="1"/>
  <c r="AZ58" i="22"/>
  <c r="AW58" i="22"/>
  <c r="AO58" i="22"/>
  <c r="Y58" i="22"/>
  <c r="DD57" i="22"/>
  <c r="DC57" i="22"/>
  <c r="BT57" i="22"/>
  <c r="BU57" i="22" s="1"/>
  <c r="AZ57" i="22"/>
  <c r="AW57" i="22"/>
  <c r="AO57" i="22"/>
  <c r="Y57" i="22"/>
  <c r="CW47" i="22"/>
  <c r="CZ47" i="22" s="1"/>
  <c r="CU47" i="22"/>
  <c r="CR47" i="22"/>
  <c r="CQ47" i="22"/>
  <c r="CM47" i="22"/>
  <c r="CX47" i="22" s="1"/>
  <c r="CY47" i="22" s="1"/>
  <c r="BT47" i="22"/>
  <c r="BU47" i="22" s="1"/>
  <c r="AZ47" i="22"/>
  <c r="AW47" i="22"/>
  <c r="AO47" i="22"/>
  <c r="Y47" i="22"/>
  <c r="CW46" i="22"/>
  <c r="CZ46" i="22" s="1"/>
  <c r="CU46" i="22"/>
  <c r="CR46" i="22"/>
  <c r="CQ46" i="22"/>
  <c r="CM46" i="22"/>
  <c r="CX46" i="22" s="1"/>
  <c r="CY46" i="22" s="1"/>
  <c r="BT46" i="22"/>
  <c r="BU46" i="22" s="1"/>
  <c r="AZ46" i="22"/>
  <c r="AW46" i="22"/>
  <c r="AO46" i="22"/>
  <c r="Y46" i="22"/>
  <c r="CW42" i="22"/>
  <c r="CZ42" i="22" s="1"/>
  <c r="CU42" i="22"/>
  <c r="CR42" i="22"/>
  <c r="CQ42" i="22"/>
  <c r="CM42" i="22"/>
  <c r="CX42" i="22" s="1"/>
  <c r="CY42" i="22" s="1"/>
  <c r="BT42" i="22"/>
  <c r="BU42" i="22" s="1"/>
  <c r="AZ42" i="22"/>
  <c r="AW42" i="22"/>
  <c r="AO42" i="22"/>
  <c r="Y42" i="22"/>
  <c r="CW41" i="22"/>
  <c r="CZ41" i="22" s="1"/>
  <c r="CU41" i="22"/>
  <c r="CR41" i="22"/>
  <c r="CQ41" i="22"/>
  <c r="CM41" i="22"/>
  <c r="CX41" i="22" s="1"/>
  <c r="CY41" i="22" s="1"/>
  <c r="BT41" i="22"/>
  <c r="BU41" i="22" s="1"/>
  <c r="AZ41" i="22"/>
  <c r="AW41" i="22"/>
  <c r="AO41" i="22"/>
  <c r="Y41" i="22"/>
  <c r="BV46" i="22" l="1"/>
  <c r="CY78" i="22"/>
  <c r="DA78" i="22" s="1"/>
  <c r="DC78" i="22" s="1"/>
  <c r="BV57" i="22"/>
  <c r="BV42" i="22"/>
  <c r="CS42" i="22" s="1"/>
  <c r="DD42" i="22" s="1"/>
  <c r="CS46" i="22"/>
  <c r="DD46" i="22" s="1"/>
  <c r="BV47" i="22"/>
  <c r="CS47" i="22" s="1"/>
  <c r="DD47" i="22" s="1"/>
  <c r="BV78" i="22"/>
  <c r="CS78" i="22" s="1"/>
  <c r="DD78" i="22" s="1"/>
  <c r="BV58" i="22"/>
  <c r="CS58" i="22" s="1"/>
  <c r="DD58" i="22" s="1"/>
  <c r="DA58" i="22"/>
  <c r="DC58" i="22" s="1"/>
  <c r="BV41" i="22"/>
  <c r="CS41" i="22" s="1"/>
  <c r="DD41" i="22" s="1"/>
  <c r="DA41" i="22"/>
  <c r="DC41" i="22" s="1"/>
  <c r="DA46" i="22"/>
  <c r="DC46" i="22" s="1"/>
  <c r="DA42" i="22"/>
  <c r="DC42" i="22" s="1"/>
  <c r="DA47" i="22"/>
  <c r="DC47" i="22" s="1"/>
  <c r="AO63" i="22"/>
  <c r="AZ22" i="22" l="1"/>
  <c r="CW63" i="22" l="1"/>
  <c r="CZ63" i="22" s="1"/>
  <c r="CU63" i="22"/>
  <c r="CR63" i="22"/>
  <c r="CQ63" i="22"/>
  <c r="CM63" i="22"/>
  <c r="CX63" i="22" s="1"/>
  <c r="CY63" i="22" s="1"/>
  <c r="BT63" i="22"/>
  <c r="BU63" i="22" s="1"/>
  <c r="AZ63" i="22"/>
  <c r="AW63" i="22"/>
  <c r="Y63" i="22"/>
  <c r="DA63" i="22" l="1"/>
  <c r="DC63" i="22" s="1"/>
  <c r="BV63" i="22"/>
  <c r="CS63" i="22" s="1"/>
  <c r="DD63" i="22" s="1"/>
  <c r="AW29" i="22"/>
  <c r="Y29" i="22"/>
  <c r="AW28" i="22"/>
  <c r="Y28" i="22"/>
  <c r="AW27" i="22"/>
  <c r="Y27" i="22"/>
  <c r="AW26" i="22" l="1"/>
  <c r="Y26" i="22"/>
  <c r="AW23" i="22"/>
  <c r="Y23" i="22"/>
  <c r="AW21" i="22" l="1"/>
  <c r="CM21" i="22"/>
  <c r="CX21" i="22" s="1"/>
  <c r="CW21" i="22"/>
  <c r="CZ21" i="22" s="1"/>
  <c r="Y21" i="22"/>
  <c r="AW20" i="22"/>
  <c r="CM20" i="22"/>
  <c r="CX20" i="22" s="1"/>
  <c r="CW20" i="22"/>
  <c r="CZ20" i="22" s="1"/>
  <c r="Y20" i="22"/>
  <c r="AW19" i="22"/>
  <c r="CM19" i="22"/>
  <c r="CX19" i="22" s="1"/>
  <c r="CW19" i="22"/>
  <c r="CZ19" i="22" s="1"/>
  <c r="Y19" i="22"/>
  <c r="CU19" i="22"/>
  <c r="AZ9" i="22"/>
  <c r="AW9" i="22"/>
  <c r="AO9" i="22"/>
  <c r="Y9" i="22"/>
  <c r="CY21" i="22" l="1"/>
  <c r="DA21" i="22" s="1"/>
  <c r="DC21" i="22" s="1"/>
  <c r="CY19" i="22"/>
  <c r="DA19" i="22" s="1"/>
  <c r="DC19" i="22" s="1"/>
  <c r="CY20" i="22"/>
  <c r="DA20" i="22" s="1"/>
  <c r="DC20" i="22" s="1"/>
  <c r="CW74" i="22"/>
  <c r="CZ74" i="22" s="1"/>
  <c r="CU74" i="22"/>
  <c r="CR74" i="22"/>
  <c r="CQ74" i="22"/>
  <c r="CM74" i="22"/>
  <c r="CX74" i="22" s="1"/>
  <c r="CY74" i="22" s="1"/>
  <c r="BT74" i="22"/>
  <c r="BU74" i="22" s="1"/>
  <c r="AZ74" i="22"/>
  <c r="AW74" i="22"/>
  <c r="AO74" i="22"/>
  <c r="Y74" i="22"/>
  <c r="CW73" i="22"/>
  <c r="CZ73" i="22" s="1"/>
  <c r="CU73" i="22"/>
  <c r="CR73" i="22"/>
  <c r="CQ73" i="22"/>
  <c r="CM73" i="22"/>
  <c r="CX73" i="22" s="1"/>
  <c r="CY73" i="22" s="1"/>
  <c r="BT73" i="22"/>
  <c r="BU73" i="22" s="1"/>
  <c r="AZ73" i="22"/>
  <c r="AW73" i="22"/>
  <c r="AO73" i="22"/>
  <c r="Y73" i="22"/>
  <c r="CW37" i="22"/>
  <c r="CZ37" i="22" s="1"/>
  <c r="CU37" i="22"/>
  <c r="CR37" i="22"/>
  <c r="CQ37" i="22"/>
  <c r="CM37" i="22"/>
  <c r="CX37" i="22" s="1"/>
  <c r="CY37" i="22" s="1"/>
  <c r="BT37" i="22"/>
  <c r="BU37" i="22" s="1"/>
  <c r="AZ37" i="22"/>
  <c r="AW37" i="22"/>
  <c r="AO37" i="22"/>
  <c r="Y37" i="22"/>
  <c r="CW36" i="22"/>
  <c r="CZ36" i="22" s="1"/>
  <c r="CU36" i="22"/>
  <c r="CR36" i="22"/>
  <c r="CQ36" i="22"/>
  <c r="CM36" i="22"/>
  <c r="CX36" i="22" s="1"/>
  <c r="CY36" i="22" s="1"/>
  <c r="BT36" i="22"/>
  <c r="BU36" i="22" s="1"/>
  <c r="AZ36" i="22"/>
  <c r="AW36" i="22"/>
  <c r="AO36" i="22"/>
  <c r="Y36" i="22"/>
  <c r="CW35" i="22"/>
  <c r="CZ35" i="22" s="1"/>
  <c r="CU35" i="22"/>
  <c r="CR35" i="22"/>
  <c r="CQ35" i="22"/>
  <c r="CM35" i="22"/>
  <c r="CX35" i="22" s="1"/>
  <c r="CY35" i="22" s="1"/>
  <c r="BT35" i="22"/>
  <c r="BU35" i="22" s="1"/>
  <c r="AZ35" i="22"/>
  <c r="AW35" i="22"/>
  <c r="AO35" i="22"/>
  <c r="Y35" i="22"/>
  <c r="CX24" i="22"/>
  <c r="CW24" i="22"/>
  <c r="CZ24" i="22" s="1"/>
  <c r="CU24" i="22"/>
  <c r="CR24" i="22"/>
  <c r="CQ24" i="22"/>
  <c r="AZ25" i="22"/>
  <c r="CW30" i="22"/>
  <c r="CZ30" i="22" s="1"/>
  <c r="CU30" i="22"/>
  <c r="CR30" i="22"/>
  <c r="CQ30" i="22"/>
  <c r="CM30" i="22"/>
  <c r="CX30" i="22" s="1"/>
  <c r="CY30" i="22" s="1"/>
  <c r="BT30" i="22"/>
  <c r="BU30" i="22" s="1"/>
  <c r="AZ30" i="22"/>
  <c r="AW30" i="22"/>
  <c r="AO30" i="22"/>
  <c r="Y30" i="22"/>
  <c r="AW24" i="22"/>
  <c r="CS24" i="22" l="1"/>
  <c r="DD24" i="22" s="1"/>
  <c r="CY24" i="22"/>
  <c r="BV35" i="22"/>
  <c r="CS35" i="22" s="1"/>
  <c r="DD35" i="22" s="1"/>
  <c r="BV73" i="22"/>
  <c r="CS73" i="22" s="1"/>
  <c r="DD73" i="22" s="1"/>
  <c r="BV30" i="22"/>
  <c r="CS30" i="22" s="1"/>
  <c r="DD30" i="22" s="1"/>
  <c r="DA24" i="22"/>
  <c r="DC24" i="22" s="1"/>
  <c r="BV36" i="22"/>
  <c r="CS36" i="22" s="1"/>
  <c r="DD36" i="22" s="1"/>
  <c r="BV74" i="22"/>
  <c r="CS74" i="22" s="1"/>
  <c r="DD74" i="22" s="1"/>
  <c r="DA74" i="22"/>
  <c r="DC74" i="22" s="1"/>
  <c r="DA73" i="22"/>
  <c r="DC73" i="22" s="1"/>
  <c r="BV37" i="22"/>
  <c r="CS37" i="22" s="1"/>
  <c r="DD37" i="22" s="1"/>
  <c r="DA37" i="22"/>
  <c r="DC37" i="22" s="1"/>
  <c r="DA36" i="22"/>
  <c r="DC36" i="22" s="1"/>
  <c r="DA35" i="22"/>
  <c r="DC35" i="22" s="1"/>
  <c r="DA30" i="22"/>
  <c r="DC30" i="22" s="1"/>
  <c r="CW62" i="22"/>
  <c r="CZ62" i="22" s="1"/>
  <c r="CU62" i="22"/>
  <c r="CR62" i="22"/>
  <c r="CQ62" i="22"/>
  <c r="CM62" i="22"/>
  <c r="CX62" i="22" s="1"/>
  <c r="CY62" i="22" s="1"/>
  <c r="BT62" i="22"/>
  <c r="BU62" i="22" s="1"/>
  <c r="AZ62" i="22"/>
  <c r="AW62" i="22"/>
  <c r="AO62" i="22"/>
  <c r="Y62" i="22"/>
  <c r="CW61" i="22"/>
  <c r="CZ61" i="22" s="1"/>
  <c r="CU61" i="22"/>
  <c r="CR61" i="22"/>
  <c r="CQ61" i="22"/>
  <c r="CM61" i="22"/>
  <c r="CX61" i="22" s="1"/>
  <c r="CY61" i="22" s="1"/>
  <c r="BT61" i="22"/>
  <c r="BU61" i="22" s="1"/>
  <c r="AZ61" i="22"/>
  <c r="AW61" i="22"/>
  <c r="AO61" i="22"/>
  <c r="Y61" i="22"/>
  <c r="Y70" i="22"/>
  <c r="AO70" i="22"/>
  <c r="AW70" i="22"/>
  <c r="AZ70" i="22"/>
  <c r="BT70" i="22"/>
  <c r="BU70" i="22" s="1"/>
  <c r="CM70" i="22"/>
  <c r="CX70" i="22" s="1"/>
  <c r="CQ70" i="22"/>
  <c r="CR70" i="22"/>
  <c r="CU70" i="22"/>
  <c r="CW70" i="22"/>
  <c r="CZ70" i="22" s="1"/>
  <c r="CY70" i="22" l="1"/>
  <c r="DA70" i="22" s="1"/>
  <c r="DC70" i="22" s="1"/>
  <c r="DA62" i="22"/>
  <c r="DC62" i="22" s="1"/>
  <c r="BV70" i="22"/>
  <c r="CS70" i="22" s="1"/>
  <c r="DD70" i="22" s="1"/>
  <c r="BV62" i="22"/>
  <c r="CS62" i="22" s="1"/>
  <c r="DD62" i="22" s="1"/>
  <c r="BV61" i="22"/>
  <c r="CS61" i="22" s="1"/>
  <c r="DD61" i="22" s="1"/>
  <c r="DA61" i="22"/>
  <c r="DC61" i="22" s="1"/>
  <c r="CW60" i="22"/>
  <c r="CZ60" i="22" s="1"/>
  <c r="CU60" i="22"/>
  <c r="CR60" i="22"/>
  <c r="CQ60" i="22"/>
  <c r="CM60" i="22"/>
  <c r="CX60" i="22" s="1"/>
  <c r="CY60" i="22" s="1"/>
  <c r="BT60" i="22"/>
  <c r="BU60" i="22" s="1"/>
  <c r="AZ60" i="22"/>
  <c r="AW60" i="22"/>
  <c r="Y60" i="22"/>
  <c r="BV60" i="22" l="1"/>
  <c r="CS60" i="22" s="1"/>
  <c r="DD60" i="22" s="1"/>
  <c r="DA60" i="22"/>
  <c r="DC60" i="22" s="1"/>
  <c r="AW25" i="22" l="1"/>
  <c r="AO25" i="22"/>
  <c r="Y25" i="22"/>
  <c r="AW22" i="22"/>
  <c r="AO22" i="22"/>
  <c r="Y22" i="22"/>
  <c r="AO15" i="22" l="1"/>
  <c r="AO14" i="22"/>
  <c r="AO13" i="22"/>
  <c r="AO12" i="22"/>
  <c r="AO11" i="22"/>
  <c r="AO8" i="22"/>
  <c r="AO7" i="22"/>
  <c r="AO6" i="22"/>
  <c r="AO5" i="22"/>
  <c r="AO4" i="22"/>
  <c r="AO3" i="22"/>
  <c r="AO392" i="22"/>
  <c r="AO391" i="22"/>
  <c r="AO390" i="22"/>
  <c r="AO389" i="22"/>
  <c r="AO388" i="22"/>
  <c r="AO387" i="22"/>
  <c r="AO386" i="22"/>
  <c r="AO385" i="22"/>
  <c r="AO384" i="22"/>
  <c r="AO383" i="22"/>
  <c r="AO382" i="22"/>
  <c r="AO381" i="22"/>
  <c r="AO380" i="22"/>
  <c r="AO379" i="22"/>
  <c r="AO378" i="22"/>
  <c r="AO377" i="22"/>
  <c r="AO376" i="22"/>
  <c r="AO375" i="22"/>
  <c r="AO374" i="22"/>
  <c r="AO373" i="22"/>
  <c r="AO372" i="22"/>
  <c r="AO371" i="22"/>
  <c r="AO370" i="22"/>
  <c r="AO369" i="22"/>
  <c r="AO368" i="22"/>
  <c r="AO367" i="22"/>
  <c r="AO366" i="22"/>
  <c r="AO365" i="22"/>
  <c r="AO364" i="22"/>
  <c r="AO363" i="22"/>
  <c r="AO362" i="22"/>
  <c r="AO361" i="22"/>
  <c r="AO360" i="22"/>
  <c r="AO359" i="22"/>
  <c r="AO358" i="22"/>
  <c r="AO357" i="22"/>
  <c r="AO356" i="22"/>
  <c r="AO355" i="22"/>
  <c r="AO354" i="22"/>
  <c r="AO353" i="22"/>
  <c r="AO352" i="22"/>
  <c r="AO351" i="22"/>
  <c r="AO350" i="22"/>
  <c r="AO349" i="22"/>
  <c r="AO348" i="22"/>
  <c r="AO347" i="22"/>
  <c r="AO346" i="22"/>
  <c r="AO345" i="22"/>
  <c r="AO344" i="22"/>
  <c r="AO343" i="22"/>
  <c r="AO342" i="22"/>
  <c r="AO341" i="22"/>
  <c r="AO340" i="22"/>
  <c r="AO339" i="22"/>
  <c r="AO338" i="22"/>
  <c r="AO337" i="22"/>
  <c r="AO336" i="22"/>
  <c r="AO335" i="22"/>
  <c r="AO334" i="22"/>
  <c r="AO333" i="22"/>
  <c r="AO332" i="22"/>
  <c r="AO331" i="22"/>
  <c r="AO330" i="22"/>
  <c r="AO329" i="22"/>
  <c r="AO328" i="22"/>
  <c r="AO327" i="22"/>
  <c r="AO326" i="22"/>
  <c r="AO325" i="22"/>
  <c r="AO324" i="22"/>
  <c r="AO323" i="22"/>
  <c r="AO322" i="22"/>
  <c r="AO321" i="22"/>
  <c r="AO320" i="22"/>
  <c r="AO319" i="22"/>
  <c r="AO318" i="22"/>
  <c r="AO317" i="22"/>
  <c r="AO316" i="22"/>
  <c r="AO315" i="22"/>
  <c r="AO314" i="22"/>
  <c r="AO313" i="22"/>
  <c r="AO312" i="22"/>
  <c r="AO311" i="22"/>
  <c r="AO310" i="22"/>
  <c r="AO309" i="22"/>
  <c r="AO308" i="22"/>
  <c r="AO307" i="22"/>
  <c r="AO306" i="22"/>
  <c r="AO305" i="22"/>
  <c r="AO304" i="22"/>
  <c r="AO303" i="22"/>
  <c r="AO302" i="22"/>
  <c r="AO301" i="22"/>
  <c r="AO300" i="22"/>
  <c r="AO299" i="22"/>
  <c r="AO298" i="22"/>
  <c r="AO297" i="22"/>
  <c r="AO296" i="22"/>
  <c r="AO295" i="22"/>
  <c r="AO294" i="22"/>
  <c r="AO293" i="22"/>
  <c r="AO292" i="22"/>
  <c r="AO291" i="22"/>
  <c r="AO290" i="22"/>
  <c r="AO289" i="22"/>
  <c r="AO288" i="22"/>
  <c r="AO287" i="22"/>
  <c r="AO286" i="22"/>
  <c r="AO285" i="22"/>
  <c r="AO284" i="22"/>
  <c r="AO283" i="22"/>
  <c r="AO282" i="22"/>
  <c r="AO281" i="22"/>
  <c r="AO280" i="22"/>
  <c r="AO279" i="22"/>
  <c r="AO278" i="22"/>
  <c r="AO277" i="22"/>
  <c r="AO276" i="22"/>
  <c r="AO275" i="22"/>
  <c r="AO274" i="22"/>
  <c r="AO273" i="22"/>
  <c r="AO272" i="22"/>
  <c r="AO271" i="22"/>
  <c r="AO270" i="22"/>
  <c r="AO269" i="22"/>
  <c r="AO268" i="22"/>
  <c r="AO267" i="22"/>
  <c r="AO266" i="22"/>
  <c r="AO265" i="22"/>
  <c r="AO264" i="22"/>
  <c r="AO263" i="22"/>
  <c r="AO262" i="22"/>
  <c r="AO261" i="22"/>
  <c r="AO260" i="22"/>
  <c r="AO259" i="22"/>
  <c r="AO258" i="22"/>
  <c r="AO257" i="22"/>
  <c r="AO256" i="22"/>
  <c r="AO255" i="22"/>
  <c r="AO254" i="22"/>
  <c r="AO253" i="22"/>
  <c r="AO252" i="22"/>
  <c r="AO251" i="22"/>
  <c r="AO250" i="22"/>
  <c r="AO249" i="22"/>
  <c r="AO248" i="22"/>
  <c r="AO247" i="22"/>
  <c r="AO246" i="22"/>
  <c r="AO245" i="22"/>
  <c r="AO244" i="22"/>
  <c r="AO243" i="22"/>
  <c r="AO242" i="22"/>
  <c r="AO241" i="22"/>
  <c r="AO240" i="22"/>
  <c r="AO239" i="22"/>
  <c r="AO238" i="22"/>
  <c r="AO237" i="22"/>
  <c r="AO236" i="22"/>
  <c r="AO235" i="22"/>
  <c r="AO234" i="22"/>
  <c r="AO233" i="22"/>
  <c r="AO232" i="22"/>
  <c r="AO231" i="22"/>
  <c r="AO230" i="22"/>
  <c r="AO229" i="22"/>
  <c r="AO228" i="22"/>
  <c r="AO227" i="22"/>
  <c r="AO226" i="22"/>
  <c r="AO225" i="22"/>
  <c r="AO224" i="22"/>
  <c r="AO223" i="22"/>
  <c r="AO222" i="22"/>
  <c r="AO221" i="22"/>
  <c r="AO220" i="22"/>
  <c r="AO219" i="22"/>
  <c r="AO218" i="22"/>
  <c r="AO217" i="22"/>
  <c r="AO216" i="22"/>
  <c r="AO215" i="22"/>
  <c r="AO214" i="22"/>
  <c r="AO213" i="22"/>
  <c r="AO212" i="22"/>
  <c r="AO211" i="22"/>
  <c r="AO210" i="22"/>
  <c r="AO209" i="22"/>
  <c r="AO208" i="22"/>
  <c r="AO207" i="22"/>
  <c r="AO206" i="22"/>
  <c r="AO205" i="22"/>
  <c r="AO204" i="22"/>
  <c r="AO203" i="22"/>
  <c r="AO202" i="22"/>
  <c r="AO201" i="22"/>
  <c r="AO200" i="22"/>
  <c r="AO199" i="22"/>
  <c r="AO198" i="22"/>
  <c r="AO197" i="22"/>
  <c r="AO196" i="22"/>
  <c r="AO195" i="22"/>
  <c r="AO194" i="22"/>
  <c r="AO193" i="22"/>
  <c r="AO192" i="22"/>
  <c r="AO191" i="22"/>
  <c r="AO190" i="22"/>
  <c r="AO189" i="22"/>
  <c r="AO188" i="22"/>
  <c r="AO187" i="22"/>
  <c r="AO186" i="22"/>
  <c r="AO185" i="22"/>
  <c r="AO184" i="22"/>
  <c r="AO183" i="22"/>
  <c r="AO182" i="22"/>
  <c r="AO181" i="22"/>
  <c r="AO180" i="22"/>
  <c r="AO179" i="22"/>
  <c r="AO178" i="22"/>
  <c r="AO177" i="22"/>
  <c r="AO176" i="22"/>
  <c r="AO175" i="22"/>
  <c r="AO174" i="22"/>
  <c r="AO173" i="22"/>
  <c r="AO172" i="22"/>
  <c r="AO171" i="22"/>
  <c r="AO170" i="22"/>
  <c r="AO169" i="22"/>
  <c r="AO168" i="22"/>
  <c r="AO167" i="22"/>
  <c r="AO166" i="22"/>
  <c r="AO165" i="22"/>
  <c r="AO164" i="22"/>
  <c r="AO163" i="22"/>
  <c r="AO162" i="22"/>
  <c r="AO161" i="22"/>
  <c r="AO160" i="22"/>
  <c r="AO159" i="22"/>
  <c r="AO158" i="22"/>
  <c r="AO157" i="22"/>
  <c r="AO156" i="22"/>
  <c r="AO155" i="22"/>
  <c r="AO154" i="22"/>
  <c r="AO153" i="22"/>
  <c r="AO152" i="22"/>
  <c r="AO151" i="22"/>
  <c r="AO150" i="22"/>
  <c r="AO149" i="22"/>
  <c r="AO148" i="22"/>
  <c r="AO147" i="22"/>
  <c r="AO146" i="22"/>
  <c r="AO145" i="22"/>
  <c r="AO144" i="22"/>
  <c r="AO143" i="22"/>
  <c r="AO142" i="22"/>
  <c r="AO141" i="22"/>
  <c r="AO140" i="22"/>
  <c r="AO139" i="22"/>
  <c r="AO138" i="22"/>
  <c r="AO137" i="22"/>
  <c r="AO136" i="22"/>
  <c r="AO135" i="22"/>
  <c r="AO134" i="22"/>
  <c r="AO133" i="22"/>
  <c r="AO132" i="22"/>
  <c r="AO131" i="22"/>
  <c r="AO130" i="22"/>
  <c r="AO129" i="22"/>
  <c r="AO128" i="22"/>
  <c r="AO127" i="22"/>
  <c r="AO126" i="22"/>
  <c r="AO125" i="22"/>
  <c r="AO124" i="22"/>
  <c r="AO123" i="22"/>
  <c r="AO122" i="22"/>
  <c r="AO121" i="22"/>
  <c r="AO120" i="22"/>
  <c r="AO119" i="22"/>
  <c r="AO118" i="22"/>
  <c r="AO117" i="22"/>
  <c r="AO116" i="22"/>
  <c r="AO115" i="22"/>
  <c r="AO114" i="22"/>
  <c r="AO113" i="22"/>
  <c r="AO112" i="22"/>
  <c r="AO111" i="22"/>
  <c r="AO110" i="22"/>
  <c r="AO109" i="22"/>
  <c r="AO108" i="22"/>
  <c r="AO107" i="22"/>
  <c r="AO106" i="22"/>
  <c r="AO105" i="22"/>
  <c r="AO104" i="22"/>
  <c r="AO103" i="22"/>
  <c r="AO102" i="22"/>
  <c r="AO101" i="22"/>
  <c r="AO100" i="22"/>
  <c r="AO99" i="22"/>
  <c r="AO98" i="22"/>
  <c r="AO97" i="22"/>
  <c r="AO96" i="22"/>
  <c r="AO95" i="22"/>
  <c r="AO94" i="22"/>
  <c r="AO93" i="22"/>
  <c r="AO92" i="22"/>
  <c r="AO91" i="22"/>
  <c r="AO90" i="22"/>
  <c r="AO89" i="22"/>
  <c r="AO88" i="22"/>
  <c r="AO87" i="22"/>
  <c r="AO86" i="22"/>
  <c r="AO85" i="22"/>
  <c r="AO84" i="22"/>
  <c r="AO83" i="22"/>
  <c r="AO82" i="22"/>
  <c r="AO81" i="22"/>
  <c r="AO80" i="22"/>
  <c r="AO79" i="22"/>
  <c r="AO71" i="22"/>
  <c r="AO56" i="22"/>
  <c r="AO39" i="22"/>
  <c r="AO38" i="22"/>
  <c r="AO34" i="22"/>
  <c r="AO33" i="22"/>
  <c r="AO32" i="22"/>
  <c r="AO18" i="22"/>
  <c r="AO17" i="22"/>
  <c r="AO16" i="22"/>
  <c r="Y16" i="22"/>
  <c r="Y392" i="22"/>
  <c r="Y391" i="22"/>
  <c r="Y390" i="22"/>
  <c r="Y389" i="22"/>
  <c r="Y388" i="22"/>
  <c r="Y387" i="22"/>
  <c r="Y386" i="22"/>
  <c r="Y385" i="22"/>
  <c r="Y384" i="22"/>
  <c r="Y383" i="22"/>
  <c r="Y382" i="22"/>
  <c r="Y381" i="22"/>
  <c r="Y380" i="22"/>
  <c r="Y379" i="22"/>
  <c r="Y378" i="22"/>
  <c r="Y377" i="22"/>
  <c r="Y376" i="22"/>
  <c r="Y375" i="22"/>
  <c r="Y374" i="22"/>
  <c r="Y373" i="22"/>
  <c r="Y372" i="22"/>
  <c r="Y371" i="22"/>
  <c r="Y370" i="22"/>
  <c r="Y369" i="22"/>
  <c r="Y368" i="22"/>
  <c r="Y367" i="22"/>
  <c r="Y366" i="22"/>
  <c r="Y365" i="22"/>
  <c r="Y364" i="22"/>
  <c r="Y363" i="22"/>
  <c r="Y362" i="22"/>
  <c r="Y361" i="22"/>
  <c r="Y360" i="22"/>
  <c r="Y359" i="22"/>
  <c r="Y358" i="22"/>
  <c r="Y357" i="22"/>
  <c r="Y356" i="22"/>
  <c r="Y355" i="22"/>
  <c r="Y354" i="22"/>
  <c r="Y353" i="22"/>
  <c r="Y352" i="22"/>
  <c r="Y351" i="22"/>
  <c r="Y350" i="22"/>
  <c r="Y349" i="22"/>
  <c r="Y348" i="22"/>
  <c r="Y347" i="22"/>
  <c r="Y346" i="22"/>
  <c r="Y345" i="22"/>
  <c r="Y344" i="22"/>
  <c r="Y343" i="22"/>
  <c r="Y342" i="22"/>
  <c r="Y341" i="22"/>
  <c r="Y340" i="22"/>
  <c r="Y339" i="22"/>
  <c r="Y338" i="22"/>
  <c r="Y337" i="22"/>
  <c r="Y336" i="22"/>
  <c r="Y335" i="22"/>
  <c r="Y334" i="22"/>
  <c r="Y333" i="22"/>
  <c r="Y332" i="22"/>
  <c r="Y331" i="22"/>
  <c r="Y330" i="22"/>
  <c r="Y329" i="22"/>
  <c r="Y328" i="22"/>
  <c r="Y327" i="22"/>
  <c r="Y326" i="22"/>
  <c r="Y325" i="22"/>
  <c r="Y324" i="22"/>
  <c r="Y323" i="22"/>
  <c r="Y322" i="22"/>
  <c r="Y321" i="22"/>
  <c r="Y320" i="22"/>
  <c r="Y319" i="22"/>
  <c r="Y318" i="22"/>
  <c r="Y317" i="22"/>
  <c r="Y316" i="22"/>
  <c r="Y315" i="22"/>
  <c r="Y314" i="22"/>
  <c r="Y313" i="22"/>
  <c r="Y312" i="22"/>
  <c r="Y311" i="22"/>
  <c r="Y310" i="22"/>
  <c r="Y309" i="22"/>
  <c r="Y308" i="22"/>
  <c r="Y307" i="22"/>
  <c r="Y306" i="22"/>
  <c r="Y305" i="22"/>
  <c r="Y304" i="22"/>
  <c r="Y303" i="22"/>
  <c r="Y302" i="22"/>
  <c r="Y301" i="22"/>
  <c r="Y300" i="22"/>
  <c r="Y299" i="22"/>
  <c r="Y298" i="22"/>
  <c r="Y297" i="22"/>
  <c r="Y296" i="22"/>
  <c r="Y295" i="22"/>
  <c r="Y294" i="22"/>
  <c r="Y293" i="22"/>
  <c r="Y292" i="22"/>
  <c r="Y291" i="22"/>
  <c r="Y290" i="22"/>
  <c r="Y289" i="22"/>
  <c r="Y288" i="22"/>
  <c r="Y287" i="22"/>
  <c r="Y286" i="22"/>
  <c r="Y285" i="22"/>
  <c r="Y284" i="22"/>
  <c r="Y283" i="22"/>
  <c r="Y282" i="22"/>
  <c r="Y281" i="22"/>
  <c r="Y280" i="22"/>
  <c r="Y279" i="22"/>
  <c r="Y278" i="22"/>
  <c r="Y277" i="22"/>
  <c r="Y276" i="22"/>
  <c r="Y275" i="22"/>
  <c r="Y274" i="22"/>
  <c r="Y273" i="22"/>
  <c r="Y272" i="22"/>
  <c r="Y271" i="22"/>
  <c r="Y270" i="22"/>
  <c r="Y269" i="22"/>
  <c r="Y268" i="22"/>
  <c r="Y267" i="22"/>
  <c r="Y266" i="22"/>
  <c r="Y265" i="22"/>
  <c r="Y264" i="22"/>
  <c r="Y263" i="22"/>
  <c r="Y262" i="22"/>
  <c r="Y261" i="22"/>
  <c r="Y260" i="22"/>
  <c r="Y259" i="22"/>
  <c r="Y258" i="22"/>
  <c r="Y257" i="22"/>
  <c r="Y256" i="22"/>
  <c r="Y255" i="22"/>
  <c r="Y254" i="22"/>
  <c r="Y253" i="22"/>
  <c r="Y252" i="22"/>
  <c r="Y251" i="22"/>
  <c r="Y250" i="22"/>
  <c r="Y249" i="22"/>
  <c r="Y248" i="22"/>
  <c r="Y247" i="22"/>
  <c r="Y246" i="22"/>
  <c r="Y245" i="22"/>
  <c r="Y244" i="22"/>
  <c r="Y243" i="22"/>
  <c r="Y242" i="22"/>
  <c r="Y241" i="22"/>
  <c r="Y240" i="22"/>
  <c r="Y239" i="22"/>
  <c r="Y238" i="22"/>
  <c r="Y237" i="22"/>
  <c r="Y236" i="22"/>
  <c r="Y235" i="22"/>
  <c r="Y234" i="22"/>
  <c r="Y233" i="22"/>
  <c r="Y232" i="22"/>
  <c r="Y231" i="22"/>
  <c r="Y230" i="22"/>
  <c r="Y229" i="22"/>
  <c r="Y228" i="22"/>
  <c r="Y227" i="22"/>
  <c r="Y226" i="22"/>
  <c r="Y225" i="22"/>
  <c r="Y224" i="22"/>
  <c r="Y223" i="22"/>
  <c r="Y222" i="22"/>
  <c r="Y221" i="22"/>
  <c r="Y220" i="22"/>
  <c r="Y219" i="22"/>
  <c r="Y218" i="22"/>
  <c r="Y217" i="22"/>
  <c r="Y216" i="22"/>
  <c r="Y215" i="22"/>
  <c r="Y214" i="22"/>
  <c r="Y213" i="22"/>
  <c r="Y212" i="22"/>
  <c r="Y211" i="22"/>
  <c r="Y210" i="22"/>
  <c r="Y209" i="22"/>
  <c r="Y208" i="22"/>
  <c r="Y207" i="22"/>
  <c r="Y206" i="22"/>
  <c r="Y205" i="22"/>
  <c r="Y204" i="22"/>
  <c r="Y203" i="22"/>
  <c r="Y202" i="22"/>
  <c r="Y201" i="22"/>
  <c r="Y200" i="22"/>
  <c r="Y199" i="22"/>
  <c r="Y198" i="22"/>
  <c r="Y197" i="22"/>
  <c r="Y196" i="22"/>
  <c r="Y195" i="22"/>
  <c r="Y194" i="22"/>
  <c r="Y193" i="22"/>
  <c r="Y192" i="22"/>
  <c r="Y191" i="22"/>
  <c r="Y190" i="22"/>
  <c r="Y189" i="22"/>
  <c r="Y188" i="22"/>
  <c r="Y187" i="22"/>
  <c r="Y186" i="22"/>
  <c r="Y185" i="22"/>
  <c r="Y184" i="22"/>
  <c r="Y183" i="22"/>
  <c r="Y182" i="22"/>
  <c r="Y181" i="22"/>
  <c r="Y180" i="22"/>
  <c r="Y179" i="22"/>
  <c r="Y178" i="22"/>
  <c r="Y177" i="22"/>
  <c r="Y176" i="22"/>
  <c r="Y175" i="22"/>
  <c r="Y174" i="22"/>
  <c r="Y173" i="22"/>
  <c r="Y172" i="22"/>
  <c r="Y171" i="22"/>
  <c r="Y170" i="22"/>
  <c r="Y169" i="22"/>
  <c r="Y168" i="22"/>
  <c r="Y167" i="22"/>
  <c r="Y166" i="22"/>
  <c r="Y165" i="22"/>
  <c r="Y164" i="22"/>
  <c r="Y163" i="22"/>
  <c r="Y162" i="22"/>
  <c r="Y161" i="22"/>
  <c r="Y160" i="22"/>
  <c r="Y159" i="22"/>
  <c r="Y158" i="22"/>
  <c r="Y157" i="22"/>
  <c r="Y156" i="22"/>
  <c r="Y155" i="22"/>
  <c r="Y154" i="22"/>
  <c r="Y153" i="22"/>
  <c r="Y152" i="22"/>
  <c r="Y151" i="22"/>
  <c r="Y150" i="22"/>
  <c r="Y149" i="22"/>
  <c r="Y148" i="22"/>
  <c r="Y147" i="22"/>
  <c r="Y146" i="22"/>
  <c r="Y145" i="22"/>
  <c r="Y144" i="22"/>
  <c r="Y143" i="22"/>
  <c r="Y142" i="22"/>
  <c r="Y141" i="22"/>
  <c r="Y140" i="22"/>
  <c r="Y139" i="22"/>
  <c r="Y138" i="22"/>
  <c r="Y137" i="22"/>
  <c r="Y136" i="22"/>
  <c r="Y135" i="22"/>
  <c r="Y134" i="22"/>
  <c r="Y133" i="22"/>
  <c r="Y132" i="22"/>
  <c r="Y131" i="22"/>
  <c r="Y130" i="22"/>
  <c r="Y129" i="22"/>
  <c r="Y128" i="22"/>
  <c r="Y127" i="22"/>
  <c r="Y126" i="22"/>
  <c r="Y125" i="22"/>
  <c r="Y124" i="22"/>
  <c r="Y123" i="22"/>
  <c r="Y122" i="22"/>
  <c r="Y121" i="22"/>
  <c r="Y120" i="22"/>
  <c r="Y119" i="22"/>
  <c r="Y118" i="22"/>
  <c r="Y117" i="22"/>
  <c r="Y116" i="22"/>
  <c r="Y115" i="22"/>
  <c r="Y114" i="22"/>
  <c r="Y113" i="22"/>
  <c r="Y112" i="22"/>
  <c r="Y111" i="22"/>
  <c r="Y110" i="22"/>
  <c r="Y109" i="22"/>
  <c r="Y108" i="22"/>
  <c r="Y107" i="22"/>
  <c r="Y106" i="22"/>
  <c r="Y105" i="22"/>
  <c r="Y104" i="22"/>
  <c r="Y103" i="22"/>
  <c r="Y102" i="22"/>
  <c r="Y101" i="22"/>
  <c r="Y100" i="22"/>
  <c r="Y99" i="22"/>
  <c r="Y98" i="22"/>
  <c r="Y97" i="22"/>
  <c r="Y96" i="22"/>
  <c r="Y95" i="22"/>
  <c r="Y94" i="22"/>
  <c r="Y93" i="22"/>
  <c r="Y92" i="22"/>
  <c r="Y91" i="22"/>
  <c r="Y90" i="22"/>
  <c r="Y89" i="22"/>
  <c r="Y88" i="22"/>
  <c r="Y87" i="22"/>
  <c r="Y86" i="22"/>
  <c r="Y85" i="22"/>
  <c r="Y84" i="22"/>
  <c r="Y83" i="22"/>
  <c r="Y82" i="22"/>
  <c r="Y81" i="22"/>
  <c r="Y80" i="22"/>
  <c r="Y79" i="22"/>
  <c r="Y71" i="22"/>
  <c r="Y56" i="22"/>
  <c r="Y39" i="22"/>
  <c r="Y38" i="22"/>
  <c r="Y34" i="22"/>
  <c r="Y33" i="22"/>
  <c r="Y32" i="22"/>
  <c r="Y18" i="22"/>
  <c r="Y17" i="22"/>
  <c r="Y15" i="22"/>
  <c r="Y14" i="22"/>
  <c r="Y13" i="22"/>
  <c r="Y12" i="22"/>
  <c r="Y11" i="22"/>
  <c r="Y8" i="22"/>
  <c r="Y7" i="22"/>
  <c r="Y6" i="22"/>
  <c r="Y4" i="22"/>
  <c r="Y3" i="22"/>
  <c r="Y2" i="22"/>
  <c r="BU302" i="22" l="1"/>
  <c r="BU301" i="22"/>
  <c r="BU300" i="22"/>
  <c r="BU299" i="22"/>
  <c r="BU298" i="22"/>
  <c r="BU297" i="22"/>
  <c r="BU296" i="22"/>
  <c r="BU295" i="22"/>
  <c r="BU294" i="22"/>
  <c r="BU290" i="22"/>
  <c r="BU280" i="22"/>
  <c r="BU279" i="22"/>
  <c r="BU278" i="22"/>
  <c r="BU277" i="22"/>
  <c r="BU275" i="22"/>
  <c r="BU272" i="22"/>
  <c r="BU248" i="22"/>
  <c r="BU208" i="22"/>
  <c r="BU190" i="22"/>
  <c r="BU173" i="22"/>
  <c r="AW328" i="22"/>
  <c r="AW327" i="22"/>
  <c r="AW326" i="22"/>
  <c r="AW325" i="22"/>
  <c r="AW324" i="22"/>
  <c r="AW323" i="22"/>
  <c r="AW322" i="22"/>
  <c r="AW321" i="22"/>
  <c r="AW320" i="22"/>
  <c r="AW319" i="22"/>
  <c r="AW318" i="22"/>
  <c r="AW317" i="22"/>
  <c r="AW316" i="22"/>
  <c r="AW315" i="22"/>
  <c r="AW314" i="22"/>
  <c r="AW313" i="22"/>
  <c r="AW312" i="22"/>
  <c r="AW311" i="22"/>
  <c r="AW310" i="22"/>
  <c r="AW309" i="22"/>
  <c r="AW308" i="22"/>
  <c r="AW307" i="22"/>
  <c r="AW306" i="22"/>
  <c r="AW305" i="22"/>
  <c r="AW304" i="22"/>
  <c r="AW303" i="22"/>
  <c r="AW302" i="22"/>
  <c r="AW301" i="22"/>
  <c r="AW300" i="22"/>
  <c r="AW299" i="22"/>
  <c r="AW298" i="22"/>
  <c r="AW297" i="22"/>
  <c r="AW296" i="22"/>
  <c r="AW295" i="22"/>
  <c r="AW294" i="22"/>
  <c r="AW293" i="22"/>
  <c r="AW292" i="22"/>
  <c r="AW291" i="22"/>
  <c r="AW290" i="22"/>
  <c r="AW289" i="22"/>
  <c r="AW288" i="22"/>
  <c r="AW287" i="22"/>
  <c r="AW286" i="22"/>
  <c r="AW285" i="22"/>
  <c r="AW284" i="22"/>
  <c r="AW283" i="22"/>
  <c r="AW282" i="22"/>
  <c r="AW281" i="22"/>
  <c r="AW280" i="22"/>
  <c r="AW279" i="22"/>
  <c r="AW278" i="22"/>
  <c r="AW277" i="22"/>
  <c r="AW276" i="22"/>
  <c r="AW275" i="22"/>
  <c r="AW274" i="22"/>
  <c r="AW273" i="22"/>
  <c r="AW272" i="22"/>
  <c r="AW271" i="22"/>
  <c r="AW270" i="22"/>
  <c r="AW269" i="22"/>
  <c r="AW268" i="22"/>
  <c r="AW267" i="22"/>
  <c r="AW266" i="22"/>
  <c r="AW265" i="22"/>
  <c r="AW264" i="22"/>
  <c r="AW263" i="22"/>
  <c r="AW262" i="22"/>
  <c r="AW261" i="22"/>
  <c r="AW260" i="22"/>
  <c r="AW259" i="22"/>
  <c r="AW258" i="22"/>
  <c r="AW257" i="22"/>
  <c r="AW256" i="22"/>
  <c r="AW255" i="22"/>
  <c r="AW254" i="22"/>
  <c r="AW253" i="22"/>
  <c r="AW252" i="22"/>
  <c r="AW251" i="22"/>
  <c r="AW250" i="22"/>
  <c r="AW249" i="22"/>
  <c r="AW248" i="22"/>
  <c r="AW247" i="22"/>
  <c r="AW246" i="22"/>
  <c r="AW245" i="22"/>
  <c r="AW244" i="22"/>
  <c r="AW243" i="22"/>
  <c r="AW242" i="22"/>
  <c r="AW241" i="22"/>
  <c r="AW240" i="22"/>
  <c r="AW239" i="22"/>
  <c r="AW238" i="22"/>
  <c r="AW237" i="22"/>
  <c r="AW236" i="22"/>
  <c r="AW235" i="22"/>
  <c r="AW234" i="22"/>
  <c r="AW233" i="22"/>
  <c r="AW232" i="22"/>
  <c r="AW231" i="22"/>
  <c r="AW230" i="22"/>
  <c r="AW229" i="22"/>
  <c r="AW228" i="22"/>
  <c r="AW227" i="22"/>
  <c r="AW226" i="22"/>
  <c r="AW225" i="22"/>
  <c r="AW224" i="22"/>
  <c r="AW223" i="22"/>
  <c r="AW222" i="22"/>
  <c r="AW221" i="22"/>
  <c r="AW220" i="22"/>
  <c r="AW219" i="22"/>
  <c r="AW218" i="22"/>
  <c r="AW217" i="22"/>
  <c r="AW216" i="22"/>
  <c r="AW215" i="22"/>
  <c r="AW214" i="22"/>
  <c r="AW213" i="22"/>
  <c r="AW212" i="22"/>
  <c r="AW211" i="22"/>
  <c r="AW210" i="22"/>
  <c r="AW209" i="22"/>
  <c r="AW208" i="22"/>
  <c r="AW207" i="22"/>
  <c r="AW206" i="22"/>
  <c r="AW205" i="22"/>
  <c r="AW204" i="22"/>
  <c r="AW203" i="22"/>
  <c r="AW202" i="22"/>
  <c r="AW201" i="22"/>
  <c r="AW200" i="22"/>
  <c r="AW199" i="22"/>
  <c r="AW198" i="22"/>
  <c r="AW197" i="22"/>
  <c r="AW196" i="22"/>
  <c r="AW195" i="22"/>
  <c r="AW194" i="22"/>
  <c r="AW193" i="22"/>
  <c r="AW192" i="22"/>
  <c r="AW191" i="22"/>
  <c r="AW190" i="22"/>
  <c r="AW189" i="22"/>
  <c r="AW188" i="22"/>
  <c r="AW187" i="22"/>
  <c r="AW186" i="22"/>
  <c r="AW185" i="22"/>
  <c r="AW184" i="22"/>
  <c r="AW183" i="22"/>
  <c r="AW182" i="22"/>
  <c r="AW181" i="22"/>
  <c r="AW180" i="22"/>
  <c r="AW179" i="22"/>
  <c r="AW178" i="22"/>
  <c r="AW177" i="22"/>
  <c r="AW176" i="22"/>
  <c r="AW175" i="22"/>
  <c r="AW174" i="22"/>
  <c r="AW173" i="22"/>
  <c r="AW172" i="22"/>
  <c r="AW171" i="22"/>
  <c r="AW170" i="22"/>
  <c r="AW169" i="22"/>
  <c r="AW168" i="22"/>
  <c r="AW167" i="22"/>
  <c r="AW166" i="22"/>
  <c r="AW165" i="22"/>
  <c r="AW164" i="22"/>
  <c r="AW163" i="22"/>
  <c r="AW162" i="22"/>
  <c r="AW161" i="22"/>
  <c r="AW160" i="22"/>
  <c r="AW159" i="22"/>
  <c r="AW158" i="22"/>
  <c r="AW157" i="22"/>
  <c r="AW156" i="22"/>
  <c r="AW155" i="22"/>
  <c r="AW154" i="22"/>
  <c r="AW153" i="22"/>
  <c r="AW152" i="22"/>
  <c r="AW151" i="22"/>
  <c r="AW150" i="22"/>
  <c r="AW149" i="22"/>
  <c r="AW148" i="22"/>
  <c r="AW147" i="22"/>
  <c r="AW146" i="22"/>
  <c r="AW145" i="22"/>
  <c r="AW144" i="22"/>
  <c r="AW143" i="22"/>
  <c r="AW142" i="22"/>
  <c r="AW141" i="22"/>
  <c r="AW140" i="22"/>
  <c r="AW139" i="22"/>
  <c r="AW138" i="22"/>
  <c r="AW137" i="22"/>
  <c r="AW136" i="22"/>
  <c r="AW135" i="22"/>
  <c r="AW134" i="22"/>
  <c r="AW133" i="22"/>
  <c r="AW132" i="22"/>
  <c r="AW131" i="22"/>
  <c r="AW130" i="22"/>
  <c r="AW129" i="22"/>
  <c r="AW128" i="22"/>
  <c r="AW127" i="22"/>
  <c r="AW126" i="22"/>
  <c r="AW125" i="22"/>
  <c r="AW124" i="22"/>
  <c r="AW123" i="22"/>
  <c r="AW122" i="22"/>
  <c r="AW121" i="22"/>
  <c r="AW120" i="22"/>
  <c r="AW119" i="22"/>
  <c r="AW118" i="22"/>
  <c r="AW117" i="22"/>
  <c r="AW116" i="22"/>
  <c r="AW115" i="22"/>
  <c r="AW114" i="22"/>
  <c r="AW113" i="22"/>
  <c r="AW112" i="22"/>
  <c r="AW111" i="22"/>
  <c r="AW110" i="22"/>
  <c r="AW109" i="22"/>
  <c r="AW108" i="22"/>
  <c r="AW107" i="22"/>
  <c r="AW106" i="22"/>
  <c r="AW105" i="22"/>
  <c r="AW104" i="22"/>
  <c r="AW103" i="22"/>
  <c r="AW102" i="22"/>
  <c r="AW101" i="22"/>
  <c r="AW100" i="22"/>
  <c r="AW99" i="22"/>
  <c r="AW98" i="22"/>
  <c r="AW97" i="22"/>
  <c r="AW96" i="22"/>
  <c r="AW95" i="22"/>
  <c r="AW94" i="22"/>
  <c r="AW93" i="22"/>
  <c r="AW92" i="22"/>
  <c r="AW91" i="22"/>
  <c r="AW90" i="22"/>
  <c r="AW89" i="22"/>
  <c r="AW88" i="22"/>
  <c r="AW87" i="22"/>
  <c r="AW86" i="22"/>
  <c r="AW85" i="22"/>
  <c r="AW84" i="22"/>
  <c r="AW83" i="22"/>
  <c r="AW82" i="22"/>
  <c r="AW81" i="22"/>
  <c r="AW80" i="22"/>
  <c r="AW79" i="22"/>
  <c r="AW71" i="22"/>
  <c r="AW56" i="22"/>
  <c r="AW39" i="22"/>
  <c r="AW38" i="22"/>
  <c r="AW34" i="22"/>
  <c r="AW33" i="22"/>
  <c r="AW32" i="22"/>
  <c r="AW18" i="22"/>
  <c r="AW17" i="22"/>
  <c r="AW16" i="22"/>
  <c r="AW15" i="22"/>
  <c r="AW14" i="22"/>
  <c r="AW13" i="22"/>
  <c r="AW12" i="22"/>
  <c r="AW11" i="22"/>
  <c r="AW8" i="22"/>
  <c r="AW7" i="22"/>
  <c r="AW6" i="22"/>
  <c r="AW5" i="22"/>
  <c r="AW4" i="22"/>
  <c r="AW3" i="22"/>
  <c r="AW2" i="22"/>
  <c r="CW328" i="22" l="1"/>
  <c r="CZ328" i="22" s="1"/>
  <c r="CU328" i="22"/>
  <c r="CR328" i="22"/>
  <c r="CQ328" i="22"/>
  <c r="CM328" i="22"/>
  <c r="CX328" i="22" s="1"/>
  <c r="CY328" i="22" s="1"/>
  <c r="BU328" i="22"/>
  <c r="BV328" i="22" s="1"/>
  <c r="BT328" i="22"/>
  <c r="CS328" i="22" l="1"/>
  <c r="DD328" i="22" s="1"/>
  <c r="DA328" i="22"/>
  <c r="DC328" i="22" s="1"/>
  <c r="CW327" i="22" l="1"/>
  <c r="CZ327" i="22" s="1"/>
  <c r="CU327" i="22"/>
  <c r="CR327" i="22"/>
  <c r="CQ327" i="22"/>
  <c r="CM327" i="22"/>
  <c r="CX327" i="22" s="1"/>
  <c r="CY327" i="22" s="1"/>
  <c r="BU327" i="22"/>
  <c r="BT327" i="22"/>
  <c r="AZ327" i="22"/>
  <c r="CW326" i="22"/>
  <c r="CZ326" i="22" s="1"/>
  <c r="CU326" i="22"/>
  <c r="CR326" i="22"/>
  <c r="CQ326" i="22"/>
  <c r="CM326" i="22"/>
  <c r="CX326" i="22" s="1"/>
  <c r="CY326" i="22" s="1"/>
  <c r="BU326" i="22"/>
  <c r="BT326" i="22"/>
  <c r="AZ326" i="22"/>
  <c r="CW321" i="22"/>
  <c r="CZ321" i="22" s="1"/>
  <c r="CU321" i="22"/>
  <c r="CR321" i="22"/>
  <c r="CQ321" i="22"/>
  <c r="CM321" i="22"/>
  <c r="CX321" i="22" s="1"/>
  <c r="CY321" i="22" s="1"/>
  <c r="BU321" i="22"/>
  <c r="BT321" i="22"/>
  <c r="AZ321" i="22"/>
  <c r="CW323" i="22"/>
  <c r="CZ323" i="22" s="1"/>
  <c r="CU323" i="22"/>
  <c r="CR323" i="22"/>
  <c r="CQ323" i="22"/>
  <c r="CM323" i="22"/>
  <c r="CX323" i="22" s="1"/>
  <c r="CY323" i="22" s="1"/>
  <c r="BU323" i="22"/>
  <c r="BT323" i="22"/>
  <c r="AZ323" i="22"/>
  <c r="CW325" i="22"/>
  <c r="CZ325" i="22" s="1"/>
  <c r="CU325" i="22"/>
  <c r="CR325" i="22"/>
  <c r="CQ325" i="22"/>
  <c r="CM325" i="22"/>
  <c r="CX325" i="22" s="1"/>
  <c r="BU325" i="22"/>
  <c r="BT325" i="22"/>
  <c r="AZ325" i="22"/>
  <c r="CW324" i="22"/>
  <c r="CZ324" i="22" s="1"/>
  <c r="CU324" i="22"/>
  <c r="CR324" i="22"/>
  <c r="CQ324" i="22"/>
  <c r="CM324" i="22"/>
  <c r="CX324" i="22" s="1"/>
  <c r="CY324" i="22" s="1"/>
  <c r="BU324" i="22"/>
  <c r="BT324" i="22"/>
  <c r="AZ324" i="22"/>
  <c r="CW322" i="22"/>
  <c r="CZ322" i="22" s="1"/>
  <c r="CU322" i="22"/>
  <c r="CR322" i="22"/>
  <c r="CQ322" i="22"/>
  <c r="CM322" i="22"/>
  <c r="CX322" i="22" s="1"/>
  <c r="BU322" i="22"/>
  <c r="BT322" i="22"/>
  <c r="AZ322" i="22"/>
  <c r="CW320" i="22"/>
  <c r="CZ320" i="22" s="1"/>
  <c r="CU320" i="22"/>
  <c r="CR320" i="22"/>
  <c r="CQ320" i="22"/>
  <c r="CM320" i="22"/>
  <c r="CX320" i="22" s="1"/>
  <c r="BU320" i="22"/>
  <c r="BT320" i="22"/>
  <c r="AZ320" i="22"/>
  <c r="CW319" i="22"/>
  <c r="CZ319" i="22" s="1"/>
  <c r="CU319" i="22"/>
  <c r="CR319" i="22"/>
  <c r="CQ319" i="22"/>
  <c r="CM319" i="22"/>
  <c r="CX319" i="22" s="1"/>
  <c r="CY319" i="22" s="1"/>
  <c r="BU319" i="22"/>
  <c r="BT319" i="22"/>
  <c r="AZ319" i="22"/>
  <c r="CW318" i="22"/>
  <c r="CZ318" i="22" s="1"/>
  <c r="CU318" i="22"/>
  <c r="CR318" i="22"/>
  <c r="CQ318" i="22"/>
  <c r="CM318" i="22"/>
  <c r="CX318" i="22" s="1"/>
  <c r="CY318" i="22" s="1"/>
  <c r="BU318" i="22"/>
  <c r="BT318" i="22"/>
  <c r="AZ318" i="22"/>
  <c r="BV325" i="22" l="1"/>
  <c r="BV321" i="22"/>
  <c r="CS321" i="22" s="1"/>
  <c r="DD321" i="22" s="1"/>
  <c r="BV319" i="22"/>
  <c r="CS319" i="22" s="1"/>
  <c r="DD319" i="22" s="1"/>
  <c r="BV322" i="22"/>
  <c r="CS322" i="22" s="1"/>
  <c r="DD322" i="22" s="1"/>
  <c r="CS325" i="22"/>
  <c r="DD325" i="22" s="1"/>
  <c r="BV323" i="22"/>
  <c r="BV320" i="22"/>
  <c r="CS320" i="22" s="1"/>
  <c r="DD320" i="22" s="1"/>
  <c r="BV326" i="22"/>
  <c r="CS326" i="22" s="1"/>
  <c r="DD326" i="22" s="1"/>
  <c r="BV327" i="22"/>
  <c r="CS327" i="22" s="1"/>
  <c r="DD327" i="22" s="1"/>
  <c r="DA327" i="22"/>
  <c r="DC327" i="22" s="1"/>
  <c r="DA326" i="22"/>
  <c r="DC326" i="22" s="1"/>
  <c r="DA321" i="22"/>
  <c r="DC321" i="22" s="1"/>
  <c r="DA323" i="22"/>
  <c r="DC323" i="22" s="1"/>
  <c r="CS323" i="22"/>
  <c r="DD323" i="22" s="1"/>
  <c r="BV324" i="22"/>
  <c r="CS324" i="22" s="1"/>
  <c r="DD324" i="22" s="1"/>
  <c r="BV318" i="22"/>
  <c r="CS318" i="22" s="1"/>
  <c r="DD318" i="22" s="1"/>
  <c r="CY325" i="22"/>
  <c r="DA325" i="22" s="1"/>
  <c r="DC325" i="22" s="1"/>
  <c r="DA324" i="22"/>
  <c r="DC324" i="22" s="1"/>
  <c r="CY322" i="22"/>
  <c r="DA322" i="22" s="1"/>
  <c r="DC322" i="22" s="1"/>
  <c r="CY320" i="22"/>
  <c r="DA320" i="22" s="1"/>
  <c r="DC320" i="22" s="1"/>
  <c r="DA319" i="22"/>
  <c r="DC319" i="22" s="1"/>
  <c r="DA318" i="22"/>
  <c r="DC318" i="22" s="1"/>
  <c r="CW317" i="22"/>
  <c r="CZ317" i="22" s="1"/>
  <c r="CU317" i="22"/>
  <c r="CR317" i="22"/>
  <c r="CQ317" i="22"/>
  <c r="CM317" i="22"/>
  <c r="CX317" i="22" s="1"/>
  <c r="CY317" i="22" s="1"/>
  <c r="BU317" i="22"/>
  <c r="AZ317" i="22"/>
  <c r="BT317" i="22"/>
  <c r="DA317" i="22" l="1"/>
  <c r="DC317" i="22" s="1"/>
  <c r="BV317" i="22"/>
  <c r="CS317" i="22" s="1"/>
  <c r="DD317" i="22" s="1"/>
  <c r="CW316" i="22"/>
  <c r="CZ316" i="22" s="1"/>
  <c r="CU316" i="22"/>
  <c r="CR316" i="22"/>
  <c r="CQ316" i="22"/>
  <c r="CM316" i="22"/>
  <c r="CX316" i="22" s="1"/>
  <c r="BU316" i="22"/>
  <c r="BT316" i="22"/>
  <c r="AZ316" i="22"/>
  <c r="BV316" i="22" l="1"/>
  <c r="CS316" i="22" s="1"/>
  <c r="DD316" i="22" s="1"/>
  <c r="CY316" i="22"/>
  <c r="DA316" i="22" s="1"/>
  <c r="DC316" i="22" s="1"/>
  <c r="CW315" i="22" l="1"/>
  <c r="CZ315" i="22" s="1"/>
  <c r="CU315" i="22"/>
  <c r="CR315" i="22"/>
  <c r="CQ315" i="22"/>
  <c r="CM315" i="22"/>
  <c r="CX315" i="22" s="1"/>
  <c r="CY315" i="22" s="1"/>
  <c r="BU315" i="22"/>
  <c r="BV315" i="22" s="1"/>
  <c r="BT315" i="22"/>
  <c r="AZ315" i="22"/>
  <c r="CW314" i="22"/>
  <c r="CZ314" i="22" s="1"/>
  <c r="CU314" i="22"/>
  <c r="CR314" i="22"/>
  <c r="CQ314" i="22"/>
  <c r="CM314" i="22"/>
  <c r="CX314" i="22" s="1"/>
  <c r="CY314" i="22" s="1"/>
  <c r="BU314" i="22"/>
  <c r="BV314" i="22" s="1"/>
  <c r="BT314" i="22"/>
  <c r="AZ314" i="22"/>
  <c r="CW313" i="22"/>
  <c r="CZ313" i="22" s="1"/>
  <c r="CU313" i="22"/>
  <c r="CR313" i="22"/>
  <c r="CQ313" i="22"/>
  <c r="CM313" i="22"/>
  <c r="CX313" i="22" s="1"/>
  <c r="BU313" i="22"/>
  <c r="BV313" i="22" s="1"/>
  <c r="BT313" i="22"/>
  <c r="AZ313" i="22"/>
  <c r="CW312" i="22"/>
  <c r="CZ312" i="22" s="1"/>
  <c r="CU312" i="22"/>
  <c r="CR312" i="22"/>
  <c r="CQ312" i="22"/>
  <c r="CM312" i="22"/>
  <c r="CX312" i="22" s="1"/>
  <c r="CY312" i="22" s="1"/>
  <c r="BU312" i="22"/>
  <c r="BT312" i="22"/>
  <c r="AZ312" i="22"/>
  <c r="CW311" i="22"/>
  <c r="CZ311" i="22" s="1"/>
  <c r="CU311" i="22"/>
  <c r="CR311" i="22"/>
  <c r="CQ311" i="22"/>
  <c r="CM311" i="22"/>
  <c r="CX311" i="22" s="1"/>
  <c r="CY311" i="22" s="1"/>
  <c r="BU311" i="22"/>
  <c r="BT311" i="22"/>
  <c r="AZ311" i="22"/>
  <c r="BV311" i="22" l="1"/>
  <c r="CS311" i="22" s="1"/>
  <c r="DD311" i="22" s="1"/>
  <c r="BV312" i="22"/>
  <c r="CS312" i="22" s="1"/>
  <c r="DD312" i="22" s="1"/>
  <c r="CY313" i="22"/>
  <c r="DA313" i="22" s="1"/>
  <c r="DC313" i="22" s="1"/>
  <c r="DA315" i="22"/>
  <c r="DC315" i="22" s="1"/>
  <c r="CS315" i="22"/>
  <c r="DD315" i="22" s="1"/>
  <c r="DA314" i="22"/>
  <c r="DC314" i="22" s="1"/>
  <c r="CS314" i="22"/>
  <c r="DD314" i="22" s="1"/>
  <c r="CS313" i="22"/>
  <c r="DD313" i="22" s="1"/>
  <c r="DA312" i="22"/>
  <c r="DC312" i="22" s="1"/>
  <c r="DA311" i="22"/>
  <c r="DC311" i="22" s="1"/>
  <c r="CW310" i="22"/>
  <c r="CZ310" i="22" s="1"/>
  <c r="CU310" i="22"/>
  <c r="CR310" i="22"/>
  <c r="CQ310" i="22"/>
  <c r="CM310" i="22"/>
  <c r="CX310" i="22" s="1"/>
  <c r="CY310" i="22" s="1"/>
  <c r="BT310" i="22"/>
  <c r="BU310" i="22" s="1"/>
  <c r="AZ310" i="22"/>
  <c r="BV310" i="22" l="1"/>
  <c r="CS310" i="22" s="1"/>
  <c r="DD310" i="22" s="1"/>
  <c r="DA310" i="22"/>
  <c r="DC310" i="22" s="1"/>
  <c r="AZ302" i="22"/>
  <c r="AZ301" i="22"/>
  <c r="CW309" i="22" l="1"/>
  <c r="CZ309" i="22" s="1"/>
  <c r="CU309" i="22"/>
  <c r="CR309" i="22"/>
  <c r="CQ309" i="22"/>
  <c r="CM309" i="22"/>
  <c r="CX309" i="22" s="1"/>
  <c r="CY309" i="22" s="1"/>
  <c r="BT309" i="22"/>
  <c r="BU309" i="22" s="1"/>
  <c r="AZ309" i="22"/>
  <c r="DD308" i="22"/>
  <c r="DC308" i="22"/>
  <c r="BT308" i="22"/>
  <c r="BU308" i="22" s="1"/>
  <c r="AZ308" i="22"/>
  <c r="BV308" i="22" l="1"/>
  <c r="CS309" i="22"/>
  <c r="DD309" i="22" s="1"/>
  <c r="DA309" i="22"/>
  <c r="DC309" i="22" s="1"/>
  <c r="CW307" i="22"/>
  <c r="CZ307" i="22" s="1"/>
  <c r="CU307" i="22"/>
  <c r="CR307" i="22"/>
  <c r="CQ307" i="22"/>
  <c r="CM307" i="22"/>
  <c r="CX307" i="22" s="1"/>
  <c r="BT307" i="22"/>
  <c r="BU307" i="22" s="1"/>
  <c r="AZ307" i="22"/>
  <c r="BV307" i="22" l="1"/>
  <c r="CS307" i="22" s="1"/>
  <c r="DD307" i="22" s="1"/>
  <c r="CY307" i="22"/>
  <c r="DA307" i="22" s="1"/>
  <c r="DC307" i="22" s="1"/>
  <c r="CW306" i="22"/>
  <c r="CZ306" i="22" s="1"/>
  <c r="CU306" i="22"/>
  <c r="CR306" i="22"/>
  <c r="CQ306" i="22"/>
  <c r="CM306" i="22"/>
  <c r="CX306" i="22" s="1"/>
  <c r="BT306" i="22"/>
  <c r="BU306" i="22" s="1"/>
  <c r="AZ306" i="22"/>
  <c r="CW305" i="22"/>
  <c r="CZ305" i="22" s="1"/>
  <c r="CU305" i="22"/>
  <c r="CR305" i="22"/>
  <c r="CQ305" i="22"/>
  <c r="CM305" i="22"/>
  <c r="CX305" i="22" s="1"/>
  <c r="BT305" i="22"/>
  <c r="BU305" i="22" s="1"/>
  <c r="AZ305" i="22"/>
  <c r="BV305" i="22" l="1"/>
  <c r="CS305" i="22" s="1"/>
  <c r="DD305" i="22" s="1"/>
  <c r="BV306" i="22"/>
  <c r="CS306" i="22" s="1"/>
  <c r="DD306" i="22" s="1"/>
  <c r="CY306" i="22"/>
  <c r="DA306" i="22" s="1"/>
  <c r="DC306" i="22" s="1"/>
  <c r="CY305" i="22"/>
  <c r="DA305" i="22" s="1"/>
  <c r="DC305" i="22" s="1"/>
  <c r="CU295" i="22"/>
  <c r="CU294" i="22"/>
  <c r="CW288" i="22" l="1"/>
  <c r="CZ288" i="22" s="1"/>
  <c r="CU288" i="22"/>
  <c r="CR288" i="22"/>
  <c r="CQ288" i="22"/>
  <c r="CM288" i="22"/>
  <c r="CX288" i="22" s="1"/>
  <c r="BT288" i="22"/>
  <c r="BU288" i="22" s="1"/>
  <c r="AZ288" i="22"/>
  <c r="CY288" i="22" l="1"/>
  <c r="DA288" i="22" s="1"/>
  <c r="DC288" i="22" s="1"/>
  <c r="BV288" i="22"/>
  <c r="CS288" i="22" s="1"/>
  <c r="DD288" i="22" s="1"/>
  <c r="CW287" i="22"/>
  <c r="CZ287" i="22" s="1"/>
  <c r="CU287" i="22"/>
  <c r="CR287" i="22"/>
  <c r="CQ287" i="22"/>
  <c r="CM287" i="22"/>
  <c r="CX287" i="22" s="1"/>
  <c r="CY287" i="22" s="1"/>
  <c r="BT287" i="22"/>
  <c r="BU287" i="22" s="1"/>
  <c r="AZ287" i="22"/>
  <c r="CW286" i="22"/>
  <c r="CZ286" i="22" s="1"/>
  <c r="CU286" i="22"/>
  <c r="CR286" i="22"/>
  <c r="CQ286" i="22"/>
  <c r="CM286" i="22"/>
  <c r="CX286" i="22" s="1"/>
  <c r="BT286" i="22"/>
  <c r="BU286" i="22" s="1"/>
  <c r="AZ286" i="22"/>
  <c r="CW285" i="22"/>
  <c r="CZ285" i="22" s="1"/>
  <c r="CU285" i="22"/>
  <c r="CR285" i="22"/>
  <c r="CQ285" i="22"/>
  <c r="CM285" i="22"/>
  <c r="CX285" i="22" s="1"/>
  <c r="CY285" i="22" s="1"/>
  <c r="BT285" i="22"/>
  <c r="BU285" i="22" s="1"/>
  <c r="AZ285" i="22"/>
  <c r="BV285" i="22" l="1"/>
  <c r="BV286" i="22"/>
  <c r="CS286" i="22" s="1"/>
  <c r="DD286" i="22" s="1"/>
  <c r="BV287" i="22"/>
  <c r="CS287" i="22" s="1"/>
  <c r="DD287" i="22" s="1"/>
  <c r="DA285" i="22"/>
  <c r="DC285" i="22" s="1"/>
  <c r="DA287" i="22"/>
  <c r="DC287" i="22" s="1"/>
  <c r="CY286" i="22"/>
  <c r="DA286" i="22" s="1"/>
  <c r="DC286" i="22" s="1"/>
  <c r="CS285" i="22"/>
  <c r="DD285" i="22" s="1"/>
  <c r="CW284" i="22"/>
  <c r="CZ284" i="22" s="1"/>
  <c r="CU284" i="22"/>
  <c r="CR284" i="22"/>
  <c r="CQ284" i="22"/>
  <c r="CM284" i="22"/>
  <c r="CX284" i="22" s="1"/>
  <c r="CY284" i="22" s="1"/>
  <c r="BT284" i="22"/>
  <c r="BU284" i="22" s="1"/>
  <c r="AZ284" i="22"/>
  <c r="BV284" i="22" l="1"/>
  <c r="CS284" i="22" s="1"/>
  <c r="DD284" i="22" s="1"/>
  <c r="DA284" i="22"/>
  <c r="DC284" i="22" s="1"/>
  <c r="CW304" i="22" l="1"/>
  <c r="CZ304" i="22" s="1"/>
  <c r="CU304" i="22"/>
  <c r="CR304" i="22"/>
  <c r="CQ304" i="22"/>
  <c r="CM304" i="22"/>
  <c r="CX304" i="22" s="1"/>
  <c r="CY304" i="22" s="1"/>
  <c r="BT304" i="22"/>
  <c r="BU304" i="22" s="1"/>
  <c r="BV304" i="22" s="1"/>
  <c r="CW303" i="22"/>
  <c r="CZ303" i="22" s="1"/>
  <c r="CU303" i="22"/>
  <c r="CR303" i="22"/>
  <c r="CQ303" i="22"/>
  <c r="CM303" i="22"/>
  <c r="CX303" i="22" s="1"/>
  <c r="CY303" i="22" s="1"/>
  <c r="BT303" i="22"/>
  <c r="BU303" i="22" s="1"/>
  <c r="BV303" i="22" s="1"/>
  <c r="CW302" i="22"/>
  <c r="CZ302" i="22" s="1"/>
  <c r="CU302" i="22"/>
  <c r="CR302" i="22"/>
  <c r="CQ302" i="22"/>
  <c r="CM302" i="22"/>
  <c r="CX302" i="22" s="1"/>
  <c r="CY302" i="22" s="1"/>
  <c r="BV302" i="22"/>
  <c r="CW301" i="22"/>
  <c r="CZ301" i="22" s="1"/>
  <c r="CU301" i="22"/>
  <c r="CR301" i="22"/>
  <c r="CQ301" i="22"/>
  <c r="CM301" i="22"/>
  <c r="CX301" i="22" s="1"/>
  <c r="BV301" i="22"/>
  <c r="AZ281" i="22"/>
  <c r="CY301" i="22" l="1"/>
  <c r="DA301" i="22" s="1"/>
  <c r="DC301" i="22" s="1"/>
  <c r="CS304" i="22"/>
  <c r="DD304" i="22" s="1"/>
  <c r="DA304" i="22"/>
  <c r="DC304" i="22" s="1"/>
  <c r="CS303" i="22"/>
  <c r="DD303" i="22" s="1"/>
  <c r="DA303" i="22"/>
  <c r="DC303" i="22" s="1"/>
  <c r="CS302" i="22"/>
  <c r="DD302" i="22" s="1"/>
  <c r="DA302" i="22"/>
  <c r="DC302" i="22" s="1"/>
  <c r="CS301" i="22"/>
  <c r="DD301" i="22" s="1"/>
  <c r="CW293" i="22" l="1"/>
  <c r="CZ293" i="22" s="1"/>
  <c r="CU293" i="22"/>
  <c r="CR293" i="22"/>
  <c r="CQ293" i="22"/>
  <c r="CM293" i="22"/>
  <c r="CX293" i="22" s="1"/>
  <c r="CY293" i="22" s="1"/>
  <c r="BT293" i="22"/>
  <c r="BU293" i="22" s="1"/>
  <c r="AZ293" i="22"/>
  <c r="BV293" i="22" l="1"/>
  <c r="CS293" i="22" s="1"/>
  <c r="DD293" i="22" s="1"/>
  <c r="DA293" i="22"/>
  <c r="DC293" i="22" s="1"/>
  <c r="CW292" i="22"/>
  <c r="CZ292" i="22" s="1"/>
  <c r="CU292" i="22"/>
  <c r="CR292" i="22"/>
  <c r="CQ292" i="22"/>
  <c r="CM292" i="22"/>
  <c r="CX292" i="22" s="1"/>
  <c r="BT292" i="22"/>
  <c r="BU292" i="22" s="1"/>
  <c r="BV292" i="22" s="1"/>
  <c r="AZ292" i="22"/>
  <c r="CY292" i="22" l="1"/>
  <c r="DA292" i="22" s="1"/>
  <c r="DC292" i="22" s="1"/>
  <c r="CS292" i="22"/>
  <c r="DD292" i="22" s="1"/>
  <c r="CW291" i="22"/>
  <c r="CZ291" i="22" s="1"/>
  <c r="CU291" i="22"/>
  <c r="CR291" i="22"/>
  <c r="CQ291" i="22"/>
  <c r="CM291" i="22"/>
  <c r="CX291" i="22" s="1"/>
  <c r="BT291" i="22"/>
  <c r="BU291" i="22" s="1"/>
  <c r="AZ291" i="22"/>
  <c r="BV291" i="22" l="1"/>
  <c r="CS291" i="22" s="1"/>
  <c r="DD291" i="22" s="1"/>
  <c r="CY291" i="22"/>
  <c r="DA291" i="22" s="1"/>
  <c r="DC291" i="22" s="1"/>
  <c r="CW290" i="22"/>
  <c r="CZ290" i="22" s="1"/>
  <c r="CU290" i="22"/>
  <c r="CR290" i="22"/>
  <c r="CQ290" i="22"/>
  <c r="CM290" i="22"/>
  <c r="CX290" i="22" s="1"/>
  <c r="AZ290" i="22"/>
  <c r="BV290" i="22" l="1"/>
  <c r="CS290" i="22" s="1"/>
  <c r="DD290" i="22" s="1"/>
  <c r="CY290" i="22"/>
  <c r="DA290" i="22" s="1"/>
  <c r="DC290" i="22" s="1"/>
  <c r="CW289" i="22"/>
  <c r="CZ289" i="22" s="1"/>
  <c r="CU289" i="22"/>
  <c r="CR289" i="22"/>
  <c r="CQ289" i="22"/>
  <c r="CM289" i="22"/>
  <c r="CX289" i="22" s="1"/>
  <c r="CY289" i="22" s="1"/>
  <c r="BT289" i="22"/>
  <c r="BU289" i="22" s="1"/>
  <c r="AZ289" i="22"/>
  <c r="BV289" i="22" l="1"/>
  <c r="CS289" i="22" s="1"/>
  <c r="DD289" i="22" s="1"/>
  <c r="DA289" i="22"/>
  <c r="DC289" i="22" s="1"/>
  <c r="CW283" i="22" l="1"/>
  <c r="CZ283" i="22" s="1"/>
  <c r="CU283" i="22"/>
  <c r="CR283" i="22"/>
  <c r="CQ283" i="22"/>
  <c r="CM283" i="22"/>
  <c r="CX283" i="22" s="1"/>
  <c r="CY283" i="22" s="1"/>
  <c r="AZ283" i="22"/>
  <c r="CM134" i="22"/>
  <c r="DA283" i="22" l="1"/>
  <c r="DC283" i="22" s="1"/>
  <c r="BT283" i="22"/>
  <c r="BU283" i="22" s="1"/>
  <c r="BV283" i="22" s="1"/>
  <c r="CS283" i="22" s="1"/>
  <c r="DD283" i="22" s="1"/>
  <c r="CW276" i="22"/>
  <c r="CZ276" i="22" s="1"/>
  <c r="CU276" i="22"/>
  <c r="CR276" i="22"/>
  <c r="CQ276" i="22"/>
  <c r="CM276" i="22"/>
  <c r="CX276" i="22" s="1"/>
  <c r="CY276" i="22" s="1"/>
  <c r="BT276" i="22"/>
  <c r="BU276" i="22" s="1"/>
  <c r="BV276" i="22" l="1"/>
  <c r="CS276" i="22" s="1"/>
  <c r="DD276" i="22" s="1"/>
  <c r="DA276" i="22"/>
  <c r="DC276" i="22" s="1"/>
  <c r="CW282" i="22"/>
  <c r="CZ282" i="22" s="1"/>
  <c r="CU282" i="22"/>
  <c r="CR282" i="22"/>
  <c r="CQ282" i="22"/>
  <c r="CM282" i="22"/>
  <c r="CX282" i="22" s="1"/>
  <c r="BT282" i="22"/>
  <c r="BU282" i="22" s="1"/>
  <c r="AZ282" i="22"/>
  <c r="CY282" i="22" l="1"/>
  <c r="DA282" i="22" s="1"/>
  <c r="DC282" i="22" s="1"/>
  <c r="BV282" i="22"/>
  <c r="CS282" i="22" s="1"/>
  <c r="DD282" i="22" s="1"/>
  <c r="CW281" i="22" l="1"/>
  <c r="CZ281" i="22" s="1"/>
  <c r="CU281" i="22"/>
  <c r="CR281" i="22"/>
  <c r="CQ281" i="22"/>
  <c r="CM281" i="22"/>
  <c r="CX281" i="22" s="1"/>
  <c r="CY281" i="22" s="1"/>
  <c r="BT281" i="22"/>
  <c r="BU281" i="22" s="1"/>
  <c r="BV281" i="22" s="1"/>
  <c r="CS281" i="22" l="1"/>
  <c r="DD281" i="22" s="1"/>
  <c r="DA281" i="22"/>
  <c r="DC281" i="22" s="1"/>
  <c r="CW274" i="22" l="1"/>
  <c r="CZ274" i="22" s="1"/>
  <c r="CU274" i="22"/>
  <c r="CR274" i="22"/>
  <c r="CQ274" i="22"/>
  <c r="CM274" i="22"/>
  <c r="CX274" i="22" s="1"/>
  <c r="CY274" i="22" s="1"/>
  <c r="BT274" i="22"/>
  <c r="BU274" i="22" s="1"/>
  <c r="AZ274" i="22"/>
  <c r="AZ273" i="22"/>
  <c r="CU268" i="22"/>
  <c r="CR268" i="22"/>
  <c r="CQ268" i="22"/>
  <c r="CM268" i="22"/>
  <c r="CX268" i="22" s="1"/>
  <c r="BT268" i="22"/>
  <c r="BU268" i="22" s="1"/>
  <c r="BV268" i="22" s="1"/>
  <c r="AZ268" i="22"/>
  <c r="CW268" i="22"/>
  <c r="CZ268" i="22" s="1"/>
  <c r="CU267" i="22"/>
  <c r="CR267" i="22"/>
  <c r="CQ267" i="22"/>
  <c r="CM267" i="22"/>
  <c r="CX267" i="22" s="1"/>
  <c r="BT267" i="22"/>
  <c r="BU267" i="22" s="1"/>
  <c r="BV267" i="22" s="1"/>
  <c r="AZ267" i="22"/>
  <c r="CW267" i="22"/>
  <c r="CZ267" i="22" s="1"/>
  <c r="CU266" i="22"/>
  <c r="CR266" i="22"/>
  <c r="CQ266" i="22"/>
  <c r="CM266" i="22"/>
  <c r="CX266" i="22" s="1"/>
  <c r="BT266" i="22"/>
  <c r="BU266" i="22" s="1"/>
  <c r="BV266" i="22" s="1"/>
  <c r="AZ266" i="22"/>
  <c r="CW266" i="22"/>
  <c r="CZ266" i="22" s="1"/>
  <c r="CW273" i="22"/>
  <c r="CZ273" i="22" s="1"/>
  <c r="CU273" i="22"/>
  <c r="CR273" i="22"/>
  <c r="CQ273" i="22"/>
  <c r="CM273" i="22"/>
  <c r="CX273" i="22" s="1"/>
  <c r="BT273" i="22"/>
  <c r="BU273" i="22" s="1"/>
  <c r="CU271" i="22"/>
  <c r="CR271" i="22"/>
  <c r="CQ271" i="22"/>
  <c r="CM271" i="22"/>
  <c r="CX271" i="22" s="1"/>
  <c r="BT271" i="22"/>
  <c r="BU271" i="22" s="1"/>
  <c r="BV271" i="22" s="1"/>
  <c r="AZ271" i="22"/>
  <c r="CW271" i="22"/>
  <c r="CZ271" i="22" s="1"/>
  <c r="CU270" i="22"/>
  <c r="CR270" i="22"/>
  <c r="CQ270" i="22"/>
  <c r="CM270" i="22"/>
  <c r="CX270" i="22" s="1"/>
  <c r="BT270" i="22"/>
  <c r="BU270" i="22" s="1"/>
  <c r="BV270" i="22" s="1"/>
  <c r="AZ270" i="22"/>
  <c r="CW270" i="22"/>
  <c r="CZ270" i="22" s="1"/>
  <c r="CU269" i="22"/>
  <c r="CR269" i="22"/>
  <c r="CQ269" i="22"/>
  <c r="CM269" i="22"/>
  <c r="CX269" i="22" s="1"/>
  <c r="BT269" i="22"/>
  <c r="BU269" i="22" s="1"/>
  <c r="BV269" i="22" s="1"/>
  <c r="AZ269" i="22"/>
  <c r="CW269" i="22"/>
  <c r="CZ269" i="22" s="1"/>
  <c r="BV273" i="22" l="1"/>
  <c r="CS273" i="22" s="1"/>
  <c r="DD273" i="22" s="1"/>
  <c r="BV274" i="22"/>
  <c r="CS274" i="22" s="1"/>
  <c r="DD274" i="22" s="1"/>
  <c r="DA274" i="22"/>
  <c r="DC274" i="22" s="1"/>
  <c r="CY273" i="22"/>
  <c r="DA273" i="22" s="1"/>
  <c r="DC273" i="22" s="1"/>
  <c r="CS267" i="22"/>
  <c r="DD267" i="22" s="1"/>
  <c r="CY266" i="22"/>
  <c r="DA266" i="22" s="1"/>
  <c r="DC266" i="22" s="1"/>
  <c r="CY268" i="22"/>
  <c r="DA268" i="22" s="1"/>
  <c r="DC268" i="22" s="1"/>
  <c r="CS266" i="22"/>
  <c r="DD266" i="22" s="1"/>
  <c r="CY267" i="22"/>
  <c r="DA267" i="22" s="1"/>
  <c r="DC267" i="22" s="1"/>
  <c r="CS268" i="22"/>
  <c r="DD268" i="22" s="1"/>
  <c r="CY271" i="22"/>
  <c r="DA271" i="22" s="1"/>
  <c r="DC271" i="22" s="1"/>
  <c r="CS271" i="22"/>
  <c r="DD271" i="22" s="1"/>
  <c r="CY270" i="22"/>
  <c r="DA270" i="22" s="1"/>
  <c r="DC270" i="22" s="1"/>
  <c r="CS270" i="22"/>
  <c r="DD270" i="22" s="1"/>
  <c r="CY269" i="22"/>
  <c r="DA269" i="22" s="1"/>
  <c r="DC269" i="22" s="1"/>
  <c r="CS269" i="22"/>
  <c r="DD269" i="22" s="1"/>
  <c r="AZ249" i="22"/>
  <c r="CW264" i="22" l="1"/>
  <c r="CZ264" i="22" s="1"/>
  <c r="CU264" i="22"/>
  <c r="CR264" i="22"/>
  <c r="CQ264" i="22"/>
  <c r="CM264" i="22"/>
  <c r="CX264" i="22" s="1"/>
  <c r="CY264" i="22" s="1"/>
  <c r="BT264" i="22"/>
  <c r="BU264" i="22" s="1"/>
  <c r="AZ264" i="22"/>
  <c r="BV264" i="22" l="1"/>
  <c r="CS264" i="22" s="1"/>
  <c r="DD264" i="22" s="1"/>
  <c r="DA264" i="22"/>
  <c r="DC264" i="22" s="1"/>
  <c r="CW263" i="22" l="1"/>
  <c r="CZ263" i="22" s="1"/>
  <c r="CU263" i="22"/>
  <c r="CR263" i="22"/>
  <c r="CQ263" i="22"/>
  <c r="CM263" i="22"/>
  <c r="CX263" i="22" s="1"/>
  <c r="CY263" i="22" s="1"/>
  <c r="BT263" i="22"/>
  <c r="BU263" i="22" s="1"/>
  <c r="AZ263" i="22"/>
  <c r="CW260" i="22"/>
  <c r="CZ260" i="22" s="1"/>
  <c r="CU260" i="22"/>
  <c r="CR260" i="22"/>
  <c r="CQ260" i="22"/>
  <c r="CM260" i="22"/>
  <c r="CX260" i="22" s="1"/>
  <c r="BT260" i="22"/>
  <c r="BU260" i="22" s="1"/>
  <c r="AZ260" i="22"/>
  <c r="CW259" i="22"/>
  <c r="CZ259" i="22" s="1"/>
  <c r="CU259" i="22"/>
  <c r="CR259" i="22"/>
  <c r="CQ259" i="22"/>
  <c r="CM259" i="22"/>
  <c r="CX259" i="22" s="1"/>
  <c r="CY259" i="22" s="1"/>
  <c r="BT259" i="22"/>
  <c r="BU259" i="22" s="1"/>
  <c r="AZ259" i="22"/>
  <c r="CW262" i="22"/>
  <c r="CZ262" i="22" s="1"/>
  <c r="CU262" i="22"/>
  <c r="CR262" i="22"/>
  <c r="CQ262" i="22"/>
  <c r="CM262" i="22"/>
  <c r="CX262" i="22" s="1"/>
  <c r="BT262" i="22"/>
  <c r="BU262" i="22" s="1"/>
  <c r="AZ262" i="22"/>
  <c r="BV259" i="22" l="1"/>
  <c r="BV260" i="22"/>
  <c r="CS260" i="22" s="1"/>
  <c r="DD260" i="22" s="1"/>
  <c r="CY260" i="22"/>
  <c r="DA260" i="22" s="1"/>
  <c r="DC260" i="22" s="1"/>
  <c r="BV262" i="22"/>
  <c r="CS262" i="22" s="1"/>
  <c r="DD262" i="22" s="1"/>
  <c r="BV263" i="22"/>
  <c r="CS263" i="22" s="1"/>
  <c r="DD263" i="22" s="1"/>
  <c r="DA263" i="22"/>
  <c r="DC263" i="22" s="1"/>
  <c r="CY262" i="22"/>
  <c r="DA262" i="22" s="1"/>
  <c r="DC262" i="22" s="1"/>
  <c r="DA259" i="22"/>
  <c r="DC259" i="22" s="1"/>
  <c r="CS259" i="22"/>
  <c r="DD259" i="22" s="1"/>
  <c r="CW261" i="22"/>
  <c r="CZ261" i="22" s="1"/>
  <c r="CU261" i="22"/>
  <c r="CR261" i="22"/>
  <c r="CQ261" i="22"/>
  <c r="CM261" i="22"/>
  <c r="CX261" i="22" s="1"/>
  <c r="BT261" i="22"/>
  <c r="BU261" i="22" s="1"/>
  <c r="AZ261" i="22"/>
  <c r="BV261" i="22" l="1"/>
  <c r="CS261" i="22" s="1"/>
  <c r="DD261" i="22" s="1"/>
  <c r="CY261" i="22"/>
  <c r="DA261" i="22" s="1"/>
  <c r="DC261" i="22" s="1"/>
  <c r="CW258" i="22"/>
  <c r="CZ258" i="22" s="1"/>
  <c r="CU258" i="22"/>
  <c r="CR258" i="22"/>
  <c r="CQ258" i="22"/>
  <c r="CM258" i="22"/>
  <c r="CX258" i="22" s="1"/>
  <c r="BT258" i="22"/>
  <c r="BU258" i="22" s="1"/>
  <c r="AZ258" i="22"/>
  <c r="BV258" i="22" l="1"/>
  <c r="CS258" i="22" s="1"/>
  <c r="DD258" i="22" s="1"/>
  <c r="CY258" i="22"/>
  <c r="DA258" i="22" s="1"/>
  <c r="DC258" i="22" s="1"/>
  <c r="AZ252" i="22"/>
  <c r="AZ251" i="22"/>
  <c r="AZ248" i="22"/>
  <c r="AX228" i="22" l="1"/>
  <c r="AX224" i="22"/>
  <c r="AX218" i="22"/>
  <c r="AX213" i="22"/>
  <c r="AX211" i="22"/>
  <c r="AX210" i="22"/>
  <c r="AX188" i="22"/>
  <c r="AX170" i="22"/>
  <c r="AX167" i="22"/>
  <c r="AX151" i="22"/>
  <c r="AX150" i="22"/>
  <c r="AX149" i="22"/>
  <c r="AX143" i="22"/>
  <c r="AX123" i="22"/>
  <c r="AX118" i="22"/>
  <c r="AX105" i="22"/>
  <c r="DC229" i="22" l="1"/>
  <c r="DC195" i="22"/>
  <c r="DC192" i="22"/>
  <c r="DC184" i="22"/>
  <c r="DC104" i="22"/>
  <c r="DC89" i="22"/>
  <c r="DC56" i="22"/>
  <c r="DD56" i="22"/>
  <c r="DD89" i="22"/>
  <c r="DD104" i="22"/>
  <c r="DD184" i="22"/>
  <c r="DD192" i="22"/>
  <c r="DD195" i="22"/>
  <c r="DD203" i="22"/>
  <c r="DD229" i="22"/>
  <c r="CQ158" i="22"/>
  <c r="CQ157" i="22"/>
  <c r="CQ156" i="22"/>
  <c r="CQ155" i="22"/>
  <c r="CQ154" i="22"/>
  <c r="CQ153" i="22"/>
  <c r="CQ152" i="22"/>
  <c r="CQ151" i="22"/>
  <c r="CQ150" i="22"/>
  <c r="CQ149" i="22"/>
  <c r="CQ148" i="22"/>
  <c r="CQ147" i="22"/>
  <c r="CQ146" i="22"/>
  <c r="CQ145" i="22"/>
  <c r="CQ144" i="22"/>
  <c r="CQ143" i="22"/>
  <c r="CQ142" i="22"/>
  <c r="CQ141" i="22"/>
  <c r="CQ140" i="22"/>
  <c r="CQ139" i="22"/>
  <c r="CQ138" i="22"/>
  <c r="CQ137" i="22"/>
  <c r="CQ136" i="22"/>
  <c r="CQ135" i="22"/>
  <c r="CQ134" i="22"/>
  <c r="CQ133" i="22"/>
  <c r="CQ132" i="22"/>
  <c r="CQ131" i="22"/>
  <c r="CQ130" i="22"/>
  <c r="CQ129" i="22"/>
  <c r="CQ128" i="22"/>
  <c r="CQ127" i="22"/>
  <c r="CQ126" i="22"/>
  <c r="CQ125" i="22"/>
  <c r="CQ124" i="22"/>
  <c r="CQ123" i="22"/>
  <c r="CQ122" i="22"/>
  <c r="CQ121" i="22"/>
  <c r="CQ120" i="22"/>
  <c r="CQ119" i="22"/>
  <c r="CQ118" i="22"/>
  <c r="CQ117" i="22"/>
  <c r="CQ116" i="22"/>
  <c r="CQ115" i="22"/>
  <c r="CQ114" i="22"/>
  <c r="CQ113" i="22"/>
  <c r="CQ112" i="22"/>
  <c r="CQ111" i="22"/>
  <c r="CQ110" i="22"/>
  <c r="CQ109" i="22"/>
  <c r="CQ108" i="22"/>
  <c r="CQ107" i="22"/>
  <c r="CQ106" i="22"/>
  <c r="CQ105" i="22"/>
  <c r="CQ103" i="22"/>
  <c r="CQ102" i="22"/>
  <c r="CQ101" i="22"/>
  <c r="CQ100" i="22"/>
  <c r="CQ99" i="22"/>
  <c r="CQ98" i="22"/>
  <c r="CQ97" i="22"/>
  <c r="CQ96" i="22"/>
  <c r="CQ95" i="22"/>
  <c r="CQ94" i="22"/>
  <c r="CQ93" i="22"/>
  <c r="CQ92" i="22"/>
  <c r="CQ91" i="22"/>
  <c r="CQ90" i="22"/>
  <c r="CQ88" i="22"/>
  <c r="CQ87" i="22"/>
  <c r="CQ86" i="22"/>
  <c r="CQ85" i="22"/>
  <c r="CQ84" i="22"/>
  <c r="CQ83" i="22"/>
  <c r="CQ82" i="22"/>
  <c r="CQ81" i="22"/>
  <c r="CQ80" i="22"/>
  <c r="CQ79" i="22"/>
  <c r="CQ71" i="22"/>
  <c r="CQ39" i="22"/>
  <c r="CQ38" i="22"/>
  <c r="CQ34" i="22"/>
  <c r="CQ33" i="22"/>
  <c r="CQ32" i="22"/>
  <c r="CQ18" i="22"/>
  <c r="CQ17" i="22"/>
  <c r="CQ16" i="22"/>
  <c r="CQ15" i="22"/>
  <c r="CQ14" i="22"/>
  <c r="CQ13" i="22"/>
  <c r="CQ12" i="22"/>
  <c r="CQ11" i="22"/>
  <c r="CQ10" i="22"/>
  <c r="CQ9" i="22"/>
  <c r="CQ8" i="22"/>
  <c r="CQ7" i="22"/>
  <c r="CQ6" i="22"/>
  <c r="CQ5" i="22"/>
  <c r="CQ4" i="22"/>
  <c r="CQ3" i="22"/>
  <c r="CQ2" i="22"/>
  <c r="CM5" i="22"/>
  <c r="CM6" i="22"/>
  <c r="CM7" i="22"/>
  <c r="CM8" i="22"/>
  <c r="CM10" i="22"/>
  <c r="CM12" i="22"/>
  <c r="CM13" i="22"/>
  <c r="CM16" i="22"/>
  <c r="CM17" i="22"/>
  <c r="CM18" i="22"/>
  <c r="CM32" i="22"/>
  <c r="CM34" i="22"/>
  <c r="CM38" i="22"/>
  <c r="CM79" i="22"/>
  <c r="CM80" i="22"/>
  <c r="CM81" i="22"/>
  <c r="CM84" i="22"/>
  <c r="CM85" i="22"/>
  <c r="CM86" i="22"/>
  <c r="CM87" i="22"/>
  <c r="CM88" i="22"/>
  <c r="CM90" i="22"/>
  <c r="CM91" i="22"/>
  <c r="CM92" i="22"/>
  <c r="CM93" i="22"/>
  <c r="CM95" i="22"/>
  <c r="CM96" i="22"/>
  <c r="CM97" i="22"/>
  <c r="CM99" i="22"/>
  <c r="CM105" i="22"/>
  <c r="CM106" i="22"/>
  <c r="CM108" i="22"/>
  <c r="CM110" i="22"/>
  <c r="CM111" i="22"/>
  <c r="CM113" i="22"/>
  <c r="CM115" i="22"/>
  <c r="CM118" i="22"/>
  <c r="CM120" i="22"/>
  <c r="CM123" i="22"/>
  <c r="CM126" i="22"/>
  <c r="CM127" i="22"/>
  <c r="CM128" i="22"/>
  <c r="CM129" i="22"/>
  <c r="CM133" i="22"/>
  <c r="CM135" i="22"/>
  <c r="CM138" i="22"/>
  <c r="CM141" i="22"/>
  <c r="CM143" i="22"/>
  <c r="CM144" i="22"/>
  <c r="CM145" i="22"/>
  <c r="CM146" i="22"/>
  <c r="CM147" i="22"/>
  <c r="CM148" i="22"/>
  <c r="CM149" i="22"/>
  <c r="CM150" i="22"/>
  <c r="CM151" i="22"/>
  <c r="CM152" i="22"/>
  <c r="CM153" i="22"/>
  <c r="CM156" i="22"/>
  <c r="CM157" i="22"/>
  <c r="CM158" i="22"/>
  <c r="CM159" i="22"/>
  <c r="CM160" i="22"/>
  <c r="CM163" i="22"/>
  <c r="CM164" i="22"/>
  <c r="CM167" i="22"/>
  <c r="CM172" i="22"/>
  <c r="CM173" i="22"/>
  <c r="CM174" i="22"/>
  <c r="CM175" i="22"/>
  <c r="CM177" i="22"/>
  <c r="CM178" i="22"/>
  <c r="CM180" i="22"/>
  <c r="CM181" i="22"/>
  <c r="CM182" i="22"/>
  <c r="CM186" i="22"/>
  <c r="CM187" i="22"/>
  <c r="CM188" i="22"/>
  <c r="CM190" i="22"/>
  <c r="CM191" i="22"/>
  <c r="CM197" i="22"/>
  <c r="CM202" i="22"/>
  <c r="CM203" i="22"/>
  <c r="CM210" i="22"/>
  <c r="CM211" i="22"/>
  <c r="CM213" i="22"/>
  <c r="CM216" i="22"/>
  <c r="CM218" i="22"/>
  <c r="CM219" i="22"/>
  <c r="CM220" i="22"/>
  <c r="CM221" i="22"/>
  <c r="CM222" i="22"/>
  <c r="CM223" i="22"/>
  <c r="CM224" i="22"/>
  <c r="CM225" i="22"/>
  <c r="CM227" i="22"/>
  <c r="CM228" i="22"/>
  <c r="CM230" i="22"/>
  <c r="CM231" i="22"/>
  <c r="CM232" i="22"/>
  <c r="CM235" i="22"/>
  <c r="CM236" i="22"/>
  <c r="CM237" i="22"/>
  <c r="CM238" i="22"/>
  <c r="CM239" i="22"/>
  <c r="CM240" i="22"/>
  <c r="CM241" i="22"/>
  <c r="CM242" i="22"/>
  <c r="CM243" i="22"/>
  <c r="CM244" i="22"/>
  <c r="CM245" i="22"/>
  <c r="CM246" i="22"/>
  <c r="CM250" i="22"/>
  <c r="CM251" i="22"/>
  <c r="CM252" i="22"/>
  <c r="CM254" i="22"/>
  <c r="CM255" i="22"/>
  <c r="CM256" i="22"/>
  <c r="CM257" i="22"/>
  <c r="CM265" i="22"/>
  <c r="BT265" i="22"/>
  <c r="BU265" i="22" s="1"/>
  <c r="BT257" i="22"/>
  <c r="BU257" i="22" s="1"/>
  <c r="BT256" i="22"/>
  <c r="BU256" i="22" s="1"/>
  <c r="BT255" i="22"/>
  <c r="BU255" i="22" s="1"/>
  <c r="BT254" i="22"/>
  <c r="BU254" i="22" s="1"/>
  <c r="BT253" i="22"/>
  <c r="BU253" i="22" s="1"/>
  <c r="BT252" i="22"/>
  <c r="BU252" i="22" s="1"/>
  <c r="BT251" i="22"/>
  <c r="BU251" i="22" s="1"/>
  <c r="BT250" i="22"/>
  <c r="BU250" i="22" s="1"/>
  <c r="BT249" i="22"/>
  <c r="BU249" i="22" s="1"/>
  <c r="BT247" i="22"/>
  <c r="BU247" i="22" s="1"/>
  <c r="BT246" i="22"/>
  <c r="BU246" i="22" s="1"/>
  <c r="BT245" i="22"/>
  <c r="BU245" i="22" s="1"/>
  <c r="BT244" i="22"/>
  <c r="BU244" i="22" s="1"/>
  <c r="BT243" i="22"/>
  <c r="BU243" i="22" s="1"/>
  <c r="BT242" i="22"/>
  <c r="BU242" i="22" s="1"/>
  <c r="BT241" i="22"/>
  <c r="BU241" i="22" s="1"/>
  <c r="BT240" i="22"/>
  <c r="BU240" i="22" s="1"/>
  <c r="BT239" i="22"/>
  <c r="BU239" i="22" s="1"/>
  <c r="BT238" i="22"/>
  <c r="BU238" i="22" s="1"/>
  <c r="BT237" i="22"/>
  <c r="BU237" i="22" s="1"/>
  <c r="BT236" i="22"/>
  <c r="BU236" i="22" s="1"/>
  <c r="BT235" i="22"/>
  <c r="BU235" i="22" s="1"/>
  <c r="BT234" i="22"/>
  <c r="BU234" i="22" s="1"/>
  <c r="BT233" i="22"/>
  <c r="BU233" i="22" s="1"/>
  <c r="BT232" i="22"/>
  <c r="BU232" i="22" s="1"/>
  <c r="BT231" i="22"/>
  <c r="BU231" i="22" s="1"/>
  <c r="BT230" i="22"/>
  <c r="BU230" i="22" s="1"/>
  <c r="BT229" i="22"/>
  <c r="BU229" i="22" s="1"/>
  <c r="BT228" i="22"/>
  <c r="BU228" i="22" s="1"/>
  <c r="BT227" i="22"/>
  <c r="BU227" i="22" s="1"/>
  <c r="BT226" i="22"/>
  <c r="BU226" i="22" s="1"/>
  <c r="BT225" i="22"/>
  <c r="BU225" i="22" s="1"/>
  <c r="BT224" i="22"/>
  <c r="BU224" i="22" s="1"/>
  <c r="BT223" i="22"/>
  <c r="BU223" i="22" s="1"/>
  <c r="BT222" i="22"/>
  <c r="BU222" i="22" s="1"/>
  <c r="BT221" i="22"/>
  <c r="BU221" i="22" s="1"/>
  <c r="BT220" i="22"/>
  <c r="BU220" i="22" s="1"/>
  <c r="BT219" i="22"/>
  <c r="BU219" i="22" s="1"/>
  <c r="BT218" i="22"/>
  <c r="BU218" i="22" s="1"/>
  <c r="BT217" i="22"/>
  <c r="BU217" i="22" s="1"/>
  <c r="BT216" i="22"/>
  <c r="BU216" i="22" s="1"/>
  <c r="BT215" i="22"/>
  <c r="BU215" i="22" s="1"/>
  <c r="BT214" i="22"/>
  <c r="BU214" i="22" s="1"/>
  <c r="BT213" i="22"/>
  <c r="BU213" i="22" s="1"/>
  <c r="BT212" i="22"/>
  <c r="BU212" i="22" s="1"/>
  <c r="BT211" i="22"/>
  <c r="BU211" i="22" s="1"/>
  <c r="BT210" i="22"/>
  <c r="BU210" i="22" s="1"/>
  <c r="BT209" i="22"/>
  <c r="BU209" i="22" s="1"/>
  <c r="BT207" i="22"/>
  <c r="BU207" i="22" s="1"/>
  <c r="BT206" i="22"/>
  <c r="BU206" i="22" s="1"/>
  <c r="BT205" i="22"/>
  <c r="BU205" i="22" s="1"/>
  <c r="BT204" i="22"/>
  <c r="BU204" i="22" s="1"/>
  <c r="BT203" i="22"/>
  <c r="BU203" i="22" s="1"/>
  <c r="BT202" i="22"/>
  <c r="BU202" i="22" s="1"/>
  <c r="BT201" i="22"/>
  <c r="BU201" i="22" s="1"/>
  <c r="BT200" i="22"/>
  <c r="BU200" i="22" s="1"/>
  <c r="BT199" i="22"/>
  <c r="BU199" i="22" s="1"/>
  <c r="BT198" i="22"/>
  <c r="BU198" i="22" s="1"/>
  <c r="BT197" i="22"/>
  <c r="BU197" i="22" s="1"/>
  <c r="BT196" i="22"/>
  <c r="BU196" i="22" s="1"/>
  <c r="BT195" i="22"/>
  <c r="BU195" i="22" s="1"/>
  <c r="BT194" i="22"/>
  <c r="BU194" i="22" s="1"/>
  <c r="BT193" i="22"/>
  <c r="BU193" i="22" s="1"/>
  <c r="BT192" i="22"/>
  <c r="BU192" i="22" s="1"/>
  <c r="BT191" i="22"/>
  <c r="BU191" i="22" s="1"/>
  <c r="BT189" i="22"/>
  <c r="BU189" i="22" s="1"/>
  <c r="BT188" i="22"/>
  <c r="BU188" i="22" s="1"/>
  <c r="BT187" i="22"/>
  <c r="BU187" i="22" s="1"/>
  <c r="BT186" i="22"/>
  <c r="BU186" i="22" s="1"/>
  <c r="BT185" i="22"/>
  <c r="BU185" i="22" s="1"/>
  <c r="BT184" i="22"/>
  <c r="BU184" i="22" s="1"/>
  <c r="BT183" i="22"/>
  <c r="BU183" i="22" s="1"/>
  <c r="BT182" i="22"/>
  <c r="BU182" i="22" s="1"/>
  <c r="BT181" i="22"/>
  <c r="BU181" i="22" s="1"/>
  <c r="BT180" i="22"/>
  <c r="BU180" i="22" s="1"/>
  <c r="BT179" i="22"/>
  <c r="BU179" i="22" s="1"/>
  <c r="BT178" i="22"/>
  <c r="BU178" i="22" s="1"/>
  <c r="BT177" i="22"/>
  <c r="BU177" i="22" s="1"/>
  <c r="BT176" i="22"/>
  <c r="BU176" i="22" s="1"/>
  <c r="BT175" i="22"/>
  <c r="BU175" i="22" s="1"/>
  <c r="BT174" i="22"/>
  <c r="BU174" i="22" s="1"/>
  <c r="BT172" i="22"/>
  <c r="BU172" i="22" s="1"/>
  <c r="BT171" i="22"/>
  <c r="BU171" i="22" s="1"/>
  <c r="BT170" i="22"/>
  <c r="BU170" i="22" s="1"/>
  <c r="BT169" i="22"/>
  <c r="BU169" i="22" s="1"/>
  <c r="BT168" i="22"/>
  <c r="BU168" i="22" s="1"/>
  <c r="BT167" i="22"/>
  <c r="BU167" i="22" s="1"/>
  <c r="BT166" i="22"/>
  <c r="BU166" i="22" s="1"/>
  <c r="BT165" i="22"/>
  <c r="BU165" i="22" s="1"/>
  <c r="BT164" i="22"/>
  <c r="BU164" i="22" s="1"/>
  <c r="BT163" i="22"/>
  <c r="BU163" i="22" s="1"/>
  <c r="BT162" i="22"/>
  <c r="BU162" i="22" s="1"/>
  <c r="BT161" i="22"/>
  <c r="BU161" i="22" s="1"/>
  <c r="BT160" i="22"/>
  <c r="BU160" i="22" s="1"/>
  <c r="BT159" i="22"/>
  <c r="BU159" i="22" s="1"/>
  <c r="BT158" i="22"/>
  <c r="BU158" i="22" s="1"/>
  <c r="BT157" i="22"/>
  <c r="BU157" i="22" s="1"/>
  <c r="BT156" i="22"/>
  <c r="BU156" i="22" s="1"/>
  <c r="BT155" i="22"/>
  <c r="BU155" i="22" s="1"/>
  <c r="BT154" i="22"/>
  <c r="BU154" i="22" s="1"/>
  <c r="BT153" i="22"/>
  <c r="BU153" i="22" s="1"/>
  <c r="BT152" i="22"/>
  <c r="BU152" i="22" s="1"/>
  <c r="BT151" i="22"/>
  <c r="BU151" i="22" s="1"/>
  <c r="BT150" i="22"/>
  <c r="BU150" i="22" s="1"/>
  <c r="BT149" i="22"/>
  <c r="BU149" i="22" s="1"/>
  <c r="BT148" i="22"/>
  <c r="BU148" i="22" s="1"/>
  <c r="BT147" i="22"/>
  <c r="BU147" i="22" s="1"/>
  <c r="BT146" i="22"/>
  <c r="BU146" i="22" s="1"/>
  <c r="BT145" i="22"/>
  <c r="BU145" i="22" s="1"/>
  <c r="BT144" i="22"/>
  <c r="BU144" i="22" s="1"/>
  <c r="BT143" i="22"/>
  <c r="BU143" i="22" s="1"/>
  <c r="BT142" i="22"/>
  <c r="BU142" i="22" s="1"/>
  <c r="BT141" i="22"/>
  <c r="BU141" i="22" s="1"/>
  <c r="BT140" i="22"/>
  <c r="BU140" i="22" s="1"/>
  <c r="BT139" i="22"/>
  <c r="BU139" i="22" s="1"/>
  <c r="BT138" i="22"/>
  <c r="BU138" i="22" s="1"/>
  <c r="BT137" i="22"/>
  <c r="BU137" i="22" s="1"/>
  <c r="BT136" i="22"/>
  <c r="BU136" i="22" s="1"/>
  <c r="BT135" i="22"/>
  <c r="BU135" i="22" s="1"/>
  <c r="BT134" i="22"/>
  <c r="BU134" i="22" s="1"/>
  <c r="BT133" i="22"/>
  <c r="BU133" i="22" s="1"/>
  <c r="BT132" i="22"/>
  <c r="BU132" i="22" s="1"/>
  <c r="BT131" i="22"/>
  <c r="BU131" i="22" s="1"/>
  <c r="BT130" i="22"/>
  <c r="BU130" i="22" s="1"/>
  <c r="BT129" i="22"/>
  <c r="BU129" i="22" s="1"/>
  <c r="BT128" i="22"/>
  <c r="BU128" i="22" s="1"/>
  <c r="BT127" i="22"/>
  <c r="BU127" i="22" s="1"/>
  <c r="BT126" i="22"/>
  <c r="BU126" i="22" s="1"/>
  <c r="BT125" i="22"/>
  <c r="BU125" i="22" s="1"/>
  <c r="BT124" i="22"/>
  <c r="BU124" i="22" s="1"/>
  <c r="BT123" i="22"/>
  <c r="BU123" i="22" s="1"/>
  <c r="BT122" i="22"/>
  <c r="BU122" i="22" s="1"/>
  <c r="BT121" i="22"/>
  <c r="BU121" i="22" s="1"/>
  <c r="BT120" i="22"/>
  <c r="BU120" i="22" s="1"/>
  <c r="BT119" i="22"/>
  <c r="BU119" i="22" s="1"/>
  <c r="BT118" i="22"/>
  <c r="BU118" i="22" s="1"/>
  <c r="BT117" i="22"/>
  <c r="BU117" i="22" s="1"/>
  <c r="BT116" i="22"/>
  <c r="BU116" i="22" s="1"/>
  <c r="BT115" i="22"/>
  <c r="BU115" i="22" s="1"/>
  <c r="BT114" i="22"/>
  <c r="BU114" i="22" s="1"/>
  <c r="BT113" i="22"/>
  <c r="BU113" i="22" s="1"/>
  <c r="BT112" i="22"/>
  <c r="BU112" i="22" s="1"/>
  <c r="BT111" i="22"/>
  <c r="BU111" i="22" s="1"/>
  <c r="BT110" i="22"/>
  <c r="BU110" i="22" s="1"/>
  <c r="BT109" i="22"/>
  <c r="BU109" i="22" s="1"/>
  <c r="BT108" i="22"/>
  <c r="BU108" i="22" s="1"/>
  <c r="BT107" i="22"/>
  <c r="BU107" i="22" s="1"/>
  <c r="BT106" i="22"/>
  <c r="BU106" i="22" s="1"/>
  <c r="BT105" i="22"/>
  <c r="BU105" i="22" s="1"/>
  <c r="BT104" i="22"/>
  <c r="BU104" i="22" s="1"/>
  <c r="BT103" i="22"/>
  <c r="BU103" i="22" s="1"/>
  <c r="BT102" i="22"/>
  <c r="BU102" i="22" s="1"/>
  <c r="BT101" i="22"/>
  <c r="BU101" i="22" s="1"/>
  <c r="BT100" i="22"/>
  <c r="BU100" i="22" s="1"/>
  <c r="BT99" i="22"/>
  <c r="BU99" i="22" s="1"/>
  <c r="BT98" i="22"/>
  <c r="BU98" i="22" s="1"/>
  <c r="BT97" i="22"/>
  <c r="BU97" i="22" s="1"/>
  <c r="BT96" i="22"/>
  <c r="BU96" i="22" s="1"/>
  <c r="BT95" i="22"/>
  <c r="BU95" i="22" s="1"/>
  <c r="BT94" i="22"/>
  <c r="BU94" i="22" s="1"/>
  <c r="BT93" i="22"/>
  <c r="BU93" i="22" s="1"/>
  <c r="BT92" i="22"/>
  <c r="BU92" i="22" s="1"/>
  <c r="BT91" i="22"/>
  <c r="BU91" i="22" s="1"/>
  <c r="BT90" i="22"/>
  <c r="BU90" i="22" s="1"/>
  <c r="BT89" i="22"/>
  <c r="BU89" i="22" s="1"/>
  <c r="BT88" i="22"/>
  <c r="BU88" i="22" s="1"/>
  <c r="BT87" i="22"/>
  <c r="BU87" i="22" s="1"/>
  <c r="BT86" i="22"/>
  <c r="BU86" i="22" s="1"/>
  <c r="BT85" i="22"/>
  <c r="BU85" i="22" s="1"/>
  <c r="BT84" i="22"/>
  <c r="BU84" i="22" s="1"/>
  <c r="BT83" i="22"/>
  <c r="BU83" i="22" s="1"/>
  <c r="BT82" i="22"/>
  <c r="BU82" i="22" s="1"/>
  <c r="BT81" i="22"/>
  <c r="BU81" i="22" s="1"/>
  <c r="BT80" i="22"/>
  <c r="BU80" i="22" s="1"/>
  <c r="BT79" i="22"/>
  <c r="BU79" i="22" s="1"/>
  <c r="BT71" i="22"/>
  <c r="BU71" i="22" s="1"/>
  <c r="BT56" i="22"/>
  <c r="BU56" i="22" s="1"/>
  <c r="BT39" i="22"/>
  <c r="BU39" i="22" s="1"/>
  <c r="BT38" i="22"/>
  <c r="BU38" i="22" s="1"/>
  <c r="BT34" i="22"/>
  <c r="BU34" i="22" s="1"/>
  <c r="BT33" i="22"/>
  <c r="BU33" i="22" s="1"/>
  <c r="BT32" i="22"/>
  <c r="BU32" i="22" s="1"/>
  <c r="BT18" i="22"/>
  <c r="BU18" i="22" s="1"/>
  <c r="BT17" i="22"/>
  <c r="BU17" i="22" s="1"/>
  <c r="BT16" i="22"/>
  <c r="BU16" i="22" s="1"/>
  <c r="BT15" i="22"/>
  <c r="BU15" i="22" s="1"/>
  <c r="BT14" i="22"/>
  <c r="BU14" i="22" s="1"/>
  <c r="BT13" i="22"/>
  <c r="BU13" i="22" s="1"/>
  <c r="BT12" i="22"/>
  <c r="BU12" i="22" s="1"/>
  <c r="BT11" i="22"/>
  <c r="BU11" i="22" s="1"/>
  <c r="BT10" i="22"/>
  <c r="BU10" i="22" s="1"/>
  <c r="BT9" i="22"/>
  <c r="BU9" i="22" s="1"/>
  <c r="BT8" i="22"/>
  <c r="BU8" i="22" s="1"/>
  <c r="BT7" i="22"/>
  <c r="BU7" i="22" s="1"/>
  <c r="BT6" i="22"/>
  <c r="BU6" i="22" s="1"/>
  <c r="BT5" i="22"/>
  <c r="BU5" i="22" s="1"/>
  <c r="BT4" i="22"/>
  <c r="BU4" i="22" s="1"/>
  <c r="BT3" i="22"/>
  <c r="BU3" i="22" s="1"/>
  <c r="CR3" i="22"/>
  <c r="CR4" i="22"/>
  <c r="CR5" i="22"/>
  <c r="CR6" i="22"/>
  <c r="CR7" i="22"/>
  <c r="CR8" i="22"/>
  <c r="CR9" i="22"/>
  <c r="CR10" i="22"/>
  <c r="CR11" i="22"/>
  <c r="CR12" i="22"/>
  <c r="CR13" i="22"/>
  <c r="CR14" i="22"/>
  <c r="CR15" i="22"/>
  <c r="CR16" i="22"/>
  <c r="CR17" i="22"/>
  <c r="CR18" i="22"/>
  <c r="CR32" i="22"/>
  <c r="CR33" i="22"/>
  <c r="CR34" i="22"/>
  <c r="CR38" i="22"/>
  <c r="CR39" i="22"/>
  <c r="CR71" i="22"/>
  <c r="CR79" i="22"/>
  <c r="CR80" i="22"/>
  <c r="CR81" i="22"/>
  <c r="CR82" i="22"/>
  <c r="CR83" i="22"/>
  <c r="CR84" i="22"/>
  <c r="CR85" i="22"/>
  <c r="CR86" i="22"/>
  <c r="CR87" i="22"/>
  <c r="CR88" i="22"/>
  <c r="CR90" i="22"/>
  <c r="CR91" i="22"/>
  <c r="CR92" i="22"/>
  <c r="CR93" i="22"/>
  <c r="CR94" i="22"/>
  <c r="CR95" i="22"/>
  <c r="CR96" i="22"/>
  <c r="CR97" i="22"/>
  <c r="CR98" i="22"/>
  <c r="CR99" i="22"/>
  <c r="CR100" i="22"/>
  <c r="CR101" i="22"/>
  <c r="CR102" i="22"/>
  <c r="CR103" i="22"/>
  <c r="CR105" i="22"/>
  <c r="CR106" i="22"/>
  <c r="CR107" i="22"/>
  <c r="CR108" i="22"/>
  <c r="CR109" i="22"/>
  <c r="CR110" i="22"/>
  <c r="CR111" i="22"/>
  <c r="CR112" i="22"/>
  <c r="CR113" i="22"/>
  <c r="CR114" i="22"/>
  <c r="CR115" i="22"/>
  <c r="CR116" i="22"/>
  <c r="CR117" i="22"/>
  <c r="CR118" i="22"/>
  <c r="CR119" i="22"/>
  <c r="CR120" i="22"/>
  <c r="CR121" i="22"/>
  <c r="CR122" i="22"/>
  <c r="CR123" i="22"/>
  <c r="CR124" i="22"/>
  <c r="CR125" i="22"/>
  <c r="CR126" i="22"/>
  <c r="CR127" i="22"/>
  <c r="CR128" i="22"/>
  <c r="CR129" i="22"/>
  <c r="CR130" i="22"/>
  <c r="CR131" i="22"/>
  <c r="CR132" i="22"/>
  <c r="CR133" i="22"/>
  <c r="CR134" i="22"/>
  <c r="CR135" i="22"/>
  <c r="CR136" i="22"/>
  <c r="CR137" i="22"/>
  <c r="CR138" i="22"/>
  <c r="CR139" i="22"/>
  <c r="CR140" i="22"/>
  <c r="CR141" i="22"/>
  <c r="CR142" i="22"/>
  <c r="CR143" i="22"/>
  <c r="CR144" i="22"/>
  <c r="CR145" i="22"/>
  <c r="CR146" i="22"/>
  <c r="CR147" i="22"/>
  <c r="CR148" i="22"/>
  <c r="CR149" i="22"/>
  <c r="CR150" i="22"/>
  <c r="CR151" i="22"/>
  <c r="CR152" i="22"/>
  <c r="CR153" i="22"/>
  <c r="CR154" i="22"/>
  <c r="CR155" i="22"/>
  <c r="CR156" i="22"/>
  <c r="CR157" i="22"/>
  <c r="CR158" i="22"/>
  <c r="CR159" i="22"/>
  <c r="CR160" i="22"/>
  <c r="CR161" i="22"/>
  <c r="CR162" i="22"/>
  <c r="CR163" i="22"/>
  <c r="CR164" i="22"/>
  <c r="CR165" i="22"/>
  <c r="CR166" i="22"/>
  <c r="CR167" i="22"/>
  <c r="CR168" i="22"/>
  <c r="CR169" i="22"/>
  <c r="CR170" i="22"/>
  <c r="CR171" i="22"/>
  <c r="CR172" i="22"/>
  <c r="CR173" i="22"/>
  <c r="CR174" i="22"/>
  <c r="CR175" i="22"/>
  <c r="CR176" i="22"/>
  <c r="CR177" i="22"/>
  <c r="CR178" i="22"/>
  <c r="CR179" i="22"/>
  <c r="CR180" i="22"/>
  <c r="CR181" i="22"/>
  <c r="CR182" i="22"/>
  <c r="CR183" i="22"/>
  <c r="CR185" i="22"/>
  <c r="CR186" i="22"/>
  <c r="CR187" i="22"/>
  <c r="CR188" i="22"/>
  <c r="CR189" i="22"/>
  <c r="CR190" i="22"/>
  <c r="CR191" i="22"/>
  <c r="CR193" i="22"/>
  <c r="CR194" i="22"/>
  <c r="CR196" i="22"/>
  <c r="CR197" i="22"/>
  <c r="CR198" i="22"/>
  <c r="CR199" i="22"/>
  <c r="CR200" i="22"/>
  <c r="CR201" i="22"/>
  <c r="CR202" i="22"/>
  <c r="CR203" i="22"/>
  <c r="CR204" i="22"/>
  <c r="CR205" i="22"/>
  <c r="CR206" i="22"/>
  <c r="CR207" i="22"/>
  <c r="CR208" i="22"/>
  <c r="CR209" i="22"/>
  <c r="CR210" i="22"/>
  <c r="CR211" i="22"/>
  <c r="CR212" i="22"/>
  <c r="CR213" i="22"/>
  <c r="CR214" i="22"/>
  <c r="CR215" i="22"/>
  <c r="CR216" i="22"/>
  <c r="CR217" i="22"/>
  <c r="CR218" i="22"/>
  <c r="CR219" i="22"/>
  <c r="CR220" i="22"/>
  <c r="CR221" i="22"/>
  <c r="CR222" i="22"/>
  <c r="CR223" i="22"/>
  <c r="CR224" i="22"/>
  <c r="CR225" i="22"/>
  <c r="CR226" i="22"/>
  <c r="CR227" i="22"/>
  <c r="CR228" i="22"/>
  <c r="CR230" i="22"/>
  <c r="CR231" i="22"/>
  <c r="CR232" i="22"/>
  <c r="CR233" i="22"/>
  <c r="CR234" i="22"/>
  <c r="CR235" i="22"/>
  <c r="CR236" i="22"/>
  <c r="CR237" i="22"/>
  <c r="CR238" i="22"/>
  <c r="CR239" i="22"/>
  <c r="CR240" i="22"/>
  <c r="CR241" i="22"/>
  <c r="CR242" i="22"/>
  <c r="CR243" i="22"/>
  <c r="CR244" i="22"/>
  <c r="CR245" i="22"/>
  <c r="CR246" i="22"/>
  <c r="CR247" i="22"/>
  <c r="CR249" i="22"/>
  <c r="CR250" i="22"/>
  <c r="CR251" i="22"/>
  <c r="CR252" i="22"/>
  <c r="CR253" i="22"/>
  <c r="CR254" i="22"/>
  <c r="CR255" i="22"/>
  <c r="CR256" i="22"/>
  <c r="CR257" i="22"/>
  <c r="CR265" i="22"/>
  <c r="CR2" i="22"/>
  <c r="CU265" i="22" l="1"/>
  <c r="CW265" i="22"/>
  <c r="CU257" i="22"/>
  <c r="CW257" i="22"/>
  <c r="CU256" i="22"/>
  <c r="CW256" i="22"/>
  <c r="CU255" i="22"/>
  <c r="CW255" i="22"/>
  <c r="CU254" i="22"/>
  <c r="CW254" i="22"/>
  <c r="CU253" i="22"/>
  <c r="CW253" i="22"/>
  <c r="CU252" i="22"/>
  <c r="CW252" i="22"/>
  <c r="CU251" i="22"/>
  <c r="CW251" i="22"/>
  <c r="CU250" i="22"/>
  <c r="CW250" i="22"/>
  <c r="CU249" i="22"/>
  <c r="CU247" i="22"/>
  <c r="CU246" i="22"/>
  <c r="CW246" i="22"/>
  <c r="CU245" i="22"/>
  <c r="CW245" i="22"/>
  <c r="CU244" i="22"/>
  <c r="CW244" i="22"/>
  <c r="CU243" i="22"/>
  <c r="CW243" i="22"/>
  <c r="CU242" i="22"/>
  <c r="CW242" i="22"/>
  <c r="CU241" i="22"/>
  <c r="CW241" i="22"/>
  <c r="CU240" i="22"/>
  <c r="CW240" i="22"/>
  <c r="CU239" i="22"/>
  <c r="CW239" i="22"/>
  <c r="CU238" i="22"/>
  <c r="CW238" i="22"/>
  <c r="CU237" i="22"/>
  <c r="CU236" i="22"/>
  <c r="CU235" i="22"/>
  <c r="CW235" i="22"/>
  <c r="CU234" i="22"/>
  <c r="CW234" i="22"/>
  <c r="CU233" i="22"/>
  <c r="CW233" i="22"/>
  <c r="CU232" i="22"/>
  <c r="CW232" i="22"/>
  <c r="CU231" i="22"/>
  <c r="CW231" i="22"/>
  <c r="CU230" i="22"/>
  <c r="CW230" i="22"/>
  <c r="CU228" i="22"/>
  <c r="CW228" i="22"/>
  <c r="CU227" i="22"/>
  <c r="CW227" i="22"/>
  <c r="CU226" i="22"/>
  <c r="CU225" i="22"/>
  <c r="CW225" i="22"/>
  <c r="CU224" i="22"/>
  <c r="CW224" i="22"/>
  <c r="CU223" i="22"/>
  <c r="CW223" i="22"/>
  <c r="CU222" i="22"/>
  <c r="CW222" i="22"/>
  <c r="CU221" i="22"/>
  <c r="CW221" i="22"/>
  <c r="CU220" i="22"/>
  <c r="CW220" i="22"/>
  <c r="CU219" i="22"/>
  <c r="CW219" i="22"/>
  <c r="CU218" i="22"/>
  <c r="CW218" i="22"/>
  <c r="CU217" i="22"/>
  <c r="CW217" i="22"/>
  <c r="CU216" i="22"/>
  <c r="CW216" i="22"/>
  <c r="CU215" i="22"/>
  <c r="CU214" i="22"/>
  <c r="CU213" i="22"/>
  <c r="CW213" i="22"/>
  <c r="CU212" i="22"/>
  <c r="CW212" i="22"/>
  <c r="CU211" i="22"/>
  <c r="CW211" i="22"/>
  <c r="CU210" i="22"/>
  <c r="CW210" i="22"/>
  <c r="CU209" i="22"/>
  <c r="CW209" i="22"/>
  <c r="CU208" i="22"/>
  <c r="CW208" i="22"/>
  <c r="CU207" i="22"/>
  <c r="CW207" i="22"/>
  <c r="CU206" i="22"/>
  <c r="CW206" i="22"/>
  <c r="CU205" i="22"/>
  <c r="CU204" i="22"/>
  <c r="CW204" i="22"/>
  <c r="CU203" i="22"/>
  <c r="CW203" i="22"/>
  <c r="CU202" i="22"/>
  <c r="CW202" i="22"/>
  <c r="CU201" i="22"/>
  <c r="CW201" i="22"/>
  <c r="CU200" i="22"/>
  <c r="CW200" i="22"/>
  <c r="CU199" i="22"/>
  <c r="CW199" i="22"/>
  <c r="CU198" i="22"/>
  <c r="CW198" i="22"/>
  <c r="CU197" i="22"/>
  <c r="CW197" i="22"/>
  <c r="CU196" i="22"/>
  <c r="CU194" i="22"/>
  <c r="CW194" i="22"/>
  <c r="CU193" i="22"/>
  <c r="CU191" i="22"/>
  <c r="CW191" i="22"/>
  <c r="CU190" i="22"/>
  <c r="CW190" i="22"/>
  <c r="CU189" i="22"/>
  <c r="CW189" i="22"/>
  <c r="CU188" i="22"/>
  <c r="CW188" i="22"/>
  <c r="CU187" i="22"/>
  <c r="CW187" i="22"/>
  <c r="CU186" i="22"/>
  <c r="CW186" i="22"/>
  <c r="CU185" i="22"/>
  <c r="CW185" i="22"/>
  <c r="CU183" i="22"/>
  <c r="CW183" i="22"/>
  <c r="CU182" i="22"/>
  <c r="CW182" i="22"/>
  <c r="CU181" i="22"/>
  <c r="CW181" i="22"/>
  <c r="CU180" i="22"/>
  <c r="CW180" i="22"/>
  <c r="CU179" i="22"/>
  <c r="CW179" i="22"/>
  <c r="CU178" i="22"/>
  <c r="CW178" i="22"/>
  <c r="CU177" i="22"/>
  <c r="CW177" i="22"/>
  <c r="CU176" i="22"/>
  <c r="CW176" i="22"/>
  <c r="CU175" i="22"/>
  <c r="CW175" i="22"/>
  <c r="CU174" i="22"/>
  <c r="CW174" i="22"/>
  <c r="CU173" i="22"/>
  <c r="CW173" i="22"/>
  <c r="CU172" i="22"/>
  <c r="CW172" i="22"/>
  <c r="CU171" i="22"/>
  <c r="CW171" i="22"/>
  <c r="CU170" i="22"/>
  <c r="CW170" i="22"/>
  <c r="CU169" i="22"/>
  <c r="CW169" i="22"/>
  <c r="CU168" i="22"/>
  <c r="CU167" i="22"/>
  <c r="CW167" i="22"/>
  <c r="CU166" i="22"/>
  <c r="CW166" i="22"/>
  <c r="CU165" i="22"/>
  <c r="CW165" i="22"/>
  <c r="CU164" i="22"/>
  <c r="CW164" i="22"/>
  <c r="CU163" i="22"/>
  <c r="CW163" i="22"/>
  <c r="CU162" i="22"/>
  <c r="CW162" i="22"/>
  <c r="CU161" i="22"/>
  <c r="CW161" i="22"/>
  <c r="CU160" i="22"/>
  <c r="CW160" i="22"/>
  <c r="CU159" i="22"/>
  <c r="CW159" i="22"/>
  <c r="CU158" i="22"/>
  <c r="CW158" i="22"/>
  <c r="CU157" i="22"/>
  <c r="CW157" i="22"/>
  <c r="CU156" i="22"/>
  <c r="CW156" i="22"/>
  <c r="CU155" i="22"/>
  <c r="CW155" i="22"/>
  <c r="CU154" i="22"/>
  <c r="CW154" i="22"/>
  <c r="CU153" i="22"/>
  <c r="CW153" i="22"/>
  <c r="CU152" i="22"/>
  <c r="CW152" i="22"/>
  <c r="CU151" i="22"/>
  <c r="CW151" i="22"/>
  <c r="CU150" i="22"/>
  <c r="CW150" i="22"/>
  <c r="CU149" i="22"/>
  <c r="CW149" i="22"/>
  <c r="CU148" i="22"/>
  <c r="CW148" i="22"/>
  <c r="CU147" i="22"/>
  <c r="CW147" i="22"/>
  <c r="CU146" i="22"/>
  <c r="CW146" i="22"/>
  <c r="CU145" i="22"/>
  <c r="CW145" i="22"/>
  <c r="CU144" i="22"/>
  <c r="CW144" i="22"/>
  <c r="CU143" i="22"/>
  <c r="CW143" i="22"/>
  <c r="CU142" i="22"/>
  <c r="CW142" i="22"/>
  <c r="CU141" i="22"/>
  <c r="CW141" i="22"/>
  <c r="CU140" i="22"/>
  <c r="CW140" i="22"/>
  <c r="CU139" i="22"/>
  <c r="CW139" i="22"/>
  <c r="CU138" i="22"/>
  <c r="CW138" i="22"/>
  <c r="CU137" i="22"/>
  <c r="CW137" i="22"/>
  <c r="CU136" i="22"/>
  <c r="CW136" i="22"/>
  <c r="CU135" i="22"/>
  <c r="CX135" i="22"/>
  <c r="CW135" i="22"/>
  <c r="CU134" i="22"/>
  <c r="CX134" i="22"/>
  <c r="CW134" i="22"/>
  <c r="CU133" i="22"/>
  <c r="CX133" i="22"/>
  <c r="CW133" i="22"/>
  <c r="CU132" i="22"/>
  <c r="CW132" i="22"/>
  <c r="CU131" i="22"/>
  <c r="CW131" i="22"/>
  <c r="CU130" i="22"/>
  <c r="CW130" i="22"/>
  <c r="CU129" i="22"/>
  <c r="CX129" i="22"/>
  <c r="CW129" i="22"/>
  <c r="CU128" i="22"/>
  <c r="CX128" i="22"/>
  <c r="CW128" i="22"/>
  <c r="CU127" i="22"/>
  <c r="CX127" i="22"/>
  <c r="CW127" i="22"/>
  <c r="CU126" i="22"/>
  <c r="CX126" i="22"/>
  <c r="CW126" i="22"/>
  <c r="CU125" i="22"/>
  <c r="CW125" i="22"/>
  <c r="CU124" i="22"/>
  <c r="CW124" i="22"/>
  <c r="CU123" i="22"/>
  <c r="CW123" i="22"/>
  <c r="CU122" i="22"/>
  <c r="CW122" i="22"/>
  <c r="CU121" i="22"/>
  <c r="CW121" i="22"/>
  <c r="CU120" i="22"/>
  <c r="CX120" i="22"/>
  <c r="CW120" i="22"/>
  <c r="CU119" i="22"/>
  <c r="CW119" i="22"/>
  <c r="CU118" i="22"/>
  <c r="CW118" i="22"/>
  <c r="CU117" i="22"/>
  <c r="CW117" i="22"/>
  <c r="CU116" i="22"/>
  <c r="CW116" i="22"/>
  <c r="CU115" i="22"/>
  <c r="CW115" i="22"/>
  <c r="CU114" i="22"/>
  <c r="CW114" i="22"/>
  <c r="CU113" i="22"/>
  <c r="CW113" i="22"/>
  <c r="CU112" i="22"/>
  <c r="CW112" i="22"/>
  <c r="CU111" i="22"/>
  <c r="CW111" i="22"/>
  <c r="CU110" i="22"/>
  <c r="CW110" i="22"/>
  <c r="CU109" i="22"/>
  <c r="CW109" i="22"/>
  <c r="CU108" i="22"/>
  <c r="CW108" i="22"/>
  <c r="CU107" i="22"/>
  <c r="CW107" i="22"/>
  <c r="CU106" i="22"/>
  <c r="CX106" i="22"/>
  <c r="CW106" i="22"/>
  <c r="CU105" i="22"/>
  <c r="CW105" i="22"/>
  <c r="CU103" i="22"/>
  <c r="CW103" i="22"/>
  <c r="CU102" i="22"/>
  <c r="CW102" i="22"/>
  <c r="CU101" i="22"/>
  <c r="CW101" i="22"/>
  <c r="CU100" i="22"/>
  <c r="CW100" i="22"/>
  <c r="CU99" i="22"/>
  <c r="CW99" i="22"/>
  <c r="CU98" i="22"/>
  <c r="CW98" i="22"/>
  <c r="CU97" i="22"/>
  <c r="CW97" i="22"/>
  <c r="CU96" i="22"/>
  <c r="CW96" i="22"/>
  <c r="CU95" i="22"/>
  <c r="CW95" i="22"/>
  <c r="CU94" i="22"/>
  <c r="CW94" i="22"/>
  <c r="CU93" i="22"/>
  <c r="CW93" i="22"/>
  <c r="CU92" i="22"/>
  <c r="CX92" i="22"/>
  <c r="CW92" i="22"/>
  <c r="CU91" i="22"/>
  <c r="CX91" i="22"/>
  <c r="CW91" i="22"/>
  <c r="CU90" i="22"/>
  <c r="CX90" i="22"/>
  <c r="CW90" i="22"/>
  <c r="CU88" i="22"/>
  <c r="CW88" i="22"/>
  <c r="CU87" i="22"/>
  <c r="CW87" i="22"/>
  <c r="CU86" i="22"/>
  <c r="CW86" i="22"/>
  <c r="CU85" i="22"/>
  <c r="CW85" i="22"/>
  <c r="CU84" i="22"/>
  <c r="CW84" i="22"/>
  <c r="CU83" i="22"/>
  <c r="CW83" i="22"/>
  <c r="CU82" i="22"/>
  <c r="CW82" i="22"/>
  <c r="CU81" i="22"/>
  <c r="CX81" i="22"/>
  <c r="CW81" i="22"/>
  <c r="CU80" i="22"/>
  <c r="CW80" i="22"/>
  <c r="CU79" i="22"/>
  <c r="CW79" i="22"/>
  <c r="CU71" i="22"/>
  <c r="CW71" i="22"/>
  <c r="CU39" i="22"/>
  <c r="CW39" i="22"/>
  <c r="CU38" i="22"/>
  <c r="CW38" i="22"/>
  <c r="CU34" i="22"/>
  <c r="CW34" i="22"/>
  <c r="CU33" i="22"/>
  <c r="CW33" i="22"/>
  <c r="CU32" i="22"/>
  <c r="CW32" i="22"/>
  <c r="CU18" i="22"/>
  <c r="CW18" i="22"/>
  <c r="CU17" i="22"/>
  <c r="CW17" i="22"/>
  <c r="CU16" i="22"/>
  <c r="CW16" i="22"/>
  <c r="CU15" i="22"/>
  <c r="CW15" i="22"/>
  <c r="CU14" i="22"/>
  <c r="CW14" i="22"/>
  <c r="CU13" i="22"/>
  <c r="CW13" i="22"/>
  <c r="CU12" i="22"/>
  <c r="CW12" i="22"/>
  <c r="CU11" i="22"/>
  <c r="CW11" i="22"/>
  <c r="CU10" i="22"/>
  <c r="CW10" i="22"/>
  <c r="CU9" i="22"/>
  <c r="CW9" i="22"/>
  <c r="CU8" i="22"/>
  <c r="CW8" i="22"/>
  <c r="CU7" i="22"/>
  <c r="CW7" i="22"/>
  <c r="CU6" i="22"/>
  <c r="CW6" i="22"/>
  <c r="CU5" i="22"/>
  <c r="CW5" i="22"/>
  <c r="CU4" i="22"/>
  <c r="CW4" i="22"/>
  <c r="CQ225" i="22"/>
  <c r="CQ173" i="22"/>
  <c r="CQ217" i="22"/>
  <c r="CQ265" i="22"/>
  <c r="CQ257" i="22"/>
  <c r="CQ256" i="22"/>
  <c r="CQ255" i="22"/>
  <c r="CQ254" i="22"/>
  <c r="CQ253" i="22"/>
  <c r="CQ252" i="22"/>
  <c r="CQ251" i="22"/>
  <c r="CQ250" i="22"/>
  <c r="CQ249" i="22"/>
  <c r="CQ247" i="22"/>
  <c r="CQ246" i="22"/>
  <c r="CQ245" i="22"/>
  <c r="CQ244" i="22"/>
  <c r="CQ243" i="22"/>
  <c r="CQ242" i="22"/>
  <c r="CQ241" i="22"/>
  <c r="CQ240" i="22"/>
  <c r="CQ239" i="22"/>
  <c r="CQ238" i="22"/>
  <c r="CQ237" i="22"/>
  <c r="CQ236" i="22"/>
  <c r="CQ235" i="22"/>
  <c r="CQ234" i="22"/>
  <c r="CQ233" i="22"/>
  <c r="CQ232" i="22"/>
  <c r="CQ231" i="22"/>
  <c r="CQ230" i="22"/>
  <c r="CQ228" i="22"/>
  <c r="CQ227" i="22"/>
  <c r="CQ226" i="22"/>
  <c r="CQ224" i="22"/>
  <c r="CQ223" i="22"/>
  <c r="CQ222" i="22"/>
  <c r="CQ221" i="22"/>
  <c r="CQ220" i="22"/>
  <c r="CQ219" i="22"/>
  <c r="CQ218" i="22"/>
  <c r="CQ216" i="22"/>
  <c r="CQ215" i="22"/>
  <c r="CQ214" i="22"/>
  <c r="CQ213" i="22"/>
  <c r="CQ212" i="22"/>
  <c r="CQ211" i="22"/>
  <c r="CQ210" i="22"/>
  <c r="CQ209" i="22"/>
  <c r="CQ208" i="22"/>
  <c r="CQ207" i="22"/>
  <c r="CQ206" i="22"/>
  <c r="CQ205" i="22"/>
  <c r="CQ204" i="22"/>
  <c r="CQ203" i="22"/>
  <c r="CQ202" i="22"/>
  <c r="CQ201" i="22"/>
  <c r="CQ200" i="22"/>
  <c r="CQ199" i="22"/>
  <c r="CQ198" i="22"/>
  <c r="CQ197" i="22"/>
  <c r="CQ196" i="22"/>
  <c r="CQ194" i="22"/>
  <c r="CQ193" i="22"/>
  <c r="CQ191" i="22"/>
  <c r="CQ190" i="22"/>
  <c r="CQ189" i="22"/>
  <c r="CQ188" i="22"/>
  <c r="CQ187" i="22"/>
  <c r="CQ186" i="22"/>
  <c r="CQ185" i="22"/>
  <c r="CQ183" i="22"/>
  <c r="CQ182" i="22"/>
  <c r="CQ181" i="22"/>
  <c r="CQ180" i="22"/>
  <c r="CQ179" i="22"/>
  <c r="CQ178" i="22"/>
  <c r="CQ177" i="22"/>
  <c r="CQ176" i="22"/>
  <c r="CQ175" i="22"/>
  <c r="CQ174" i="22"/>
  <c r="CQ172" i="22"/>
  <c r="CQ171" i="22"/>
  <c r="CQ170" i="22"/>
  <c r="CQ169" i="22"/>
  <c r="CQ168" i="22"/>
  <c r="CQ167" i="22"/>
  <c r="CQ166" i="22"/>
  <c r="CQ165" i="22"/>
  <c r="CQ164" i="22"/>
  <c r="CQ163" i="22"/>
  <c r="CQ162" i="22"/>
  <c r="CQ161" i="22"/>
  <c r="CQ160" i="22"/>
  <c r="CQ159" i="22"/>
  <c r="CZ125" i="22" l="1"/>
  <c r="CZ128" i="22"/>
  <c r="CZ131" i="22"/>
  <c r="CZ127" i="22"/>
  <c r="CZ138" i="22"/>
  <c r="CZ146" i="22"/>
  <c r="CZ124" i="22"/>
  <c r="CZ126" i="22"/>
  <c r="CZ130" i="22"/>
  <c r="CZ129" i="22"/>
  <c r="CZ80" i="22"/>
  <c r="CZ93" i="22"/>
  <c r="CZ95" i="22"/>
  <c r="CZ97" i="22"/>
  <c r="CZ99" i="22"/>
  <c r="CZ101" i="22"/>
  <c r="CZ103" i="22"/>
  <c r="CZ106" i="22"/>
  <c r="CZ121" i="22"/>
  <c r="CZ123" i="22"/>
  <c r="CZ133" i="22"/>
  <c r="CZ170" i="22"/>
  <c r="CZ172" i="22"/>
  <c r="CZ174" i="22"/>
  <c r="CZ176" i="22"/>
  <c r="CZ178" i="22"/>
  <c r="CZ180" i="22"/>
  <c r="CZ182" i="22"/>
  <c r="CZ185" i="22"/>
  <c r="CZ187" i="22"/>
  <c r="CZ189" i="22"/>
  <c r="CZ191" i="22"/>
  <c r="CZ198" i="22"/>
  <c r="CZ200" i="22"/>
  <c r="CZ202" i="22"/>
  <c r="CZ204" i="22"/>
  <c r="CZ228" i="22"/>
  <c r="CZ231" i="22"/>
  <c r="CZ233" i="22"/>
  <c r="CZ235" i="22"/>
  <c r="CZ238" i="22"/>
  <c r="CZ240" i="22"/>
  <c r="CZ242" i="22"/>
  <c r="CZ244" i="22"/>
  <c r="CZ246" i="22"/>
  <c r="CZ250" i="22"/>
  <c r="CZ252" i="22"/>
  <c r="CZ253" i="22"/>
  <c r="CZ255" i="22"/>
  <c r="CZ257" i="22"/>
  <c r="CZ265" i="22"/>
  <c r="CZ5" i="22"/>
  <c r="CZ7" i="22"/>
  <c r="CZ9" i="22"/>
  <c r="CZ11" i="22"/>
  <c r="CZ13" i="22"/>
  <c r="CZ15" i="22"/>
  <c r="CZ17" i="22"/>
  <c r="CZ32" i="22"/>
  <c r="CZ34" i="22"/>
  <c r="CZ38" i="22"/>
  <c r="CZ82" i="22"/>
  <c r="CZ84" i="22"/>
  <c r="CZ86" i="22"/>
  <c r="CZ88" i="22"/>
  <c r="CZ92" i="22"/>
  <c r="CZ108" i="22"/>
  <c r="CZ110" i="22"/>
  <c r="CZ112" i="22"/>
  <c r="CZ114" i="22"/>
  <c r="CZ116" i="22"/>
  <c r="CZ118" i="22"/>
  <c r="CZ120" i="22"/>
  <c r="CZ136" i="22"/>
  <c r="CZ140" i="22"/>
  <c r="CZ142" i="22"/>
  <c r="CZ144" i="22"/>
  <c r="CZ148" i="22"/>
  <c r="CZ150" i="22"/>
  <c r="CZ152" i="22"/>
  <c r="CZ154" i="22"/>
  <c r="CZ156" i="22"/>
  <c r="CZ158" i="22"/>
  <c r="CZ160" i="22"/>
  <c r="CZ162" i="22"/>
  <c r="CZ164" i="22"/>
  <c r="CZ166" i="22"/>
  <c r="CZ207" i="22"/>
  <c r="CZ209" i="22"/>
  <c r="CZ211" i="22"/>
  <c r="CZ213" i="22"/>
  <c r="CZ216" i="22"/>
  <c r="CZ218" i="22"/>
  <c r="CZ220" i="22"/>
  <c r="CZ222" i="22"/>
  <c r="CZ224" i="22"/>
  <c r="CZ79" i="22"/>
  <c r="CZ81" i="22"/>
  <c r="CZ91" i="22"/>
  <c r="CZ94" i="22"/>
  <c r="CZ96" i="22"/>
  <c r="CZ98" i="22"/>
  <c r="CZ100" i="22"/>
  <c r="CZ102" i="22"/>
  <c r="CZ105" i="22"/>
  <c r="CZ122" i="22"/>
  <c r="CZ132" i="22"/>
  <c r="CZ135" i="22"/>
  <c r="CZ169" i="22"/>
  <c r="CZ171" i="22"/>
  <c r="CZ173" i="22"/>
  <c r="CZ175" i="22"/>
  <c r="CZ177" i="22"/>
  <c r="CZ179" i="22"/>
  <c r="CZ181" i="22"/>
  <c r="CZ183" i="22"/>
  <c r="CZ186" i="22"/>
  <c r="CZ188" i="22"/>
  <c r="CZ190" i="22"/>
  <c r="CZ197" i="22"/>
  <c r="CZ199" i="22"/>
  <c r="CZ201" i="22"/>
  <c r="CZ203" i="22"/>
  <c r="CZ227" i="22"/>
  <c r="CZ230" i="22"/>
  <c r="CZ232" i="22"/>
  <c r="CZ234" i="22"/>
  <c r="CZ239" i="22"/>
  <c r="CZ241" i="22"/>
  <c r="CZ243" i="22"/>
  <c r="CZ245" i="22"/>
  <c r="CZ251" i="22"/>
  <c r="CZ254" i="22"/>
  <c r="CZ256" i="22"/>
  <c r="CZ4" i="22"/>
  <c r="CZ6" i="22"/>
  <c r="CZ8" i="22"/>
  <c r="CZ10" i="22"/>
  <c r="CZ12" i="22"/>
  <c r="CZ14" i="22"/>
  <c r="CZ16" i="22"/>
  <c r="CZ18" i="22"/>
  <c r="CZ33" i="22"/>
  <c r="CZ39" i="22"/>
  <c r="CZ71" i="22"/>
  <c r="CZ83" i="22"/>
  <c r="CZ85" i="22"/>
  <c r="CZ87" i="22"/>
  <c r="CZ90" i="22"/>
  <c r="CZ107" i="22"/>
  <c r="CZ109" i="22"/>
  <c r="CZ111" i="22"/>
  <c r="CZ113" i="22"/>
  <c r="CZ115" i="22"/>
  <c r="CZ117" i="22"/>
  <c r="CZ119" i="22"/>
  <c r="CZ134" i="22"/>
  <c r="CZ137" i="22"/>
  <c r="CZ139" i="22"/>
  <c r="CZ141" i="22"/>
  <c r="CZ143" i="22"/>
  <c r="CZ145" i="22"/>
  <c r="CZ147" i="22"/>
  <c r="CZ149" i="22"/>
  <c r="CZ151" i="22"/>
  <c r="CZ153" i="22"/>
  <c r="CZ155" i="22"/>
  <c r="CZ157" i="22"/>
  <c r="CZ159" i="22"/>
  <c r="CZ161" i="22"/>
  <c r="CZ163" i="22"/>
  <c r="CZ165" i="22"/>
  <c r="CZ167" i="22"/>
  <c r="CZ194" i="22"/>
  <c r="CZ206" i="22"/>
  <c r="CZ208" i="22"/>
  <c r="CZ210" i="22"/>
  <c r="CZ212" i="22"/>
  <c r="CZ217" i="22"/>
  <c r="CZ219" i="22"/>
  <c r="CZ221" i="22"/>
  <c r="CZ223" i="22"/>
  <c r="CZ225" i="22"/>
  <c r="CY134" i="22"/>
  <c r="CY81" i="22"/>
  <c r="CY90" i="22"/>
  <c r="CY91" i="22"/>
  <c r="CY92" i="22"/>
  <c r="CY106" i="22"/>
  <c r="CY120" i="22"/>
  <c r="CY126" i="22"/>
  <c r="CY127" i="22"/>
  <c r="CY128" i="22"/>
  <c r="CY129" i="22"/>
  <c r="CY133" i="22"/>
  <c r="CY135" i="22"/>
  <c r="DA134" i="22" l="1"/>
  <c r="DC134" i="22" s="1"/>
  <c r="DA135" i="22"/>
  <c r="DC135" i="22" s="1"/>
  <c r="DA90" i="22"/>
  <c r="DC90" i="22" s="1"/>
  <c r="DA127" i="22"/>
  <c r="DC127" i="22" s="1"/>
  <c r="DA128" i="22"/>
  <c r="DC128" i="22" s="1"/>
  <c r="DA91" i="22"/>
  <c r="DC91" i="22" s="1"/>
  <c r="DA106" i="22"/>
  <c r="DC106" i="22" s="1"/>
  <c r="DA81" i="22"/>
  <c r="DC81" i="22" s="1"/>
  <c r="DA92" i="22"/>
  <c r="DC92" i="22" s="1"/>
  <c r="DA133" i="22"/>
  <c r="DC133" i="22" s="1"/>
  <c r="DA129" i="22"/>
  <c r="DC129" i="22" s="1"/>
  <c r="DA126" i="22"/>
  <c r="DC126" i="22" s="1"/>
  <c r="DA120" i="22"/>
  <c r="DC120" i="22" s="1"/>
  <c r="CW237" i="22" l="1"/>
  <c r="CW236" i="22"/>
  <c r="CZ237" i="22" l="1"/>
  <c r="CZ236" i="22"/>
  <c r="CW249" i="22"/>
  <c r="CM247" i="22"/>
  <c r="CW247" i="22"/>
  <c r="CM234" i="22"/>
  <c r="AZ265" i="22"/>
  <c r="AZ257" i="22"/>
  <c r="AZ256" i="22"/>
  <c r="AZ254" i="22"/>
  <c r="AZ250" i="22"/>
  <c r="AZ246" i="22"/>
  <c r="AZ245" i="22"/>
  <c r="AZ244" i="22"/>
  <c r="AZ243" i="22"/>
  <c r="AZ242" i="22"/>
  <c r="AZ241" i="22"/>
  <c r="AZ240" i="22"/>
  <c r="AZ239" i="22"/>
  <c r="AZ238" i="22"/>
  <c r="AZ237" i="22"/>
  <c r="AZ236" i="22"/>
  <c r="AZ247" i="22"/>
  <c r="AZ235" i="22"/>
  <c r="AZ228" i="22"/>
  <c r="AZ234" i="22"/>
  <c r="AZ233" i="22"/>
  <c r="CM233" i="22"/>
  <c r="BV265" i="22"/>
  <c r="BV257" i="22"/>
  <c r="BV256" i="22"/>
  <c r="BV255" i="22"/>
  <c r="BV254" i="22"/>
  <c r="BV253" i="22"/>
  <c r="BV252" i="22"/>
  <c r="BV251" i="22"/>
  <c r="BV250" i="22"/>
  <c r="BV246" i="22"/>
  <c r="BV245" i="22"/>
  <c r="BV244" i="22"/>
  <c r="BV243" i="22"/>
  <c r="BV242" i="22"/>
  <c r="BV241" i="22"/>
  <c r="BV240" i="22"/>
  <c r="BV239" i="22"/>
  <c r="BV238" i="22"/>
  <c r="BV249" i="22"/>
  <c r="BV237" i="22"/>
  <c r="BV236" i="22"/>
  <c r="BV247" i="22"/>
  <c r="BV235" i="22"/>
  <c r="BV228" i="22"/>
  <c r="BV234" i="22"/>
  <c r="BV233" i="22"/>
  <c r="BV232" i="22"/>
  <c r="CM249" i="22" l="1"/>
  <c r="CX249" i="22" s="1"/>
  <c r="CY249" i="22" s="1"/>
  <c r="AX249" i="22"/>
  <c r="CZ249" i="22"/>
  <c r="CZ247" i="22"/>
  <c r="CX265" i="22"/>
  <c r="CY265" i="22" s="1"/>
  <c r="DA265" i="22" s="1"/>
  <c r="DC265" i="22" s="1"/>
  <c r="CS265" i="22"/>
  <c r="DD265" i="22" s="1"/>
  <c r="CX257" i="22"/>
  <c r="CY257" i="22" s="1"/>
  <c r="DA257" i="22" s="1"/>
  <c r="DC257" i="22" s="1"/>
  <c r="CS257" i="22"/>
  <c r="DD257" i="22" s="1"/>
  <c r="CX256" i="22"/>
  <c r="CY256" i="22" s="1"/>
  <c r="DA256" i="22" s="1"/>
  <c r="DC256" i="22" s="1"/>
  <c r="CS256" i="22"/>
  <c r="DD256" i="22" s="1"/>
  <c r="CX255" i="22"/>
  <c r="CY255" i="22" s="1"/>
  <c r="DA255" i="22" s="1"/>
  <c r="DC255" i="22" s="1"/>
  <c r="CS255" i="22"/>
  <c r="DD255" i="22" s="1"/>
  <c r="CX254" i="22"/>
  <c r="CY254" i="22" s="1"/>
  <c r="DA254" i="22" s="1"/>
  <c r="DC254" i="22" s="1"/>
  <c r="CS254" i="22"/>
  <c r="DD254" i="22" s="1"/>
  <c r="CX253" i="22"/>
  <c r="CY253" i="22" s="1"/>
  <c r="DA253" i="22" s="1"/>
  <c r="DC253" i="22" s="1"/>
  <c r="CS253" i="22"/>
  <c r="DD253" i="22" s="1"/>
  <c r="CX252" i="22"/>
  <c r="CY252" i="22" s="1"/>
  <c r="DA252" i="22" s="1"/>
  <c r="DC252" i="22" s="1"/>
  <c r="CS252" i="22"/>
  <c r="DD252" i="22" s="1"/>
  <c r="CX251" i="22"/>
  <c r="CY251" i="22" s="1"/>
  <c r="DA251" i="22" s="1"/>
  <c r="DC251" i="22" s="1"/>
  <c r="CS251" i="22"/>
  <c r="DD251" i="22" s="1"/>
  <c r="CX250" i="22"/>
  <c r="CY250" i="22" s="1"/>
  <c r="DA250" i="22" s="1"/>
  <c r="DC250" i="22" s="1"/>
  <c r="CS250" i="22"/>
  <c r="DD250" i="22" s="1"/>
  <c r="CX246" i="22"/>
  <c r="CY246" i="22" s="1"/>
  <c r="DA246" i="22" s="1"/>
  <c r="DC246" i="22" s="1"/>
  <c r="CS246" i="22"/>
  <c r="DD246" i="22" s="1"/>
  <c r="CX245" i="22"/>
  <c r="CY245" i="22" s="1"/>
  <c r="DA245" i="22" s="1"/>
  <c r="DC245" i="22" s="1"/>
  <c r="CS245" i="22"/>
  <c r="DD245" i="22" s="1"/>
  <c r="CX244" i="22"/>
  <c r="CY244" i="22" s="1"/>
  <c r="DA244" i="22" s="1"/>
  <c r="DC244" i="22" s="1"/>
  <c r="CS244" i="22"/>
  <c r="DD244" i="22" s="1"/>
  <c r="CX243" i="22"/>
  <c r="CY243" i="22" s="1"/>
  <c r="DA243" i="22" s="1"/>
  <c r="DC243" i="22" s="1"/>
  <c r="CS243" i="22"/>
  <c r="DD243" i="22" s="1"/>
  <c r="CX242" i="22"/>
  <c r="CY242" i="22" s="1"/>
  <c r="DA242" i="22" s="1"/>
  <c r="DC242" i="22" s="1"/>
  <c r="CS242" i="22"/>
  <c r="DD242" i="22" s="1"/>
  <c r="CX241" i="22"/>
  <c r="CY241" i="22" s="1"/>
  <c r="DA241" i="22" s="1"/>
  <c r="DC241" i="22" s="1"/>
  <c r="CS241" i="22"/>
  <c r="DD241" i="22" s="1"/>
  <c r="CX240" i="22"/>
  <c r="CY240" i="22" s="1"/>
  <c r="DA240" i="22" s="1"/>
  <c r="DC240" i="22" s="1"/>
  <c r="CS240" i="22"/>
  <c r="DD240" i="22" s="1"/>
  <c r="CX239" i="22"/>
  <c r="CY239" i="22" s="1"/>
  <c r="DA239" i="22" s="1"/>
  <c r="DC239" i="22" s="1"/>
  <c r="CS239" i="22"/>
  <c r="DD239" i="22" s="1"/>
  <c r="CX238" i="22"/>
  <c r="CY238" i="22" s="1"/>
  <c r="DA238" i="22" s="1"/>
  <c r="DC238" i="22" s="1"/>
  <c r="CS238" i="22"/>
  <c r="DD238" i="22" s="1"/>
  <c r="CS249" i="22"/>
  <c r="DD249" i="22" s="1"/>
  <c r="CX237" i="22"/>
  <c r="CY237" i="22" s="1"/>
  <c r="DA237" i="22" s="1"/>
  <c r="DC237" i="22" s="1"/>
  <c r="CS237" i="22"/>
  <c r="DD237" i="22" s="1"/>
  <c r="CX236" i="22"/>
  <c r="CY236" i="22" s="1"/>
  <c r="DA236" i="22" s="1"/>
  <c r="DC236" i="22" s="1"/>
  <c r="CS236" i="22"/>
  <c r="DD236" i="22" s="1"/>
  <c r="CX247" i="22"/>
  <c r="CY247" i="22" s="1"/>
  <c r="CS247" i="22"/>
  <c r="DD247" i="22" s="1"/>
  <c r="CX235" i="22"/>
  <c r="CY235" i="22" s="1"/>
  <c r="DA235" i="22" s="1"/>
  <c r="DC235" i="22" s="1"/>
  <c r="CS235" i="22"/>
  <c r="DD235" i="22" s="1"/>
  <c r="CX228" i="22"/>
  <c r="CY228" i="22" s="1"/>
  <c r="DA228" i="22" s="1"/>
  <c r="DC228" i="22" s="1"/>
  <c r="CS228" i="22"/>
  <c r="DD228" i="22" s="1"/>
  <c r="CX234" i="22"/>
  <c r="CY234" i="22" s="1"/>
  <c r="DA234" i="22" s="1"/>
  <c r="DC234" i="22" s="1"/>
  <c r="CS234" i="22"/>
  <c r="DD234" i="22" s="1"/>
  <c r="DA249" i="22" l="1"/>
  <c r="DC249" i="22" s="1"/>
  <c r="DA247" i="22"/>
  <c r="DC247" i="22" s="1"/>
  <c r="CW226" i="22"/>
  <c r="CW196" i="22"/>
  <c r="CM226" i="22" l="1"/>
  <c r="AX226" i="22"/>
  <c r="CZ226" i="22"/>
  <c r="CZ196" i="22"/>
  <c r="CX233" i="22" l="1"/>
  <c r="CY233" i="22" s="1"/>
  <c r="DA233" i="22" s="1"/>
  <c r="DC233" i="22" s="1"/>
  <c r="CX232" i="22"/>
  <c r="CY232" i="22" s="1"/>
  <c r="DA232" i="22" s="1"/>
  <c r="DC232" i="22" s="1"/>
  <c r="CX231" i="22"/>
  <c r="CY231" i="22" s="1"/>
  <c r="DA231" i="22" s="1"/>
  <c r="DC231" i="22" s="1"/>
  <c r="CX230" i="22"/>
  <c r="CY230" i="22" s="1"/>
  <c r="DA230" i="22" s="1"/>
  <c r="DC230" i="22" s="1"/>
  <c r="CX227" i="22"/>
  <c r="CY227" i="22" s="1"/>
  <c r="DA227" i="22" s="1"/>
  <c r="DC227" i="22" s="1"/>
  <c r="CX226" i="22"/>
  <c r="CY226" i="22" s="1"/>
  <c r="DA226" i="22" s="1"/>
  <c r="DC226" i="22" s="1"/>
  <c r="CX225" i="22"/>
  <c r="CY225" i="22" s="1"/>
  <c r="DA225" i="22" s="1"/>
  <c r="DC225" i="22" s="1"/>
  <c r="CX224" i="22"/>
  <c r="CY224" i="22" s="1"/>
  <c r="DA224" i="22" s="1"/>
  <c r="DC224" i="22" s="1"/>
  <c r="CX223" i="22"/>
  <c r="CY223" i="22" s="1"/>
  <c r="DA223" i="22" s="1"/>
  <c r="DC223" i="22" s="1"/>
  <c r="CX222" i="22"/>
  <c r="CY222" i="22" s="1"/>
  <c r="DA222" i="22" s="1"/>
  <c r="DC222" i="22" s="1"/>
  <c r="CX221" i="22"/>
  <c r="CY221" i="22" s="1"/>
  <c r="DA221" i="22" s="1"/>
  <c r="DC221" i="22" s="1"/>
  <c r="CX220" i="22"/>
  <c r="CY220" i="22" s="1"/>
  <c r="DA220" i="22" s="1"/>
  <c r="DC220" i="22" s="1"/>
  <c r="CX219" i="22"/>
  <c r="CY219" i="22" s="1"/>
  <c r="DA219" i="22" s="1"/>
  <c r="DC219" i="22" s="1"/>
  <c r="CX218" i="22"/>
  <c r="CY218" i="22" s="1"/>
  <c r="DA218" i="22" s="1"/>
  <c r="DC218" i="22" s="1"/>
  <c r="CX216" i="22"/>
  <c r="CY216" i="22" s="1"/>
  <c r="DA216" i="22" s="1"/>
  <c r="DC216" i="22" s="1"/>
  <c r="CX213" i="22"/>
  <c r="CY213" i="22" s="1"/>
  <c r="DA213" i="22" s="1"/>
  <c r="DC213" i="22" s="1"/>
  <c r="CS233" i="22"/>
  <c r="DD233" i="22" s="1"/>
  <c r="CW205" i="22"/>
  <c r="CZ205" i="22" l="1"/>
  <c r="AZ232" i="22"/>
  <c r="AZ231" i="22"/>
  <c r="AZ230" i="22"/>
  <c r="AZ229" i="22"/>
  <c r="AZ227" i="22"/>
  <c r="AZ226" i="22"/>
  <c r="AZ225" i="22"/>
  <c r="AZ224" i="22"/>
  <c r="AZ223" i="22"/>
  <c r="AZ222" i="22"/>
  <c r="CS232" i="22"/>
  <c r="DD232" i="22" s="1"/>
  <c r="AZ221" i="22"/>
  <c r="AZ166" i="22"/>
  <c r="BV166" i="22"/>
  <c r="CS166" i="22" s="1"/>
  <c r="DD166" i="22" s="1"/>
  <c r="CM166" i="22" l="1"/>
  <c r="CX166" i="22" s="1"/>
  <c r="CY166" i="22" s="1"/>
  <c r="DA166" i="22" s="1"/>
  <c r="DC166" i="22" s="1"/>
  <c r="AX166" i="22"/>
  <c r="BV226" i="22"/>
  <c r="CS226" i="22" s="1"/>
  <c r="DD226" i="22" s="1"/>
  <c r="BV221" i="22"/>
  <c r="CS221" i="22" s="1"/>
  <c r="DD221" i="22" s="1"/>
  <c r="BV223" i="22"/>
  <c r="CS223" i="22" s="1"/>
  <c r="DD223" i="22" s="1"/>
  <c r="BV227" i="22"/>
  <c r="CS227" i="22" s="1"/>
  <c r="DD227" i="22" s="1"/>
  <c r="BV224" i="22"/>
  <c r="CS224" i="22" s="1"/>
  <c r="DD224" i="22" s="1"/>
  <c r="BV229" i="22"/>
  <c r="BV225" i="22"/>
  <c r="CS225" i="22" s="1"/>
  <c r="DD225" i="22" s="1"/>
  <c r="BV230" i="22"/>
  <c r="CS230" i="22" s="1"/>
  <c r="DD230" i="22" s="1"/>
  <c r="BV222" i="22"/>
  <c r="CS222" i="22" s="1"/>
  <c r="DD222" i="22" s="1"/>
  <c r="BV231" i="22"/>
  <c r="CS231" i="22" s="1"/>
  <c r="DD231" i="22" s="1"/>
  <c r="AZ220" i="22"/>
  <c r="AZ203" i="22"/>
  <c r="BV203" i="22"/>
  <c r="CX203" i="22"/>
  <c r="CY203" i="22" s="1"/>
  <c r="DA203" i="22" s="1"/>
  <c r="DC203" i="22" s="1"/>
  <c r="BV220" i="22" l="1"/>
  <c r="CS220" i="22" s="1"/>
  <c r="DD220" i="22" s="1"/>
  <c r="CX211" i="22" l="1"/>
  <c r="CY211" i="22" s="1"/>
  <c r="DA211" i="22" s="1"/>
  <c r="DC211" i="22" s="1"/>
  <c r="CX210" i="22"/>
  <c r="CY210" i="22" s="1"/>
  <c r="DA210" i="22" s="1"/>
  <c r="DC210" i="22" s="1"/>
  <c r="CX202" i="22"/>
  <c r="CY202" i="22" s="1"/>
  <c r="DA202" i="22" s="1"/>
  <c r="DC202" i="22" s="1"/>
  <c r="CX197" i="22"/>
  <c r="CY197" i="22" s="1"/>
  <c r="DA197" i="22" s="1"/>
  <c r="DC197" i="22" s="1"/>
  <c r="CX191" i="22"/>
  <c r="CY191" i="22" s="1"/>
  <c r="DA191" i="22" s="1"/>
  <c r="DC191" i="22" s="1"/>
  <c r="CX190" i="22"/>
  <c r="CY190" i="22" s="1"/>
  <c r="DA190" i="22" s="1"/>
  <c r="DC190" i="22" s="1"/>
  <c r="CX188" i="22"/>
  <c r="CY188" i="22" s="1"/>
  <c r="DA188" i="22" s="1"/>
  <c r="DC188" i="22" s="1"/>
  <c r="CX187" i="22"/>
  <c r="CY187" i="22" s="1"/>
  <c r="DA187" i="22" s="1"/>
  <c r="DC187" i="22" s="1"/>
  <c r="CX186" i="22"/>
  <c r="CY186" i="22" s="1"/>
  <c r="DA186" i="22" s="1"/>
  <c r="DC186" i="22" s="1"/>
  <c r="CX182" i="22"/>
  <c r="CY182" i="22" s="1"/>
  <c r="DA182" i="22" s="1"/>
  <c r="DC182" i="22" s="1"/>
  <c r="CX181" i="22"/>
  <c r="CY181" i="22" s="1"/>
  <c r="DA181" i="22" s="1"/>
  <c r="DC181" i="22" s="1"/>
  <c r="CX180" i="22"/>
  <c r="CY180" i="22" s="1"/>
  <c r="DA180" i="22" s="1"/>
  <c r="DC180" i="22" s="1"/>
  <c r="CX178" i="22"/>
  <c r="CY178" i="22" s="1"/>
  <c r="DA178" i="22" s="1"/>
  <c r="DC178" i="22" s="1"/>
  <c r="CX177" i="22"/>
  <c r="CY177" i="22" s="1"/>
  <c r="DA177" i="22" s="1"/>
  <c r="DC177" i="22" s="1"/>
  <c r="CX175" i="22"/>
  <c r="CY175" i="22" s="1"/>
  <c r="DA175" i="22" s="1"/>
  <c r="DC175" i="22" s="1"/>
  <c r="CX174" i="22"/>
  <c r="CY174" i="22" s="1"/>
  <c r="DA174" i="22" s="1"/>
  <c r="DC174" i="22" s="1"/>
  <c r="CX173" i="22"/>
  <c r="CY173" i="22" s="1"/>
  <c r="DA173" i="22" s="1"/>
  <c r="DC173" i="22" s="1"/>
  <c r="CX172" i="22"/>
  <c r="CY172" i="22" s="1"/>
  <c r="DA172" i="22" s="1"/>
  <c r="DC172" i="22" s="1"/>
  <c r="CX170" i="22"/>
  <c r="CY170" i="22" s="1"/>
  <c r="DA170" i="22" s="1"/>
  <c r="DC170" i="22" s="1"/>
  <c r="CX167" i="22"/>
  <c r="CY167" i="22" s="1"/>
  <c r="DA167" i="22" s="1"/>
  <c r="DC167" i="22" s="1"/>
  <c r="CX164" i="22"/>
  <c r="CY164" i="22" s="1"/>
  <c r="DA164" i="22" s="1"/>
  <c r="DC164" i="22" s="1"/>
  <c r="CX163" i="22"/>
  <c r="CY163" i="22" s="1"/>
  <c r="DA163" i="22" s="1"/>
  <c r="DC163" i="22" s="1"/>
  <c r="CX160" i="22"/>
  <c r="CY160" i="22" s="1"/>
  <c r="DA160" i="22" s="1"/>
  <c r="DC160" i="22" s="1"/>
  <c r="CX159" i="22"/>
  <c r="CY159" i="22" s="1"/>
  <c r="DA159" i="22" s="1"/>
  <c r="DC159" i="22" s="1"/>
  <c r="CX158" i="22"/>
  <c r="CY158" i="22" s="1"/>
  <c r="DA158" i="22" s="1"/>
  <c r="DC158" i="22" s="1"/>
  <c r="CX157" i="22"/>
  <c r="CY157" i="22" s="1"/>
  <c r="DA157" i="22" s="1"/>
  <c r="DC157" i="22" s="1"/>
  <c r="CX156" i="22"/>
  <c r="CY156" i="22" s="1"/>
  <c r="DA156" i="22" s="1"/>
  <c r="DC156" i="22" s="1"/>
  <c r="CX153" i="22"/>
  <c r="CY153" i="22" s="1"/>
  <c r="DA153" i="22" s="1"/>
  <c r="DC153" i="22" s="1"/>
  <c r="CX152" i="22"/>
  <c r="CY152" i="22" s="1"/>
  <c r="DA152" i="22" s="1"/>
  <c r="DC152" i="22" s="1"/>
  <c r="CX151" i="22"/>
  <c r="CY151" i="22" s="1"/>
  <c r="DA151" i="22" s="1"/>
  <c r="DC151" i="22" s="1"/>
  <c r="CX150" i="22"/>
  <c r="CY150" i="22" s="1"/>
  <c r="DA150" i="22" s="1"/>
  <c r="DC150" i="22" s="1"/>
  <c r="CX149" i="22"/>
  <c r="CY149" i="22" s="1"/>
  <c r="DA149" i="22" s="1"/>
  <c r="DC149" i="22" s="1"/>
  <c r="CX148" i="22"/>
  <c r="CY148" i="22" s="1"/>
  <c r="DA148" i="22" s="1"/>
  <c r="DC148" i="22" s="1"/>
  <c r="CX147" i="22"/>
  <c r="CY147" i="22" s="1"/>
  <c r="DA147" i="22" s="1"/>
  <c r="DC147" i="22" s="1"/>
  <c r="CX146" i="22"/>
  <c r="CY146" i="22" s="1"/>
  <c r="DA146" i="22" s="1"/>
  <c r="DC146" i="22" s="1"/>
  <c r="CX145" i="22"/>
  <c r="CY145" i="22" s="1"/>
  <c r="DA145" i="22" s="1"/>
  <c r="DC145" i="22" s="1"/>
  <c r="CX144" i="22"/>
  <c r="CY144" i="22" s="1"/>
  <c r="DA144" i="22" s="1"/>
  <c r="DC144" i="22" s="1"/>
  <c r="CX143" i="22"/>
  <c r="CY143" i="22" s="1"/>
  <c r="DA143" i="22" s="1"/>
  <c r="DC143" i="22" s="1"/>
  <c r="CX141" i="22"/>
  <c r="CY141" i="22" s="1"/>
  <c r="DA141" i="22" s="1"/>
  <c r="DC141" i="22" s="1"/>
  <c r="CX138" i="22"/>
  <c r="CY138" i="22" s="1"/>
  <c r="DA138" i="22" s="1"/>
  <c r="DC138" i="22" s="1"/>
  <c r="CX123" i="22"/>
  <c r="CY123" i="22" s="1"/>
  <c r="DA123" i="22" s="1"/>
  <c r="DC123" i="22" s="1"/>
  <c r="CX118" i="22"/>
  <c r="CY118" i="22" s="1"/>
  <c r="DA118" i="22" s="1"/>
  <c r="DC118" i="22" s="1"/>
  <c r="CX115" i="22"/>
  <c r="CY115" i="22" s="1"/>
  <c r="DA115" i="22" s="1"/>
  <c r="DC115" i="22" s="1"/>
  <c r="CX113" i="22"/>
  <c r="CY113" i="22" s="1"/>
  <c r="DA113" i="22" s="1"/>
  <c r="DC113" i="22" s="1"/>
  <c r="CX111" i="22"/>
  <c r="CY111" i="22" s="1"/>
  <c r="DA111" i="22" s="1"/>
  <c r="DC111" i="22" s="1"/>
  <c r="CX110" i="22"/>
  <c r="CY110" i="22" s="1"/>
  <c r="DA110" i="22" s="1"/>
  <c r="DC110" i="22" s="1"/>
  <c r="CX108" i="22"/>
  <c r="CY108" i="22" s="1"/>
  <c r="DA108" i="22" s="1"/>
  <c r="DC108" i="22" s="1"/>
  <c r="CX105" i="22"/>
  <c r="CY105" i="22" s="1"/>
  <c r="DA105" i="22" s="1"/>
  <c r="DC105" i="22" s="1"/>
  <c r="CX99" i="22"/>
  <c r="CY99" i="22" s="1"/>
  <c r="DA99" i="22" s="1"/>
  <c r="DC99" i="22" s="1"/>
  <c r="CU3" i="22" l="1"/>
  <c r="CW3" i="22"/>
  <c r="CZ3" i="22" l="1"/>
  <c r="CW193" i="22" l="1"/>
  <c r="CZ193" i="22" l="1"/>
  <c r="CW168" i="22" l="1"/>
  <c r="AZ111" i="22"/>
  <c r="CZ168" i="22" l="1"/>
  <c r="CM212" i="22"/>
  <c r="CM209" i="22"/>
  <c r="CM208" i="22"/>
  <c r="CW215" i="22"/>
  <c r="CW214" i="22"/>
  <c r="CM201" i="22"/>
  <c r="AZ218" i="22"/>
  <c r="AZ216" i="22"/>
  <c r="BV218" i="22"/>
  <c r="CM196" i="22" l="1"/>
  <c r="CX196" i="22" s="1"/>
  <c r="CY196" i="22" s="1"/>
  <c r="DA196" i="22" s="1"/>
  <c r="DC196" i="22" s="1"/>
  <c r="AX196" i="22"/>
  <c r="CM217" i="22"/>
  <c r="CX217" i="22" s="1"/>
  <c r="CY217" i="22" s="1"/>
  <c r="DA217" i="22" s="1"/>
  <c r="DC217" i="22" s="1"/>
  <c r="AX217" i="22"/>
  <c r="CZ214" i="22"/>
  <c r="CZ215" i="22"/>
  <c r="BV205" i="22"/>
  <c r="CS205" i="22" s="1"/>
  <c r="DD205" i="22" s="1"/>
  <c r="BV216" i="22"/>
  <c r="CS216" i="22" s="1"/>
  <c r="DD216" i="22" s="1"/>
  <c r="BV202" i="22"/>
  <c r="CS202" i="22" s="1"/>
  <c r="DD202" i="22" s="1"/>
  <c r="BV194" i="22"/>
  <c r="CS194" i="22" s="1"/>
  <c r="DD194" i="22" s="1"/>
  <c r="CX209" i="22"/>
  <c r="CY209" i="22" s="1"/>
  <c r="DA209" i="22" s="1"/>
  <c r="DC209" i="22" s="1"/>
  <c r="CX201" i="22"/>
  <c r="CY201" i="22" s="1"/>
  <c r="DA201" i="22" s="1"/>
  <c r="DC201" i="22" s="1"/>
  <c r="CX208" i="22"/>
  <c r="CY208" i="22" s="1"/>
  <c r="DA208" i="22" s="1"/>
  <c r="DC208" i="22" s="1"/>
  <c r="CX212" i="22"/>
  <c r="CY212" i="22" s="1"/>
  <c r="DA212" i="22" s="1"/>
  <c r="DC212" i="22" s="1"/>
  <c r="CS218" i="22"/>
  <c r="DD218" i="22" s="1"/>
  <c r="AZ201" i="22"/>
  <c r="CM214" i="22" l="1"/>
  <c r="CX214" i="22" s="1"/>
  <c r="CY214" i="22" s="1"/>
  <c r="DA214" i="22" s="1"/>
  <c r="DC214" i="22" s="1"/>
  <c r="AX214" i="22"/>
  <c r="CM215" i="22"/>
  <c r="CX215" i="22" s="1"/>
  <c r="CY215" i="22" s="1"/>
  <c r="DA215" i="22" s="1"/>
  <c r="DC215" i="22" s="1"/>
  <c r="AX215" i="22"/>
  <c r="BV201" i="22"/>
  <c r="CS201" i="22" s="1"/>
  <c r="DD201" i="22" s="1"/>
  <c r="AZ195" i="22"/>
  <c r="BV192" i="22" l="1"/>
  <c r="CM205" i="22" l="1"/>
  <c r="CX205" i="22" s="1"/>
  <c r="CY205" i="22" s="1"/>
  <c r="DA205" i="22" s="1"/>
  <c r="DC205" i="22" s="1"/>
  <c r="AX205" i="22"/>
  <c r="CM206" i="22"/>
  <c r="AZ184" i="22"/>
  <c r="BV168" i="22"/>
  <c r="AX122" i="22"/>
  <c r="BV122" i="22"/>
  <c r="CM168" i="22" l="1"/>
  <c r="AX168" i="22"/>
  <c r="CM207" i="22"/>
  <c r="CX207" i="22" s="1"/>
  <c r="CY207" i="22" s="1"/>
  <c r="DA207" i="22" s="1"/>
  <c r="DC207" i="22" s="1"/>
  <c r="AX207" i="22"/>
  <c r="CM204" i="22"/>
  <c r="CX204" i="22" s="1"/>
  <c r="CY204" i="22" s="1"/>
  <c r="DA204" i="22" s="1"/>
  <c r="DC204" i="22" s="1"/>
  <c r="AX204" i="22"/>
  <c r="CM122" i="22"/>
  <c r="CX122" i="22" s="1"/>
  <c r="CY122" i="22" s="1"/>
  <c r="DA122" i="22" s="1"/>
  <c r="DC122" i="22" s="1"/>
  <c r="CX206" i="22"/>
  <c r="CY206" i="22" s="1"/>
  <c r="DA206" i="22" s="1"/>
  <c r="DC206" i="22" s="1"/>
  <c r="CX168" i="22"/>
  <c r="CY168" i="22" s="1"/>
  <c r="DA168" i="22" s="1"/>
  <c r="DC168" i="22" s="1"/>
  <c r="CS122" i="22"/>
  <c r="DD122" i="22" s="1"/>
  <c r="CS168" i="22"/>
  <c r="DD168" i="22" s="1"/>
  <c r="CM200" i="22"/>
  <c r="CM199" i="22"/>
  <c r="CX200" i="22" l="1"/>
  <c r="CY200" i="22" s="1"/>
  <c r="DA200" i="22" s="1"/>
  <c r="DC200" i="22" s="1"/>
  <c r="CX199" i="22"/>
  <c r="CY199" i="22" s="1"/>
  <c r="DA199" i="22" s="1"/>
  <c r="DC199" i="22" s="1"/>
  <c r="CM193" i="22" l="1"/>
  <c r="CX193" i="22" s="1"/>
  <c r="CY193" i="22" s="1"/>
  <c r="DA193" i="22" s="1"/>
  <c r="DC193" i="22" s="1"/>
  <c r="AX193" i="22"/>
  <c r="CM194" i="22"/>
  <c r="CM121" i="22" l="1"/>
  <c r="CX121" i="22" s="1"/>
  <c r="CY121" i="22" s="1"/>
  <c r="DA121" i="22" s="1"/>
  <c r="DC121" i="22" s="1"/>
  <c r="AX121" i="22"/>
  <c r="CM198" i="22"/>
  <c r="CX198" i="22" s="1"/>
  <c r="CY198" i="22" s="1"/>
  <c r="DA198" i="22" s="1"/>
  <c r="DC198" i="22" s="1"/>
  <c r="AX198" i="22"/>
  <c r="CX194" i="22"/>
  <c r="CY194" i="22" s="1"/>
  <c r="DA194" i="22" s="1"/>
  <c r="DC194" i="22" s="1"/>
  <c r="CM117" i="22" l="1"/>
  <c r="CX117" i="22" s="1"/>
  <c r="CY117" i="22" s="1"/>
  <c r="DA117" i="22" s="1"/>
  <c r="DC117" i="22" s="1"/>
  <c r="AX117" i="22"/>
  <c r="CM189" i="22"/>
  <c r="CX189" i="22" l="1"/>
  <c r="CY189" i="22" s="1"/>
  <c r="DA189" i="22" s="1"/>
  <c r="DC189" i="22" s="1"/>
  <c r="CM183" i="22"/>
  <c r="AZ123" i="22"/>
  <c r="AZ122" i="22"/>
  <c r="AZ121" i="22"/>
  <c r="AZ118" i="22"/>
  <c r="AZ117" i="22"/>
  <c r="BV121" i="22"/>
  <c r="BV117" i="22"/>
  <c r="BV123" i="22"/>
  <c r="CM179" i="22"/>
  <c r="CM185" i="22" l="1"/>
  <c r="CX185" i="22" s="1"/>
  <c r="CY185" i="22" s="1"/>
  <c r="DA185" i="22" s="1"/>
  <c r="DC185" i="22" s="1"/>
  <c r="AX185" i="22"/>
  <c r="BV118" i="22"/>
  <c r="CS118" i="22" s="1"/>
  <c r="DD118" i="22" s="1"/>
  <c r="CX179" i="22"/>
  <c r="CY179" i="22" s="1"/>
  <c r="DA179" i="22" s="1"/>
  <c r="DC179" i="22" s="1"/>
  <c r="CX183" i="22"/>
  <c r="CY183" i="22" s="1"/>
  <c r="DA183" i="22" s="1"/>
  <c r="DC183" i="22" s="1"/>
  <c r="CS123" i="22"/>
  <c r="DD123" i="22" s="1"/>
  <c r="CS117" i="22"/>
  <c r="DD117" i="22" s="1"/>
  <c r="CS121" i="22"/>
  <c r="DD121" i="22" s="1"/>
  <c r="CM176" i="22"/>
  <c r="CX176" i="22" l="1"/>
  <c r="CY176" i="22" s="1"/>
  <c r="DA176" i="22" s="1"/>
  <c r="DC176" i="22" s="1"/>
  <c r="AZ172" i="22"/>
  <c r="BV172" i="22"/>
  <c r="AZ171" i="22"/>
  <c r="CM171" i="22"/>
  <c r="BV171" i="22"/>
  <c r="CX171" i="22" l="1"/>
  <c r="CY171" i="22" s="1"/>
  <c r="DA171" i="22" s="1"/>
  <c r="DC171" i="22" s="1"/>
  <c r="CS171" i="22"/>
  <c r="DD171" i="22" s="1"/>
  <c r="CS172" i="22"/>
  <c r="DD172" i="22" s="1"/>
  <c r="AZ154" i="22"/>
  <c r="AZ153" i="22"/>
  <c r="AZ130" i="22"/>
  <c r="AZ124" i="22"/>
  <c r="AZ115" i="22"/>
  <c r="AZ114" i="22"/>
  <c r="CM124" i="22"/>
  <c r="CX124" i="22" l="1"/>
  <c r="CY124" i="22" s="1"/>
  <c r="DA124" i="22" s="1"/>
  <c r="DC124" i="22" s="1"/>
  <c r="AX165" i="22"/>
  <c r="CM165" i="22" l="1"/>
  <c r="CX165" i="22" s="1"/>
  <c r="CY165" i="22" s="1"/>
  <c r="DA165" i="22" s="1"/>
  <c r="DC165" i="22" s="1"/>
  <c r="CM169" i="22"/>
  <c r="CM161" i="22"/>
  <c r="AZ219" i="22"/>
  <c r="AZ212" i="22"/>
  <c r="AZ209" i="22"/>
  <c r="AZ208" i="22"/>
  <c r="AZ217" i="22"/>
  <c r="AZ215" i="22"/>
  <c r="AZ214" i="22"/>
  <c r="AZ211" i="22"/>
  <c r="AZ213" i="22"/>
  <c r="AZ210" i="22"/>
  <c r="AZ202" i="22"/>
  <c r="AZ205" i="22"/>
  <c r="AZ204" i="22"/>
  <c r="AZ207" i="22"/>
  <c r="AZ206" i="22"/>
  <c r="AZ196" i="22"/>
  <c r="AZ200" i="22"/>
  <c r="AZ199" i="22"/>
  <c r="AZ192" i="22"/>
  <c r="AZ198" i="22"/>
  <c r="AZ194" i="22"/>
  <c r="AZ197" i="22"/>
  <c r="AZ152" i="22"/>
  <c r="AZ193" i="22"/>
  <c r="AZ187" i="22"/>
  <c r="AZ186" i="22"/>
  <c r="AZ138" i="22"/>
  <c r="AZ190" i="22"/>
  <c r="AZ189" i="22"/>
  <c r="AZ185" i="22"/>
  <c r="AZ183" i="22"/>
  <c r="AZ182" i="22"/>
  <c r="AZ188" i="22"/>
  <c r="AZ156" i="22"/>
  <c r="AZ173" i="22"/>
  <c r="AZ159" i="22"/>
  <c r="AZ180" i="22"/>
  <c r="AZ181" i="22"/>
  <c r="AZ191" i="22"/>
  <c r="AZ179" i="22"/>
  <c r="AZ177" i="22"/>
  <c r="AZ176" i="22"/>
  <c r="AZ178" i="22"/>
  <c r="AZ170" i="22"/>
  <c r="AZ174" i="22"/>
  <c r="AZ175" i="22"/>
  <c r="AZ165" i="22"/>
  <c r="AZ148" i="22"/>
  <c r="AZ147" i="22"/>
  <c r="AZ146" i="22"/>
  <c r="AZ145" i="22"/>
  <c r="AZ168" i="22"/>
  <c r="AZ167" i="22"/>
  <c r="AZ164" i="22"/>
  <c r="AZ169" i="22"/>
  <c r="AZ161" i="22"/>
  <c r="AZ157" i="22"/>
  <c r="AZ160" i="22"/>
  <c r="AZ151" i="22"/>
  <c r="AZ163" i="22"/>
  <c r="BV219" i="22"/>
  <c r="BV212" i="22"/>
  <c r="BV217" i="22"/>
  <c r="BV215" i="22"/>
  <c r="BV214" i="22"/>
  <c r="BV211" i="22"/>
  <c r="BV213" i="22"/>
  <c r="BV200" i="22"/>
  <c r="BV199" i="22"/>
  <c r="BV198" i="22"/>
  <c r="BV189" i="22"/>
  <c r="BV185" i="22"/>
  <c r="BV183" i="22"/>
  <c r="BV182" i="22"/>
  <c r="BV156" i="22"/>
  <c r="BV173" i="22"/>
  <c r="BV159" i="22"/>
  <c r="BV180" i="22"/>
  <c r="BV181" i="22"/>
  <c r="BV191" i="22"/>
  <c r="BV179" i="22"/>
  <c r="BV177" i="22"/>
  <c r="BV176" i="22"/>
  <c r="BV165" i="22"/>
  <c r="CS165" i="22" s="1"/>
  <c r="DD165" i="22" s="1"/>
  <c r="BV167" i="22"/>
  <c r="BV164" i="22"/>
  <c r="BV169" i="22"/>
  <c r="BV161" i="22"/>
  <c r="BV157" i="22"/>
  <c r="BV160" i="22"/>
  <c r="BV151" i="22"/>
  <c r="BV163" i="22"/>
  <c r="BV144" i="22"/>
  <c r="BV162" i="22"/>
  <c r="BV155" i="22"/>
  <c r="BV154" i="22"/>
  <c r="BV143" i="22"/>
  <c r="BV158" i="22" l="1"/>
  <c r="CS158" i="22" s="1"/>
  <c r="DD158" i="22" s="1"/>
  <c r="BV148" i="22"/>
  <c r="CS148" i="22" s="1"/>
  <c r="DD148" i="22" s="1"/>
  <c r="BV170" i="22"/>
  <c r="CS170" i="22" s="1"/>
  <c r="DD170" i="22" s="1"/>
  <c r="BV188" i="22"/>
  <c r="CS188" i="22" s="1"/>
  <c r="DD188" i="22" s="1"/>
  <c r="BV187" i="22"/>
  <c r="CS187" i="22" s="1"/>
  <c r="DD187" i="22" s="1"/>
  <c r="BV145" i="22"/>
  <c r="CS145" i="22" s="1"/>
  <c r="DD145" i="22" s="1"/>
  <c r="BV178" i="22"/>
  <c r="CS178" i="22" s="1"/>
  <c r="DD178" i="22" s="1"/>
  <c r="BV184" i="22"/>
  <c r="BV190" i="22"/>
  <c r="CS190" i="22" s="1"/>
  <c r="DD190" i="22" s="1"/>
  <c r="BV193" i="22"/>
  <c r="CS193" i="22" s="1"/>
  <c r="DD193" i="22" s="1"/>
  <c r="BV195" i="22"/>
  <c r="BV196" i="22"/>
  <c r="CS196" i="22" s="1"/>
  <c r="DD196" i="22" s="1"/>
  <c r="BV210" i="22"/>
  <c r="CS210" i="22" s="1"/>
  <c r="DD210" i="22" s="1"/>
  <c r="BV146" i="22"/>
  <c r="CS146" i="22" s="1"/>
  <c r="DD146" i="22" s="1"/>
  <c r="BV175" i="22"/>
  <c r="CS175" i="22" s="1"/>
  <c r="DD175" i="22" s="1"/>
  <c r="BV138" i="22"/>
  <c r="CS138" i="22" s="1"/>
  <c r="DD138" i="22" s="1"/>
  <c r="BV152" i="22"/>
  <c r="CS152" i="22" s="1"/>
  <c r="DD152" i="22" s="1"/>
  <c r="BV206" i="22"/>
  <c r="CS206" i="22" s="1"/>
  <c r="DD206" i="22" s="1"/>
  <c r="BV153" i="22"/>
  <c r="CS153" i="22" s="1"/>
  <c r="DD153" i="22" s="1"/>
  <c r="BV147" i="22"/>
  <c r="CS147" i="22" s="1"/>
  <c r="DD147" i="22" s="1"/>
  <c r="BV174" i="22"/>
  <c r="CS174" i="22" s="1"/>
  <c r="DD174" i="22" s="1"/>
  <c r="BV186" i="22"/>
  <c r="CS186" i="22" s="1"/>
  <c r="DD186" i="22" s="1"/>
  <c r="BV197" i="22"/>
  <c r="CS197" i="22" s="1"/>
  <c r="DD197" i="22" s="1"/>
  <c r="BV207" i="22"/>
  <c r="CS207" i="22" s="1"/>
  <c r="DD207" i="22" s="1"/>
  <c r="BV208" i="22"/>
  <c r="CS208" i="22" s="1"/>
  <c r="DD208" i="22" s="1"/>
  <c r="BV204" i="22"/>
  <c r="CS204" i="22" s="1"/>
  <c r="DD204" i="22" s="1"/>
  <c r="BV209" i="22"/>
  <c r="CS209" i="22" s="1"/>
  <c r="DD209" i="22" s="1"/>
  <c r="CX161" i="22"/>
  <c r="CY161" i="22" s="1"/>
  <c r="DA161" i="22" s="1"/>
  <c r="DC161" i="22" s="1"/>
  <c r="CX169" i="22"/>
  <c r="CY169" i="22" s="1"/>
  <c r="DA169" i="22" s="1"/>
  <c r="DC169" i="22" s="1"/>
  <c r="CS213" i="22"/>
  <c r="DD213" i="22" s="1"/>
  <c r="CS211" i="22"/>
  <c r="DD211" i="22" s="1"/>
  <c r="CS214" i="22"/>
  <c r="DD214" i="22" s="1"/>
  <c r="CS215" i="22"/>
  <c r="DD215" i="22" s="1"/>
  <c r="CS217" i="22"/>
  <c r="DD217" i="22" s="1"/>
  <c r="CS212" i="22"/>
  <c r="DD212" i="22" s="1"/>
  <c r="CS219" i="22"/>
  <c r="DD219" i="22" s="1"/>
  <c r="CS143" i="22"/>
  <c r="DD143" i="22" s="1"/>
  <c r="CS154" i="22"/>
  <c r="DD154" i="22" s="1"/>
  <c r="CS155" i="22"/>
  <c r="DD155" i="22" s="1"/>
  <c r="CS162" i="22"/>
  <c r="DD162" i="22" s="1"/>
  <c r="CS144" i="22"/>
  <c r="DD144" i="22" s="1"/>
  <c r="CS163" i="22"/>
  <c r="DD163" i="22" s="1"/>
  <c r="CS151" i="22"/>
  <c r="DD151" i="22" s="1"/>
  <c r="CS160" i="22"/>
  <c r="DD160" i="22" s="1"/>
  <c r="CS157" i="22"/>
  <c r="DD157" i="22" s="1"/>
  <c r="CS161" i="22"/>
  <c r="DD161" i="22" s="1"/>
  <c r="CS169" i="22"/>
  <c r="DD169" i="22" s="1"/>
  <c r="CS164" i="22"/>
  <c r="DD164" i="22" s="1"/>
  <c r="CS167" i="22"/>
  <c r="DD167" i="22" s="1"/>
  <c r="CS176" i="22"/>
  <c r="DD176" i="22" s="1"/>
  <c r="CS177" i="22"/>
  <c r="DD177" i="22" s="1"/>
  <c r="CS179" i="22"/>
  <c r="DD179" i="22" s="1"/>
  <c r="CS191" i="22"/>
  <c r="DD191" i="22" s="1"/>
  <c r="CS181" i="22"/>
  <c r="DD181" i="22" s="1"/>
  <c r="CS180" i="22"/>
  <c r="DD180" i="22" s="1"/>
  <c r="CS159" i="22"/>
  <c r="DD159" i="22" s="1"/>
  <c r="CS173" i="22"/>
  <c r="DD173" i="22" s="1"/>
  <c r="CS156" i="22"/>
  <c r="DD156" i="22" s="1"/>
  <c r="CS182" i="22"/>
  <c r="DD182" i="22" s="1"/>
  <c r="CS183" i="22"/>
  <c r="DD183" i="22" s="1"/>
  <c r="CS185" i="22"/>
  <c r="DD185" i="22" s="1"/>
  <c r="CS189" i="22"/>
  <c r="DD189" i="22" s="1"/>
  <c r="CS198" i="22"/>
  <c r="DD198" i="22" s="1"/>
  <c r="CS199" i="22"/>
  <c r="DD199" i="22" s="1"/>
  <c r="CS200" i="22"/>
  <c r="DD200" i="22" s="1"/>
  <c r="AZ158" i="22"/>
  <c r="AZ144" i="22"/>
  <c r="AZ162" i="22" l="1"/>
  <c r="CM162" i="22"/>
  <c r="CM155" i="22"/>
  <c r="AZ155" i="22"/>
  <c r="CM154" i="22"/>
  <c r="CM114" i="22" l="1"/>
  <c r="CX114" i="22" s="1"/>
  <c r="CY114" i="22" s="1"/>
  <c r="DA114" i="22" s="1"/>
  <c r="DC114" i="22" s="1"/>
  <c r="CX154" i="22"/>
  <c r="CY154" i="22" s="1"/>
  <c r="DA154" i="22" s="1"/>
  <c r="DC154" i="22" s="1"/>
  <c r="CX155" i="22"/>
  <c r="CY155" i="22" s="1"/>
  <c r="DA155" i="22" s="1"/>
  <c r="DC155" i="22" s="1"/>
  <c r="CX162" i="22"/>
  <c r="CY162" i="22" s="1"/>
  <c r="DA162" i="22" s="1"/>
  <c r="DC162" i="22" s="1"/>
  <c r="CM103" i="22"/>
  <c r="AX130" i="22"/>
  <c r="BV124" i="22"/>
  <c r="BV115" i="22"/>
  <c r="BV114" i="22"/>
  <c r="BV113" i="22"/>
  <c r="BV112" i="22"/>
  <c r="BV111" i="22"/>
  <c r="CM98" i="22"/>
  <c r="CM107" i="22" l="1"/>
  <c r="CX107" i="22" s="1"/>
  <c r="CY107" i="22" s="1"/>
  <c r="DA107" i="22" s="1"/>
  <c r="DC107" i="22" s="1"/>
  <c r="CM109" i="22"/>
  <c r="CX109" i="22" s="1"/>
  <c r="CY109" i="22" s="1"/>
  <c r="DA109" i="22" s="1"/>
  <c r="DC109" i="22" s="1"/>
  <c r="CM112" i="22"/>
  <c r="CX112" i="22" s="1"/>
  <c r="CY112" i="22" s="1"/>
  <c r="DA112" i="22" s="1"/>
  <c r="DC112" i="22" s="1"/>
  <c r="CM130" i="22"/>
  <c r="CX130" i="22" s="1"/>
  <c r="CY130" i="22" s="1"/>
  <c r="DA130" i="22" s="1"/>
  <c r="DC130" i="22" s="1"/>
  <c r="BV130" i="22"/>
  <c r="CS130" i="22" s="1"/>
  <c r="DD130" i="22" s="1"/>
  <c r="CX98" i="22"/>
  <c r="CY98" i="22" s="1"/>
  <c r="DA98" i="22" s="1"/>
  <c r="DC98" i="22" s="1"/>
  <c r="CX103" i="22"/>
  <c r="CY103" i="22" s="1"/>
  <c r="DA103" i="22" s="1"/>
  <c r="DC103" i="22" s="1"/>
  <c r="CS111" i="22"/>
  <c r="DD111" i="22" s="1"/>
  <c r="CS112" i="22"/>
  <c r="DD112" i="22" s="1"/>
  <c r="CS113" i="22"/>
  <c r="DD113" i="22" s="1"/>
  <c r="CS114" i="22"/>
  <c r="DD114" i="22" s="1"/>
  <c r="CS115" i="22"/>
  <c r="DD115" i="22" s="1"/>
  <c r="CS124" i="22"/>
  <c r="DD124" i="22" s="1"/>
  <c r="AZ82" i="22"/>
  <c r="CM82" i="22"/>
  <c r="BV82" i="22"/>
  <c r="CS82" i="22" s="1"/>
  <c r="DD82" i="22" s="1"/>
  <c r="CX82" i="22" l="1"/>
  <c r="CY82" i="22" s="1"/>
  <c r="DA82" i="22" s="1"/>
  <c r="DC82" i="22" s="1"/>
  <c r="AZ143" i="22"/>
  <c r="AZ150" i="22"/>
  <c r="BV150" i="22"/>
  <c r="AZ149" i="22"/>
  <c r="BV149" i="22"/>
  <c r="AZ142" i="22"/>
  <c r="CM142" i="22"/>
  <c r="BV142" i="22"/>
  <c r="AZ141" i="22"/>
  <c r="BV141" i="22"/>
  <c r="AZ140" i="22"/>
  <c r="CM140" i="22"/>
  <c r="BV140" i="22"/>
  <c r="AZ139" i="22"/>
  <c r="CM139" i="22"/>
  <c r="BV139" i="22"/>
  <c r="AZ137" i="22"/>
  <c r="CM137" i="22"/>
  <c r="BV137" i="22"/>
  <c r="CS137" i="22" s="1"/>
  <c r="DD137" i="22" s="1"/>
  <c r="AZ136" i="22"/>
  <c r="CM136" i="22"/>
  <c r="BV136" i="22"/>
  <c r="CS136" i="22" s="1"/>
  <c r="DD136" i="22" s="1"/>
  <c r="CX137" i="22" l="1"/>
  <c r="CY137" i="22" s="1"/>
  <c r="DA137" i="22" s="1"/>
  <c r="DC137" i="22" s="1"/>
  <c r="CX136" i="22"/>
  <c r="CY136" i="22" s="1"/>
  <c r="DA136" i="22" s="1"/>
  <c r="DC136" i="22" s="1"/>
  <c r="CX139" i="22"/>
  <c r="CY139" i="22" s="1"/>
  <c r="DA139" i="22" s="1"/>
  <c r="DC139" i="22" s="1"/>
  <c r="CX142" i="22"/>
  <c r="CY142" i="22" s="1"/>
  <c r="DA142" i="22" s="1"/>
  <c r="DC142" i="22" s="1"/>
  <c r="CX140" i="22"/>
  <c r="CY140" i="22" s="1"/>
  <c r="DA140" i="22" s="1"/>
  <c r="DC140" i="22" s="1"/>
  <c r="CS139" i="22"/>
  <c r="DD139" i="22" s="1"/>
  <c r="CS140" i="22"/>
  <c r="DD140" i="22" s="1"/>
  <c r="CS141" i="22"/>
  <c r="DD141" i="22" s="1"/>
  <c r="CS142" i="22"/>
  <c r="DD142" i="22" s="1"/>
  <c r="CS149" i="22"/>
  <c r="DD149" i="22" s="1"/>
  <c r="CS150" i="22"/>
  <c r="DD150" i="22" s="1"/>
  <c r="CU2" i="22" l="1"/>
  <c r="CX97" i="22"/>
  <c r="CY97" i="22" s="1"/>
  <c r="DA97" i="22" s="1"/>
  <c r="DC97" i="22" s="1"/>
  <c r="CX96" i="22"/>
  <c r="CY96" i="22" s="1"/>
  <c r="DA96" i="22" s="1"/>
  <c r="DC96" i="22" s="1"/>
  <c r="CX95" i="22"/>
  <c r="CY95" i="22" s="1"/>
  <c r="DA95" i="22" s="1"/>
  <c r="DC95" i="22" s="1"/>
  <c r="CX93" i="22"/>
  <c r="CY93" i="22" s="1"/>
  <c r="DA93" i="22" s="1"/>
  <c r="DC93" i="22" s="1"/>
  <c r="CX88" i="22"/>
  <c r="CY88" i="22" s="1"/>
  <c r="DA88" i="22" s="1"/>
  <c r="DC88" i="22" s="1"/>
  <c r="CX87" i="22"/>
  <c r="CY87" i="22" s="1"/>
  <c r="DA87" i="22" s="1"/>
  <c r="DC87" i="22" s="1"/>
  <c r="CX86" i="22"/>
  <c r="CY86" i="22" s="1"/>
  <c r="DA86" i="22" s="1"/>
  <c r="DC86" i="22" s="1"/>
  <c r="CX85" i="22"/>
  <c r="CY85" i="22" s="1"/>
  <c r="DA85" i="22" s="1"/>
  <c r="DC85" i="22" s="1"/>
  <c r="CX84" i="22"/>
  <c r="CY84" i="22" s="1"/>
  <c r="DA84" i="22" s="1"/>
  <c r="DC84" i="22" s="1"/>
  <c r="CX80" i="22"/>
  <c r="CY80" i="22" s="1"/>
  <c r="DA80" i="22" s="1"/>
  <c r="DC80" i="22" s="1"/>
  <c r="CX79" i="22"/>
  <c r="CY79" i="22" s="1"/>
  <c r="DA79" i="22" s="1"/>
  <c r="DC79" i="22" s="1"/>
  <c r="CX38" i="22"/>
  <c r="CY38" i="22" s="1"/>
  <c r="DA38" i="22" s="1"/>
  <c r="DC38" i="22" s="1"/>
  <c r="CX34" i="22"/>
  <c r="CY34" i="22" s="1"/>
  <c r="DA34" i="22" s="1"/>
  <c r="DC34" i="22" s="1"/>
  <c r="CX32" i="22"/>
  <c r="CY32" i="22" s="1"/>
  <c r="DA32" i="22" s="1"/>
  <c r="DC32" i="22" s="1"/>
  <c r="CX18" i="22"/>
  <c r="CY18" i="22" s="1"/>
  <c r="DA18" i="22" s="1"/>
  <c r="DC18" i="22" s="1"/>
  <c r="CX17" i="22"/>
  <c r="CY17" i="22" s="1"/>
  <c r="DA17" i="22" s="1"/>
  <c r="DC17" i="22" s="1"/>
  <c r="CX16" i="22"/>
  <c r="CY16" i="22" s="1"/>
  <c r="DA16" i="22" s="1"/>
  <c r="DC16" i="22" s="1"/>
  <c r="CX13" i="22"/>
  <c r="CY13" i="22" s="1"/>
  <c r="DA13" i="22" s="1"/>
  <c r="DC13" i="22" s="1"/>
  <c r="CX12" i="22"/>
  <c r="CY12" i="22" s="1"/>
  <c r="DA12" i="22" s="1"/>
  <c r="DC12" i="22" s="1"/>
  <c r="CX8" i="22"/>
  <c r="CY8" i="22" s="1"/>
  <c r="DA8" i="22" s="1"/>
  <c r="DC8" i="22" s="1"/>
  <c r="CX7" i="22"/>
  <c r="CY7" i="22" s="1"/>
  <c r="DA7" i="22" s="1"/>
  <c r="DC7" i="22" s="1"/>
  <c r="CX6" i="22"/>
  <c r="CY6" i="22" s="1"/>
  <c r="DA6" i="22" s="1"/>
  <c r="DC6" i="22" s="1"/>
  <c r="CX5" i="22"/>
  <c r="CY5" i="22" s="1"/>
  <c r="DA5" i="22" s="1"/>
  <c r="DC5" i="22" s="1"/>
  <c r="CM132" i="22" l="1"/>
  <c r="CM131" i="22"/>
  <c r="CM125" i="22"/>
  <c r="CM116" i="22"/>
  <c r="CM102" i="22"/>
  <c r="CM101" i="22"/>
  <c r="AZ135" i="22"/>
  <c r="AZ134" i="22"/>
  <c r="AZ126" i="22"/>
  <c r="AZ127" i="22"/>
  <c r="AZ128" i="22"/>
  <c r="AZ129" i="22"/>
  <c r="AZ133" i="22"/>
  <c r="AZ106" i="22"/>
  <c r="AZ120" i="22"/>
  <c r="AZ90" i="22"/>
  <c r="AZ91" i="22"/>
  <c r="AZ92" i="22"/>
  <c r="AZ81" i="22"/>
  <c r="AZ132" i="22"/>
  <c r="AZ131" i="22"/>
  <c r="AZ125" i="22"/>
  <c r="AZ116" i="22"/>
  <c r="AZ119" i="22"/>
  <c r="AZ102" i="22"/>
  <c r="AZ97" i="22"/>
  <c r="AZ96" i="22"/>
  <c r="AZ95" i="22"/>
  <c r="AZ101" i="22"/>
  <c r="AZ100" i="22"/>
  <c r="CM100" i="22"/>
  <c r="BV134" i="22"/>
  <c r="CS134" i="22" s="1"/>
  <c r="DD134" i="22" s="1"/>
  <c r="BV126" i="22"/>
  <c r="CS126" i="22" s="1"/>
  <c r="DD126" i="22" s="1"/>
  <c r="BV127" i="22"/>
  <c r="CS127" i="22" s="1"/>
  <c r="DD127" i="22" s="1"/>
  <c r="BV128" i="22"/>
  <c r="CS128" i="22" s="1"/>
  <c r="DD128" i="22" s="1"/>
  <c r="BV129" i="22"/>
  <c r="CS129" i="22" s="1"/>
  <c r="DD129" i="22" s="1"/>
  <c r="BV133" i="22"/>
  <c r="CS133" i="22" s="1"/>
  <c r="DD133" i="22" s="1"/>
  <c r="BV106" i="22"/>
  <c r="CS106" i="22" s="1"/>
  <c r="DD106" i="22" s="1"/>
  <c r="BV90" i="22"/>
  <c r="CS90" i="22" s="1"/>
  <c r="DD90" i="22" s="1"/>
  <c r="BV91" i="22"/>
  <c r="CS91" i="22" s="1"/>
  <c r="DD91" i="22" s="1"/>
  <c r="BV92" i="22"/>
  <c r="CS92" i="22" s="1"/>
  <c r="DD92" i="22" s="1"/>
  <c r="BV81" i="22"/>
  <c r="CS81" i="22" s="1"/>
  <c r="DD81" i="22" s="1"/>
  <c r="BV100" i="22"/>
  <c r="CM119" i="22" l="1"/>
  <c r="CX119" i="22" s="1"/>
  <c r="CY119" i="22" s="1"/>
  <c r="DA119" i="22" s="1"/>
  <c r="DC119" i="22" s="1"/>
  <c r="BV96" i="22"/>
  <c r="CS96" i="22" s="1"/>
  <c r="DD96" i="22" s="1"/>
  <c r="BV116" i="22"/>
  <c r="CS116" i="22" s="1"/>
  <c r="DD116" i="22" s="1"/>
  <c r="BV97" i="22"/>
  <c r="CS97" i="22" s="1"/>
  <c r="DD97" i="22" s="1"/>
  <c r="BV125" i="22"/>
  <c r="CS125" i="22" s="1"/>
  <c r="DD125" i="22" s="1"/>
  <c r="BV101" i="22"/>
  <c r="CS101" i="22" s="1"/>
  <c r="DD101" i="22" s="1"/>
  <c r="BV102" i="22"/>
  <c r="CS102" i="22" s="1"/>
  <c r="DD102" i="22" s="1"/>
  <c r="BV131" i="22"/>
  <c r="CS131" i="22" s="1"/>
  <c r="DD131" i="22" s="1"/>
  <c r="BV95" i="22"/>
  <c r="CS95" i="22" s="1"/>
  <c r="DD95" i="22" s="1"/>
  <c r="BV119" i="22"/>
  <c r="CS119" i="22" s="1"/>
  <c r="DD119" i="22" s="1"/>
  <c r="BV132" i="22"/>
  <c r="CS132" i="22" s="1"/>
  <c r="DD132" i="22" s="1"/>
  <c r="BV120" i="22"/>
  <c r="CS120" i="22" s="1"/>
  <c r="DD120" i="22" s="1"/>
  <c r="BV135" i="22"/>
  <c r="CS135" i="22" s="1"/>
  <c r="DD135" i="22" s="1"/>
  <c r="CX116" i="22"/>
  <c r="CY116" i="22" s="1"/>
  <c r="DA116" i="22" s="1"/>
  <c r="DC116" i="22" s="1"/>
  <c r="CS100" i="22"/>
  <c r="DD100" i="22" s="1"/>
  <c r="CX100" i="22"/>
  <c r="CY100" i="22" s="1"/>
  <c r="DA100" i="22" s="1"/>
  <c r="DC100" i="22" s="1"/>
  <c r="CX101" i="22"/>
  <c r="CY101" i="22" s="1"/>
  <c r="DA101" i="22" s="1"/>
  <c r="DC101" i="22" s="1"/>
  <c r="CX125" i="22"/>
  <c r="CY125" i="22" s="1"/>
  <c r="DA125" i="22" s="1"/>
  <c r="DC125" i="22" s="1"/>
  <c r="CX102" i="22"/>
  <c r="CY102" i="22" s="1"/>
  <c r="DA102" i="22" s="1"/>
  <c r="DC102" i="22" s="1"/>
  <c r="CX131" i="22"/>
  <c r="CY131" i="22" s="1"/>
  <c r="DA131" i="22" s="1"/>
  <c r="DC131" i="22" s="1"/>
  <c r="CX132" i="22"/>
  <c r="CY132" i="22" s="1"/>
  <c r="DA132" i="22" s="1"/>
  <c r="DC132" i="22" s="1"/>
  <c r="CM94" i="22"/>
  <c r="CX94" i="22" l="1"/>
  <c r="CY94" i="22" s="1"/>
  <c r="DA94" i="22" s="1"/>
  <c r="DC94" i="22" s="1"/>
  <c r="CM83" i="22" l="1"/>
  <c r="CX83" i="22" s="1"/>
  <c r="CY83" i="22" s="1"/>
  <c r="DA83" i="22" s="1"/>
  <c r="DC83" i="22" s="1"/>
  <c r="AZ2" i="22" l="1"/>
  <c r="AZ3" i="22"/>
  <c r="AZ4" i="22"/>
  <c r="AZ5" i="22"/>
  <c r="AZ6" i="22"/>
  <c r="AZ7" i="22"/>
  <c r="AZ8" i="22"/>
  <c r="AZ11" i="22"/>
  <c r="AZ12" i="22"/>
  <c r="AZ13" i="22"/>
  <c r="AZ14" i="22"/>
  <c r="AZ16" i="22"/>
  <c r="AZ18" i="22"/>
  <c r="AZ32" i="22"/>
  <c r="AZ33" i="22"/>
  <c r="AZ34" i="22"/>
  <c r="AZ39" i="22"/>
  <c r="AZ56" i="22"/>
  <c r="AZ71" i="22"/>
  <c r="AZ38" i="22"/>
  <c r="AZ79" i="22"/>
  <c r="AZ80" i="22"/>
  <c r="AZ83" i="22"/>
  <c r="AZ84" i="22"/>
  <c r="AZ85" i="22"/>
  <c r="AZ87" i="22"/>
  <c r="AZ86" i="22"/>
  <c r="AZ89" i="22"/>
  <c r="AZ93" i="22"/>
  <c r="AZ88" i="22"/>
  <c r="AZ94" i="22"/>
  <c r="AZ98" i="22"/>
  <c r="AZ103" i="22"/>
  <c r="AZ99" i="22"/>
  <c r="AZ104" i="22"/>
  <c r="AZ105" i="22"/>
  <c r="AZ110" i="22"/>
  <c r="AZ112" i="22"/>
  <c r="AZ113" i="22"/>
  <c r="AZ107" i="22"/>
  <c r="AZ108" i="22"/>
  <c r="AZ109" i="22"/>
  <c r="CX10" i="22" l="1"/>
  <c r="CY10" i="22" s="1"/>
  <c r="DA10" i="22" s="1"/>
  <c r="DC10" i="22" s="1"/>
  <c r="CM2" i="22"/>
  <c r="CX2" i="22" s="1"/>
  <c r="BT2" i="22"/>
  <c r="BU2" i="22" s="1"/>
  <c r="CM9" i="22" l="1"/>
  <c r="CX9" i="22" s="1"/>
  <c r="CY9" i="22" s="1"/>
  <c r="DA9" i="22" s="1"/>
  <c r="DC9" i="22" s="1"/>
  <c r="BV34" i="22"/>
  <c r="CM39" i="22" l="1"/>
  <c r="CX39" i="22" s="1"/>
  <c r="CY39" i="22" s="1"/>
  <c r="DA39" i="22" s="1"/>
  <c r="DC39" i="22" s="1"/>
  <c r="CS34" i="22"/>
  <c r="DD34" i="22" s="1"/>
  <c r="CM14" i="22" l="1"/>
  <c r="CM71" i="22" l="1"/>
  <c r="CX71" i="22" s="1"/>
  <c r="CY71" i="22" s="1"/>
  <c r="DA71" i="22" s="1"/>
  <c r="DC71" i="22" s="1"/>
  <c r="CM33" i="22"/>
  <c r="CX33" i="22" s="1"/>
  <c r="CY33" i="22" s="1"/>
  <c r="DA33" i="22" s="1"/>
  <c r="DC33" i="22" s="1"/>
  <c r="CM15" i="22"/>
  <c r="CX15" i="22" s="1"/>
  <c r="CY15" i="22" s="1"/>
  <c r="DA15" i="22" s="1"/>
  <c r="DC15" i="22" s="1"/>
  <c r="CM11" i="22"/>
  <c r="CX11" i="22" s="1"/>
  <c r="CY11" i="22" s="1"/>
  <c r="DA11" i="22" s="1"/>
  <c r="DC11" i="22" s="1"/>
  <c r="CX14" i="22"/>
  <c r="CY14" i="22" s="1"/>
  <c r="DA14" i="22" s="1"/>
  <c r="DC14" i="22" s="1"/>
  <c r="CW2" i="22" l="1"/>
  <c r="CZ2" i="22" l="1"/>
  <c r="CM4" i="22"/>
  <c r="CX4" i="22" s="1"/>
  <c r="CY4" i="22" s="1"/>
  <c r="DA4" i="22" s="1"/>
  <c r="DC4" i="22" s="1"/>
  <c r="CY2" i="22"/>
  <c r="DA2" i="22" l="1"/>
  <c r="DC2" i="22" s="1"/>
  <c r="BV38" i="22"/>
  <c r="CS38" i="22" l="1"/>
  <c r="DD38" i="22" s="1"/>
  <c r="BV8" i="22"/>
  <c r="BV3" i="22"/>
  <c r="AO2" i="22"/>
  <c r="BV2" i="22" s="1"/>
  <c r="CS2" i="22" s="1"/>
  <c r="DD2" i="22" s="1"/>
  <c r="BV109" i="22"/>
  <c r="BV108" i="22"/>
  <c r="BV110" i="22"/>
  <c r="BV105" i="22"/>
  <c r="BV104" i="22"/>
  <c r="BV99" i="22"/>
  <c r="BV98" i="22"/>
  <c r="BV94" i="22"/>
  <c r="BV88" i="22"/>
  <c r="BV93" i="22"/>
  <c r="BV89" i="22"/>
  <c r="BV86" i="22"/>
  <c r="BV87" i="22"/>
  <c r="BV85" i="22"/>
  <c r="BV84" i="22"/>
  <c r="BV83" i="22"/>
  <c r="BV80" i="22"/>
  <c r="BV79" i="22"/>
  <c r="BV71" i="22"/>
  <c r="BV32" i="22"/>
  <c r="BV18" i="22"/>
  <c r="BV17" i="22"/>
  <c r="BV12" i="22"/>
  <c r="BV7" i="22"/>
  <c r="BV6" i="22"/>
  <c r="BV15" i="22"/>
  <c r="BV33" i="22"/>
  <c r="BV11" i="22"/>
  <c r="BV14" i="22"/>
  <c r="BV5" i="22"/>
  <c r="CM3" i="22" l="1"/>
  <c r="CX3" i="22" s="1"/>
  <c r="CY3" i="22" s="1"/>
  <c r="DA3" i="22" s="1"/>
  <c r="DC3" i="22" s="1"/>
  <c r="BV4" i="22"/>
  <c r="CS4" i="22" s="1"/>
  <c r="DD4" i="22" s="1"/>
  <c r="BV10" i="22"/>
  <c r="CS10" i="22" s="1"/>
  <c r="DD10" i="22" s="1"/>
  <c r="BV103" i="22"/>
  <c r="CS103" i="22" s="1"/>
  <c r="DD103" i="22" s="1"/>
  <c r="BV9" i="22"/>
  <c r="CS9" i="22" s="1"/>
  <c r="DD9" i="22" s="1"/>
  <c r="BV39" i="22"/>
  <c r="CS39" i="22" s="1"/>
  <c r="DD39" i="22" s="1"/>
  <c r="BV107" i="22"/>
  <c r="CS107" i="22" s="1"/>
  <c r="DD107" i="22" s="1"/>
  <c r="BV13" i="22"/>
  <c r="CS13" i="22" s="1"/>
  <c r="DD13" i="22" s="1"/>
  <c r="BV16" i="22"/>
  <c r="CS16" i="22" s="1"/>
  <c r="DD16" i="22" s="1"/>
  <c r="BV56" i="22"/>
  <c r="CS98" i="22"/>
  <c r="DD98" i="22" s="1"/>
  <c r="CS99" i="22"/>
  <c r="DD99" i="22" s="1"/>
  <c r="CS105" i="22"/>
  <c r="DD105" i="22" s="1"/>
  <c r="CS110" i="22"/>
  <c r="DD110" i="22" s="1"/>
  <c r="CS108" i="22"/>
  <c r="DD108" i="22" s="1"/>
  <c r="CS109" i="22"/>
  <c r="DD109" i="22" s="1"/>
  <c r="CS5" i="22"/>
  <c r="DD5" i="22" s="1"/>
  <c r="CS6" i="22"/>
  <c r="DD6" i="22" s="1"/>
  <c r="CS3" i="22"/>
  <c r="DD3" i="22" s="1"/>
  <c r="CS12" i="22"/>
  <c r="DD12" i="22" s="1"/>
  <c r="CS71" i="22"/>
  <c r="DD71" i="22" s="1"/>
  <c r="CS15" i="22"/>
  <c r="DD15" i="22" s="1"/>
  <c r="CS79" i="22"/>
  <c r="DD79" i="22" s="1"/>
  <c r="CS85" i="22"/>
  <c r="DD85" i="22" s="1"/>
  <c r="CS93" i="22"/>
  <c r="DD93" i="22" s="1"/>
  <c r="CS14" i="22"/>
  <c r="DD14" i="22" s="1"/>
  <c r="CS17" i="22"/>
  <c r="DD17" i="22" s="1"/>
  <c r="CS80" i="22"/>
  <c r="DD80" i="22" s="1"/>
  <c r="CS87" i="22"/>
  <c r="DD87" i="22" s="1"/>
  <c r="CS88" i="22"/>
  <c r="DD88" i="22" s="1"/>
  <c r="CS33" i="22"/>
  <c r="DD33" i="22" s="1"/>
  <c r="CS32" i="22"/>
  <c r="DD32" i="22" s="1"/>
  <c r="CS11" i="22"/>
  <c r="DD11" i="22" s="1"/>
  <c r="CS7" i="22"/>
  <c r="DD7" i="22" s="1"/>
  <c r="CS18" i="22"/>
  <c r="DD18" i="22" s="1"/>
  <c r="CS83" i="22"/>
  <c r="DD83" i="22" s="1"/>
  <c r="CS86" i="22"/>
  <c r="DD86" i="22" s="1"/>
  <c r="CS94" i="22"/>
  <c r="DD94" i="22" s="1"/>
  <c r="CS84" i="22"/>
  <c r="DD84" i="22" s="1"/>
  <c r="CS8" i="22"/>
  <c r="DD8" i="22" s="1"/>
</calcChain>
</file>

<file path=xl/comments1.xml><?xml version="1.0" encoding="utf-8"?>
<comments xmlns="http://schemas.openxmlformats.org/spreadsheetml/2006/main">
  <authors>
    <author>Carolina Palma Ortiz</author>
    <author>Maria Yenifer Prada Peña</author>
  </authors>
  <commentList>
    <comment ref="B1" authorId="0">
      <text>
        <r>
          <rPr>
            <sz val="9"/>
            <color indexed="81"/>
            <rFont val="Tahoma"/>
            <family val="2"/>
          </rPr>
          <t xml:space="preserve">Nombre del profesional que adelante el proceso
</t>
        </r>
      </text>
    </comment>
    <comment ref="C1" authorId="0">
      <text>
        <r>
          <rPr>
            <sz val="9"/>
            <color indexed="81"/>
            <rFont val="Tahoma"/>
            <family val="2"/>
          </rPr>
          <t xml:space="preserve">Creación expediente en ORFEO
</t>
        </r>
      </text>
    </comment>
    <comment ref="BD127" authorId="0">
      <text>
        <r>
          <rPr>
            <b/>
            <sz val="9"/>
            <color indexed="81"/>
            <rFont val="Arial Narrow"/>
            <family val="2"/>
          </rPr>
          <t>Incluyó Carolina Palma Ortiz:</t>
        </r>
        <r>
          <rPr>
            <sz val="9"/>
            <color indexed="81"/>
            <rFont val="Tahoma"/>
            <family val="2"/>
          </rPr>
          <t xml:space="preserve">
</t>
        </r>
      </text>
    </comment>
    <comment ref="BD133" authorId="0">
      <text>
        <r>
          <rPr>
            <sz val="8"/>
            <color indexed="81"/>
            <rFont val="Arial Narrow"/>
            <family val="2"/>
          </rPr>
          <t xml:space="preserve">Incluyó reducción: Carolina Palma Ortiz.
</t>
        </r>
      </text>
    </comment>
    <comment ref="BW133" authorId="0">
      <text>
        <r>
          <rPr>
            <sz val="8"/>
            <color indexed="81"/>
            <rFont val="Arial Narrow"/>
            <family val="2"/>
          </rPr>
          <t xml:space="preserve">Incluyó modificación: Carolina Palma Ortiz:
</t>
        </r>
      </text>
    </comment>
    <comment ref="BJ138" authorId="0">
      <text>
        <r>
          <rPr>
            <b/>
            <sz val="8"/>
            <color indexed="81"/>
            <rFont val="Arial Narrow"/>
            <family val="2"/>
          </rPr>
          <t>Incluyó Carolina Palma Ortiz:</t>
        </r>
        <r>
          <rPr>
            <sz val="9"/>
            <color indexed="81"/>
            <rFont val="Tahoma"/>
            <family val="2"/>
          </rPr>
          <t xml:space="preserve">
</t>
        </r>
      </text>
    </comment>
    <comment ref="V203" authorId="1">
      <text>
        <r>
          <rPr>
            <b/>
            <sz val="9"/>
            <color indexed="81"/>
            <rFont val="Tahoma"/>
            <family val="2"/>
          </rPr>
          <t>Maria Yenifer Prada Peña:</t>
        </r>
        <r>
          <rPr>
            <sz val="9"/>
            <color indexed="81"/>
            <rFont val="Tahoma"/>
            <family val="2"/>
          </rPr>
          <t xml:space="preserve">
reporte 3 trimestre sireci</t>
        </r>
      </text>
    </comment>
  </commentList>
</comments>
</file>

<file path=xl/sharedStrings.xml><?xml version="1.0" encoding="utf-8"?>
<sst xmlns="http://schemas.openxmlformats.org/spreadsheetml/2006/main" count="3497" uniqueCount="782">
  <si>
    <t>No PROCESO</t>
  </si>
  <si>
    <t>MODALIDAD</t>
  </si>
  <si>
    <t>No. CONTRATO</t>
  </si>
  <si>
    <t>ESTADO</t>
  </si>
  <si>
    <t>TIPO DE CONTRATO</t>
  </si>
  <si>
    <t>CONTRATISTA</t>
  </si>
  <si>
    <t>OBJETO</t>
  </si>
  <si>
    <t>001</t>
  </si>
  <si>
    <t>APROBACION</t>
  </si>
  <si>
    <t xml:space="preserve">VIGENCIA </t>
  </si>
  <si>
    <t>VALOR</t>
  </si>
  <si>
    <t>AMPARO</t>
  </si>
  <si>
    <t>%</t>
  </si>
  <si>
    <t>LUZ REINELDA SANCHEZ GIL</t>
  </si>
  <si>
    <t>NOMBRE</t>
  </si>
  <si>
    <t>A CARGO</t>
  </si>
  <si>
    <t>FECHA DE TERMINACION</t>
  </si>
  <si>
    <t>NO REQUIERE</t>
  </si>
  <si>
    <t>DIAS</t>
  </si>
  <si>
    <t>MARCELA MANRIQUE CASTRO</t>
  </si>
  <si>
    <t>FRANK DANIEL RAMOS CHAPARRO</t>
  </si>
  <si>
    <t>FECHA INICIO</t>
  </si>
  <si>
    <t>LUZ MIRIAM BOTERO SERNA</t>
  </si>
  <si>
    <t>CUMPLIMIENTO / CALIDAD / SALARIOS</t>
  </si>
  <si>
    <t>DV</t>
  </si>
  <si>
    <t>%EJECUCION</t>
  </si>
  <si>
    <t>YADID DEL CARMEN MARTINEZ HINESTROZA</t>
  </si>
  <si>
    <t>WINSTON ANDRES MARTINEZ ACOSTA</t>
  </si>
  <si>
    <t>LUGAR EJECUCION
DEPARTAMENTO</t>
  </si>
  <si>
    <t>LUGAR EJECUCION
MUNICIPIO</t>
  </si>
  <si>
    <t>NA</t>
  </si>
  <si>
    <t>PAGOS</t>
  </si>
  <si>
    <t>VALOR TOTAL
DEL CONTRATO</t>
  </si>
  <si>
    <t>TIEMPO</t>
  </si>
  <si>
    <t>OTRO</t>
  </si>
  <si>
    <t>REGIONAL</t>
  </si>
  <si>
    <t>ASEGURADORA</t>
  </si>
  <si>
    <t>CONTRATOS</t>
  </si>
  <si>
    <t>SANDRO EDUARDO MURCIA ALFONSO</t>
  </si>
  <si>
    <t>VALOR VF</t>
  </si>
  <si>
    <t>TOTAL CONTRATO</t>
  </si>
  <si>
    <t>NOMBRE SUPERVISOR</t>
  </si>
  <si>
    <t>CEDULA SUPERVISOR</t>
  </si>
  <si>
    <t>MARIA TERESA JIMENEZ FERNANDEZ</t>
  </si>
  <si>
    <t>HANNE MEDINA DOSANTOS</t>
  </si>
  <si>
    <t>VIGENCIA FUTURA</t>
  </si>
  <si>
    <t>TOTAL ADICIONES</t>
  </si>
  <si>
    <t>FECHA PUBLICACION PROCESO</t>
  </si>
  <si>
    <t>CDP</t>
  </si>
  <si>
    <t>RUBRO</t>
  </si>
  <si>
    <t>extemporaneidad</t>
  </si>
  <si>
    <t>fecha de publicacion CONTRATO</t>
  </si>
  <si>
    <t>FECHA REGISTRO</t>
  </si>
  <si>
    <t>CHUBB</t>
  </si>
  <si>
    <t>INICIO</t>
  </si>
  <si>
    <t>TERMINACION</t>
  </si>
  <si>
    <t>SIRECI</t>
  </si>
  <si>
    <t>NUMERO RP</t>
  </si>
  <si>
    <t>FECHA RP</t>
  </si>
  <si>
    <t>ADICION REGISTRO</t>
  </si>
  <si>
    <t>PRORROGA FECHA</t>
  </si>
  <si>
    <t>RICARDO GONZALEZ FAJARDO</t>
  </si>
  <si>
    <t>NOMBRE DE CODIGO</t>
  </si>
  <si>
    <t>IDENTIFICACION</t>
  </si>
  <si>
    <t>SALDO A LIBERAR</t>
  </si>
  <si>
    <t>CUENTAS POR PAGAR</t>
  </si>
  <si>
    <t>RICARDO DE LOS RIOS VILLAMIL</t>
  </si>
  <si>
    <t>VALOR HONOTARIOS MENSIAL</t>
  </si>
  <si>
    <t>DESIERTA</t>
  </si>
  <si>
    <t>20%-20%-10%</t>
  </si>
  <si>
    <t>MIGUEL ANGEL LUNA CASTRO</t>
  </si>
  <si>
    <t>CONSECUTIVO PLAN</t>
  </si>
  <si>
    <t>EXPEDIENTE</t>
  </si>
  <si>
    <t>GRUPO ADMINISTRATIVO</t>
  </si>
  <si>
    <t>OFICINA DE COMUNICACIONES</t>
  </si>
  <si>
    <t>GRUPO DE CONTRATOS</t>
  </si>
  <si>
    <t>SUBDIRECCIÓN ADMINISTRATIVA Y FINANCIERA</t>
  </si>
  <si>
    <t>OFICINA ASESORA JURÍDICA</t>
  </si>
  <si>
    <t>HUMBERTO VELASQUEZ ARDILA</t>
  </si>
  <si>
    <t>BLEIDY ROCIO GAMBOA BEJARANO</t>
  </si>
  <si>
    <t>ANA CONSTANZA POLANIA ALMARIO</t>
  </si>
  <si>
    <t>LIBERTY</t>
  </si>
  <si>
    <t>CUMPLIMIENTO / CALIDAD / CORRECTO / SALARIOS</t>
  </si>
  <si>
    <t>20%-20%-20%-10%</t>
  </si>
  <si>
    <t>4M-4M-4M-3A</t>
  </si>
  <si>
    <t>CUMPLIMIENTO / ESTABLIDIDAD / SALARIOS</t>
  </si>
  <si>
    <t>4M-1M-3A</t>
  </si>
  <si>
    <t>6M-4M-4M-3A</t>
  </si>
  <si>
    <t>CUMPLIMENTO / CALIDAD / CORRECTO / SALARIOS</t>
  </si>
  <si>
    <t>20-%-20%-20%-10%</t>
  </si>
  <si>
    <t>20%-20%-20%-20%-10%</t>
  </si>
  <si>
    <t>SOLIDARIA</t>
  </si>
  <si>
    <t>MUNDIAL</t>
  </si>
  <si>
    <t xml:space="preserve">DUBERLY EDUARDO MURILLO BARONA </t>
  </si>
  <si>
    <t>20% - 20% - 10%</t>
  </si>
  <si>
    <t>6M-5A-3A</t>
  </si>
  <si>
    <t>CUMPLIMIENTO / CORRECTO / SALARIOS / REPUESTOS / PROTECCION</t>
  </si>
  <si>
    <t>20%-20%-10%-20%-20%</t>
  </si>
  <si>
    <t>6M-OFRECIDA-3A-5A-TD</t>
  </si>
  <si>
    <t>CUMPLIMIENTO / CALIDAD / CORRECTO / REPUESTOS / SALARIOS</t>
  </si>
  <si>
    <t>6M-4M-2A-5A-3A</t>
  </si>
  <si>
    <t>SURAMERICANA</t>
  </si>
  <si>
    <t>CUMPLIMIENTO / CALIDAD SERVICIO / REPUESTOS /   SALARIOS</t>
  </si>
  <si>
    <t>6M-6M-OFRECIDAD-3A</t>
  </si>
  <si>
    <t>CUMPLIMIENTO / SERVICIO / CORRECTO / REPUESTO /SALARIOS / RCE</t>
  </si>
  <si>
    <t>20%-20%-20%-20%-10%-200SM</t>
  </si>
  <si>
    <t>6M-6M-2A-5A-3A-TD</t>
  </si>
  <si>
    <t>ETAPA</t>
  </si>
  <si>
    <t>MAPFRE</t>
  </si>
  <si>
    <t>N/A</t>
  </si>
  <si>
    <t>CODIGO UNSCSP</t>
  </si>
  <si>
    <t>FECHA LIQUIDACION</t>
  </si>
  <si>
    <t>FECHA DE TERMINACION GARANTIA</t>
  </si>
  <si>
    <t>DEISERTA</t>
  </si>
  <si>
    <t>No de dias DEL CONTRATO</t>
  </si>
  <si>
    <t>No de dias HASTA EL TRIMESTRE</t>
  </si>
  <si>
    <t>AVANCE PRESUPUESTAL PROGRAMADO</t>
  </si>
  <si>
    <t>AVANCE FISICO PROGRAMADO</t>
  </si>
  <si>
    <t>AVANCE PRESUPUESTAL REAL</t>
  </si>
  <si>
    <t>FECHA DE PRESENTACION DEL SIRECI</t>
  </si>
  <si>
    <t>TIPO DE CUENTA</t>
  </si>
  <si>
    <t>NUMERO DE CUENTA</t>
  </si>
  <si>
    <t>NOMBRE DE BANCO</t>
  </si>
  <si>
    <t>FORMA DE PAGO</t>
  </si>
  <si>
    <t>VALOR PROCESO</t>
  </si>
  <si>
    <t>RISDEL</t>
  </si>
  <si>
    <t>2016623140500001E</t>
  </si>
  <si>
    <t>BOGOTA D.C.</t>
  </si>
  <si>
    <t>Servicios de personal temporal</t>
  </si>
  <si>
    <t>CELEBRADO</t>
  </si>
  <si>
    <t>EJECUCIÓN</t>
  </si>
  <si>
    <t>Fecha de Firma</t>
  </si>
  <si>
    <t>PRESTACIÓN DE SERVCIOS</t>
  </si>
  <si>
    <t>PROFESIONALES</t>
  </si>
  <si>
    <t>BOGOTÁ D.C.</t>
  </si>
  <si>
    <t>CAROLINA PALMA ORTIZ</t>
  </si>
  <si>
    <t>4916</t>
  </si>
  <si>
    <t>A-1-0-2-14</t>
  </si>
  <si>
    <t>AHORROS</t>
  </si>
  <si>
    <t>BANCO POPULAR</t>
  </si>
  <si>
    <t>002</t>
  </si>
  <si>
    <t>CAROLINA</t>
  </si>
  <si>
    <t>2016623140500003E</t>
  </si>
  <si>
    <t>003</t>
  </si>
  <si>
    <t>004</t>
  </si>
  <si>
    <t>005</t>
  </si>
  <si>
    <t>006</t>
  </si>
  <si>
    <t>007</t>
  </si>
  <si>
    <t>008</t>
  </si>
  <si>
    <t>009</t>
  </si>
  <si>
    <t>010</t>
  </si>
  <si>
    <t>DIRECTA</t>
  </si>
  <si>
    <t>EDUARDO LLAÑA SANCHEZ</t>
  </si>
  <si>
    <t>AHORRO</t>
  </si>
  <si>
    <t>BANCOLOMBIA S.A.</t>
  </si>
  <si>
    <t>11</t>
  </si>
  <si>
    <t>12</t>
  </si>
  <si>
    <t>13</t>
  </si>
  <si>
    <t>14</t>
  </si>
  <si>
    <t>15</t>
  </si>
  <si>
    <t>7616</t>
  </si>
  <si>
    <t>5316</t>
  </si>
  <si>
    <t>CATHERINE MELISSA MORENO HIGUERA</t>
  </si>
  <si>
    <t>Una vez perfeccionado el contrato y cumplidos los requisitos de ejecución, la Unidad Administrativa Especial Migración Colombia pagará al contratista el valor del contrato en once (11) pagos mensuales a razón de: TRES MILLONES QUINIENTOS MIL PESOS M/CTE ($3.500.000) y un último pago correspondiente a 15 días por valor de UN MILLÓN SETECIENTOS CINCUENTA MIL PESOS M/CTE ($1.750.000), incluido los impuestos a que haya lugar, todo ello previa presentación de las cuentas de cobro correspondientes, acompañadas de los informes de actividades, certificación de cumplimiento a satisfacción expedida por el supervisor del contrato y el soporte del pago de los aportes al Sistema General de Seguridad Social en Salud, Pensión y Riesgos Laborales.-</t>
  </si>
  <si>
    <t>Una vez perfeccionado el contrato y cumplidos los requisitos de ejecución, la Unidad Administrativa Especial Migración Colombia pagará al contratista el valor del contrato en once (11) mensualidades vencidas a razón de TRES MILLONES QUINIENTOS MIL DE PESOS MONEDA CORRIENTE  ($3.500.000.00) cada una y un (1) último pago proporcional a 15 días por valor de UN MILLON SETECIENTOS CINCUENTA MIL PESOS M/CTE ($1.750.000).</t>
  </si>
  <si>
    <t>2016623140500005E</t>
  </si>
  <si>
    <t>Prestar los servicios profesionales en el Grupo de Contratos adscrito a la Subdirección Administrativa y Financiera, en el desarrollo de procesos precontractuales y post contractuales liderados por esta dependencia, de acuerdo con las condiciones señaladas en las condiciones y especificaciones técnicas descritas en los Estudios Previos y la Propuesta presentada por EL CONTRATISTA.</t>
  </si>
  <si>
    <t>7816</t>
  </si>
  <si>
    <t>MARIA JIMENA CASTRO ACEVEDO</t>
  </si>
  <si>
    <t>Una vez perfeccionado el contrato y cumplidos los requisitos de ejecución, la Unidad Administrativa Especial Migración Colombia pagará al contratista el valor del contrato en once (11) mensualidades vencidas a razón de DOS MILLONES QUINIENTOS MIL PESOS MCTE  ($2.500.000.00) cada una y un (1) último pago proporcional a 15 días por valor de UN MILLON DOSCIENTOS CINCUENTA MIL PESOS M/CTE ($1.250.000).</t>
  </si>
  <si>
    <t>La Unidad Administrativa Especial Migración Colombia pagará al contratista el valor del contrato en mensualidades vencidas a razón de CUATRO MILLONES DE PESOS M/CTE ($4.000.000), incluido los impuestos a que haya lugar.</t>
  </si>
  <si>
    <t>2016623140500009E</t>
  </si>
  <si>
    <t>Prestar los servicios profesionales de asesoría y apoyo en la formulación, estructuración y diseño de proyectos, iniciativas, estudios y procedimientos para la optimización de la gestión de control migratorio liderados por la Subdirección de Control Migratorio, de acuerdo con las condiciones señaladas en las condiciones y especificaciones técnicas descritas en los Estudios Previos y la Propuesta presentada por EL CONTRATISTA.</t>
  </si>
  <si>
    <t>7516</t>
  </si>
  <si>
    <t>RUBEN DARIO GONZALEZ HERNANDEZ</t>
  </si>
  <si>
    <t>BANCO DAVIVIENDA SA</t>
  </si>
  <si>
    <t>Una vez perfeccionado el contrato y cumplidos los requisitos de ejecución, la Unidad Administrativa Especial Migración Colombia pagará al contratista el valor del contrato en mensualidades vencidas a razón de CINCO MILLONES DOSCIENTOS MIL DE PESOS M/CTE ($5.200.000) cada una, incluido los impuestos a que haya lugar.</t>
  </si>
  <si>
    <t>16</t>
  </si>
  <si>
    <t>Prestar los servicios técnicos de apoyo a la gestión consistente en la implementación y el desarrollo del plan de uso y  mantenimiento del armamento asignado a la entidad, así como el apoyo administrativo y operativo a la coordinación del grupo de seguridad y enlace con la fuerza pública y organismos de seguridad.</t>
  </si>
  <si>
    <t>716</t>
  </si>
  <si>
    <t>JOSÉ IGNACIO CASTILLO RICO</t>
  </si>
  <si>
    <t>BANCO BILBAO VIZCAYA ARGENTARIA COLOMBIA SA BBVA</t>
  </si>
  <si>
    <t>Una vez perfeccionado el contrato y cumplidos los requisitos de ejecución la Unidad Administrativa Especial Migración Colombia  pagara al contratista el valor del contrato en  once (11)  mensualidades vencidas a razón de: TRES MILLONES QUINIENTOS MIL PESOS M/CTE ($3`500.000.oo), incluido los impuestos a que haya lugar.</t>
  </si>
  <si>
    <t>APOYO</t>
  </si>
  <si>
    <t>2016623140500007E</t>
  </si>
  <si>
    <t>2016623140300002E</t>
  </si>
  <si>
    <t>31</t>
  </si>
  <si>
    <t>CAUSAL</t>
  </si>
  <si>
    <t>PRESTACIÓN SERVICIOS PROFESIONALES</t>
  </si>
  <si>
    <t>EXCLUSIVIDAD</t>
  </si>
  <si>
    <t>Adquirir la extensión de garantía para los servidores marca DELL, con su debido soporte, que hacen parte de la plataforma tecnológica de la Unidad Administrativa Especial Migración Colombia</t>
  </si>
  <si>
    <t>811115
811123</t>
  </si>
  <si>
    <t>Ingeniería de software o hardware
Mantenimiento y soporte de hardware de computador</t>
  </si>
  <si>
    <t>12416</t>
  </si>
  <si>
    <t>C-223-1002-1</t>
  </si>
  <si>
    <t>CONVOCADO</t>
  </si>
  <si>
    <t>18</t>
  </si>
  <si>
    <t>19</t>
  </si>
  <si>
    <t>20</t>
  </si>
  <si>
    <t>21</t>
  </si>
  <si>
    <t>22</t>
  </si>
  <si>
    <t>23</t>
  </si>
  <si>
    <t>24</t>
  </si>
  <si>
    <t>25</t>
  </si>
  <si>
    <t>26</t>
  </si>
  <si>
    <t>27</t>
  </si>
  <si>
    <t>28</t>
  </si>
  <si>
    <t>30</t>
  </si>
  <si>
    <t>2016623140100001E</t>
  </si>
  <si>
    <t>ARRENDAMIENTO</t>
  </si>
  <si>
    <t>SANTA MARTA</t>
  </si>
  <si>
    <t>Alquiler o arrendamiento de propiedades o edificaciones</t>
  </si>
  <si>
    <t>1616</t>
  </si>
  <si>
    <t>A-2-0-4-10-2</t>
  </si>
  <si>
    <t>MAGDALENA</t>
  </si>
  <si>
    <t>JULIO RAMON PIZARRO PEREZ</t>
  </si>
  <si>
    <t>SUBDIRECCIÓN CONTROL MIGRATORIO</t>
  </si>
  <si>
    <t>DIRECCIÓN GENERAL</t>
  </si>
  <si>
    <t>GRUPO DE SEGURIDAD Y ENLACE CON LA FUERZA PÚBLICA</t>
  </si>
  <si>
    <t>OFICINA DE TECNOLOGÍA</t>
  </si>
  <si>
    <t>32</t>
  </si>
  <si>
    <t>33</t>
  </si>
  <si>
    <t>35</t>
  </si>
  <si>
    <t>36</t>
  </si>
  <si>
    <t>37</t>
  </si>
  <si>
    <t>38</t>
  </si>
  <si>
    <t>2016623140500041E</t>
  </si>
  <si>
    <t>Contratar la publicación de diferentes avisos de prensa en el periódico El Tiempo, de acuerdo a las necesidades requeridas por la Entidad.</t>
  </si>
  <si>
    <t>Impresión</t>
  </si>
  <si>
    <t>14516</t>
  </si>
  <si>
    <t>A-2-0-4-7-6</t>
  </si>
  <si>
    <t>PRESTACIÓN DE SERVICIO</t>
  </si>
  <si>
    <t>PUBLICACIÓN AVISOS</t>
  </si>
  <si>
    <t>CASA EDITORIAL EL TIEMPO</t>
  </si>
  <si>
    <t>7</t>
  </si>
  <si>
    <t>CORRIENTE</t>
  </si>
  <si>
    <t>JUAN MANUEL CAICEDO</t>
  </si>
  <si>
    <t>2016623140500008E</t>
  </si>
  <si>
    <t>Prestación de servicios jurídicos especializados para apoyar, asesorar y orientar a la Oficina Asesora Jurídica de la entidad en  estrategia de conciliación y en el diagnóstico de mecanismos alternativos de solución de conflictos, defensa judicial del Estado, en el adecuado manejo del Proceso disciplinario interno de la Entidad y en el monitoreo y vigilancia de procesos judiciales</t>
  </si>
  <si>
    <t>9616</t>
  </si>
  <si>
    <t>REYES GONZALES SAS</t>
  </si>
  <si>
    <t>0</t>
  </si>
  <si>
    <t>BANCO DAVIVIENDA S.A.</t>
  </si>
  <si>
    <t>WINSTON ANDRES MARTÍNEZ ACOSTA</t>
  </si>
  <si>
    <t>2016623140500012E</t>
  </si>
  <si>
    <t>Prestación de servicios profesionales a la Oficina de Tecnología de la Información en temas contractuales</t>
  </si>
  <si>
    <t>7716</t>
  </si>
  <si>
    <t>NIDIA ARABELY LOPEZ NOVOA</t>
  </si>
  <si>
    <t>CITIBANK COLOMBIA</t>
  </si>
  <si>
    <t>2016623140500011E</t>
  </si>
  <si>
    <t>16016</t>
  </si>
  <si>
    <t>2016623140100002E</t>
  </si>
  <si>
    <t>1</t>
  </si>
  <si>
    <t>MÍNIMA</t>
  </si>
  <si>
    <t>AMAZONAS</t>
  </si>
  <si>
    <t>LETICIA</t>
  </si>
  <si>
    <t>Contratar el arrendamiento de una balsa (Bien Mueble) para el parqueadero de la patrulla fluvial bajo techo, que opere las veinticuatro (24) horas del día para la citada embarcación y que ofrezca las medidas de seguridad adecuadas, específicamente en la Ciudad de Leticia en el Departamento del Amazonas.-</t>
  </si>
  <si>
    <t>Arrendamiento de instalaciones comerciales e industriales</t>
  </si>
  <si>
    <t>5716</t>
  </si>
  <si>
    <t>A-2-0-4-10-1</t>
  </si>
  <si>
    <t>201662314030001E</t>
  </si>
  <si>
    <t>LICITACIÓN</t>
  </si>
  <si>
    <t>BOGOTÁ</t>
  </si>
  <si>
    <t>“Contratar los servicios de estabilización para la consolidación del sistema de información misional “PLATINUM”, los que incluyen la adecuación técnica de los módulos existentes, la implementación de nuevas funcionalidades y desarrollos por demanda, soporte y mantenimiento de dicho sistema, así como, de los demás aplicativos soporte, para la mejora continua de los sistemas de información bajo la modalidad de fábrica de software”</t>
  </si>
  <si>
    <t>811115
432315</t>
  </si>
  <si>
    <t>Ing de software do hardware
Software funcional específico de una empresa</t>
  </si>
  <si>
    <t>CONVOCADO SECOP II</t>
  </si>
  <si>
    <t>PUBLICACIÓN PROYECTO PLIEGOS</t>
  </si>
  <si>
    <t>12716</t>
  </si>
  <si>
    <t>SELECCIÓN ABREVIADA</t>
  </si>
  <si>
    <t>SUBASTA</t>
  </si>
  <si>
    <t>“Adquirir la extensión de garantía para los servidores marca Hewlett-Packard, con su debido soporte, que hacen parte de la plataforma tecnológica de la Unidad Administrativa Especial Migración Colombia</t>
  </si>
  <si>
    <t>Ing de software do hardware
Mantenimiento y soporte de hardware de computador</t>
  </si>
  <si>
    <t>12516</t>
  </si>
  <si>
    <t>GUAJIRA</t>
  </si>
  <si>
    <t xml:space="preserve">Contratar el servicio de mantenimiento preventivo y correctivo con suministro de repuestos nuevos originales u homologados, para los vehículos multimarcas asignados a la Regional Guajira, incluido el servicio de lavado y despinche.  </t>
  </si>
  <si>
    <t>servicios de mantenimiento y reparacion de vehículos</t>
  </si>
  <si>
    <t>7016</t>
  </si>
  <si>
    <t>A-2-0-4-5-6</t>
  </si>
  <si>
    <t>2016623140700001E</t>
  </si>
  <si>
    <t>ANDINA - BOGOTA D.C.</t>
  </si>
  <si>
    <t>Contratar la prestación del servicio de lavado de manera ecológica del parque automotor de la Regional Andina y del Nivel Central ubicado en Bogotá.</t>
  </si>
  <si>
    <t>6916</t>
  </si>
  <si>
    <t>2016623140500044E</t>
  </si>
  <si>
    <t>39</t>
  </si>
  <si>
    <t>Contratar la prestación de servicios profesionales para la implementación y seguimiento de  estrategias  en  temas de anticorrupción</t>
  </si>
  <si>
    <t>Servicios de Consultoría de Negocios y Administración</t>
  </si>
  <si>
    <t>16316</t>
  </si>
  <si>
    <t xml:space="preserve">MA JIMENA </t>
  </si>
  <si>
    <r>
      <t xml:space="preserve">Contratar el arrendamiento de un local comercial de propiedad del </t>
    </r>
    <r>
      <rPr>
        <b/>
        <sz val="10"/>
        <color theme="1"/>
        <rFont val="Arial Narrow"/>
        <family val="2"/>
      </rPr>
      <t xml:space="preserve">ARRENDADOR, </t>
    </r>
    <r>
      <rPr>
        <sz val="10"/>
        <color theme="1"/>
        <rFont val="Arial Narrow"/>
        <family val="2"/>
      </rPr>
      <t>ubicado en el departamento del Magdalena, en la ciudad de Santa Marta en la nomenclatura calle 22 Nº13 A – 88 barrio Los Alcázares, matrícula inmobiliaria  Nº 080-11689  y código catastral 47001010500040001000 de la Oficina de Registro de Instrumentos Públicos de Santa Marta, cuyos linderos y características se encuentran descritos en la Escritura Pública Nº 1330 del 20 de julio de 1995 según certificado expedido por la Oficina de Registro de Instrumentos Públicos de Santa Marta.</t>
    </r>
  </si>
  <si>
    <r>
      <t xml:space="preserve">Prestar servicios  profesionales y de apoyo a la gestión en el grupo de contratos perteneciente a la subdirección administrativa y financiera de migración Colombia, de acuerdo con las condiciones señaladas en las condiciones y especificaciones técnicas descritas en los Estudios Previos y la Propuesta presentada por </t>
    </r>
    <r>
      <rPr>
        <b/>
        <sz val="10"/>
        <color theme="1"/>
        <rFont val="Arial Narrow"/>
        <family val="2"/>
      </rPr>
      <t>EL CONTRATISTA.</t>
    </r>
  </si>
  <si>
    <r>
      <t xml:space="preserve">Prestar los servicios profesionales para  apoyar  a la Dirección General en el seguimiento de las directrices  que se imparten a las diferentes dependencias sobre la gestión administrativa  y misional de la Entidad, de acuerdo con las condiciones señaladas y especificaciones técnicas descritas en los Estudios Previos y la Propuesta presentada por </t>
    </r>
    <r>
      <rPr>
        <b/>
        <sz val="10"/>
        <color theme="1"/>
        <rFont val="Arial Narrow"/>
        <family val="2"/>
      </rPr>
      <t xml:space="preserve">EL CONTRATISTA. </t>
    </r>
  </si>
  <si>
    <r>
      <t xml:space="preserve">Prestar los servicios profesionales en el Grupo Financiero adscrito a la Subdirección Administrativa y Financiera, en el desarrollo de procesos Financieros y Contables liderados por esta dependencia, de acuerdo con las condiciones señaladas en las condiciones y especificaciones técnicas descritas en los Estudios Previos y la Propuesta presentada por </t>
    </r>
    <r>
      <rPr>
        <b/>
        <sz val="10"/>
        <rFont val="Arial Narrow"/>
        <family val="2"/>
      </rPr>
      <t>EL CONTRATISTA.</t>
    </r>
  </si>
  <si>
    <t>CAROLINA -ALEJANDRA</t>
  </si>
  <si>
    <t>CLAUDIA A.</t>
  </si>
  <si>
    <t>ALEJANDRA</t>
  </si>
  <si>
    <t>Contratar el suministro de combustibles (Gasolina Corriente y ACPM diésel corriente) para el parque automotor y las plantas eléctricas asignados a la Regional Guajira de la Unidad Administrativa Especial Migración Colombia, en las Sedes localizadas en la Calle 16 No. 3 - 28 Barrio Los Olivos de la Ciudad de Maicao, Riohacha y Puesto de Control Migratorio en el Corregimiento de Paraguachón.</t>
  </si>
  <si>
    <t>EJE CAFETERO</t>
  </si>
  <si>
    <t>Contratar el mantenimiento preventivo y correctivo con suministro de repuestos originales para los vehículos multimarca que conforman el parque automotor de la Unidad Administrativa Especial Migración Colombia de la Regional Eje Cafetero en las sedes de Armenia, Manizales y Pereira. Así mismo incluye los vehículos marca: NISSAN, TOYOTA y SUZUKI, que por su modelo, queden excluidos de los contratos MONOMARCA.</t>
  </si>
  <si>
    <t>El canon de arrendamiento se pagara mes anticipado, por la suma de: NUEVE MILLONES DOSCIENTOS SETENTA Y UN MIL SEISCIENTOS CINTUENTA Y UN PESOS MCTE ($9.271.651) incluido el IVA y demás impuestos a que haya lugar. El pago se realizará en la cuenta bancaria que para tal efecto indique el arrendador.
El valor final del contrato corresponderá a la prestación efectiva y real del servicio. En caso de terminación anticipada, cesión o suspensión del contrato, sólo habrá lugar al pago proporcional de los servicios efectivamente prestados.</t>
  </si>
  <si>
    <t>Prestación de servicios de apoyo al grupo de pasajes y viáticos en el proceso de realizar egresos y actualización a diario de los libros y archivo macro de pagos, de acuerdo con las condiciones señaladas en las condiciones y especificaciones técnicas descritas en los Estudios Previos y la Propuesta presentada por EL CONTRATISTA</t>
  </si>
  <si>
    <t>DESCARTADO</t>
  </si>
  <si>
    <t xml:space="preserve">GRUPO DE VIATICOS </t>
  </si>
  <si>
    <t>AREA DE LA  NECESISDAD</t>
  </si>
  <si>
    <t>ADMINISTRATIVA</t>
  </si>
  <si>
    <t>Servicios de gestion de servicios profesionales</t>
  </si>
  <si>
    <t>7416</t>
  </si>
  <si>
    <t>2016623140500004E</t>
  </si>
  <si>
    <t>2016623140100007E</t>
  </si>
  <si>
    <t>El ARRENDADOR se obliga para con el ARRENDATARIO a entregar en arrendamiento el  inmueble ubicado en el municipio de Turbo Antioquia, identificado con las nomenclaturas calle 100 No 14-57, apartamento 201 y  Calle 100 No 14-63, apartamento 101, esquina, con una superficie total de 160.2 metros cuadrados</t>
  </si>
  <si>
    <t>6016</t>
  </si>
  <si>
    <t>022</t>
  </si>
  <si>
    <t>ANTIOQUIA</t>
  </si>
  <si>
    <t>TURBO</t>
  </si>
  <si>
    <t xml:space="preserve">LINDA MERY GRACIANY DE ESCOBAR </t>
  </si>
  <si>
    <t>El canon de arrendamiento mensual se pagara mes anticipado AL ARRENDADOR dentro de los primeros diez (10) días calendario por valor de DOS MILLONES TRESCIENTOS  NOVENTA QUINIENTOS VEINTE PESOS ($2´582.000) MCTE., incluido el IVA y demás impuestos a que haya lugar.</t>
  </si>
  <si>
    <t>2016623140100006E</t>
  </si>
  <si>
    <t>024</t>
  </si>
  <si>
    <t>El ARRENDADOR se obliga para con el ARRENDATARIO a entregar en arrendamiento un cupo de parqueadero para el parque automotor del Centro Facilitador de Servicios Migratorios en la ciudad de Quibdó, ubicado en la carrera 5  entre calles  24 y 25</t>
  </si>
  <si>
    <t>6216</t>
  </si>
  <si>
    <t>CHOCO</t>
  </si>
  <si>
    <t>QUIBDO</t>
  </si>
  <si>
    <t>LUIS ANIBAL FLOREZ MOSCOSO</t>
  </si>
  <si>
    <t>BANCO BILVAO VIZCAYA ARGENTARIA COLOMBIA S.A. BBVA</t>
  </si>
  <si>
    <t>VALOR CONTRATO 2016</t>
  </si>
  <si>
    <t xml:space="preserve">El canon de arrendamiento se pagara por doce (12) mensualidades anticipadas, cada una por la suma de: DOSCIENTOS DIEZ MIL PESOS MCTE ($210.000) incluido el IVA y demás impuestos a que haya lugar. El pago se realizará en la cuenta bancaria que para tal efecto indique el arrendador.
El valor final del contrato corresponderá a la prestación efectiva y real del servicio. En caso de terminación anticipada, cesión o suspensión del contrato, sólo habrá lugar al pago proporcional de los servicios efectivamente prestados.
</t>
  </si>
  <si>
    <t>2016623140500033E</t>
  </si>
  <si>
    <t>012</t>
  </si>
  <si>
    <t>OFICINA ASESORA JURIDICA</t>
  </si>
  <si>
    <t>10116</t>
  </si>
  <si>
    <t>JOAQUIN ALFONSO MEJIA PARRA</t>
  </si>
  <si>
    <t>El valor final del contrato corresponderá a la prestación efectiva y real del servicio. En caso de terminación anticipada, cesión o suspensión del contrato, sólo habrá lugar al pago proporcional de los servicios efectivamente prestados.
Una vez perfeccionado el contrato y cumplidos los requisitos de ejecución, la Unidad Administrativa Especial Migración Colombia pagará al contratista el valor del contrato en mensualidades vencidas a razón SIETE MILLONES DE PESOS MONEDA CORRIENTE ($7.000.000) cada una, incluido los impuestos a que haya lugar.</t>
  </si>
  <si>
    <t>Prestar los servicios profesionales en la oficina Asesora Jurídica, en el manejo de temas contencioso administrativo, de acuerdo con las condiciones señaladas y especificaciones técnicas descritas en los estudios previos y la propuesta presentada por EL CONTRATISTA</t>
  </si>
  <si>
    <t>2016623140500032E</t>
  </si>
  <si>
    <t>016</t>
  </si>
  <si>
    <t xml:space="preserve">GRUPO DE ARCHIVO Y CORRESPONDENCIA </t>
  </si>
  <si>
    <t>Prestar los servicios profesionales en la oficina de tecnología de la información, para apoyar a migración colombia en el desarrollo de nuevas funcionalidades y la optimización e integración del sistema de gestión documental orfeo y del centro virtual al ciudadano cvac+, de acuerdo con las condiciones señaladas y especificaciones técnicas descritas e los estudios previos y la propuesta presentada por el contratista.</t>
  </si>
  <si>
    <t>2216</t>
  </si>
  <si>
    <t>C-450-1002-1</t>
  </si>
  <si>
    <t>CARLOS ALBERTO BARRERO CANTOR</t>
  </si>
  <si>
    <t>BANCO DE OCCIDENTE</t>
  </si>
  <si>
    <t xml:space="preserve"> 2016623140500029E</t>
  </si>
  <si>
    <t>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y la Propuesta presentada por el EL CONTRATISTA</t>
  </si>
  <si>
    <t>1816</t>
  </si>
  <si>
    <t>LILIANA GOMEZ VELASQUEZ</t>
  </si>
  <si>
    <t>Contratar el servicio de mantenimiento preventivo y correctivo  maquina laser trotec sp100r c30 y el suministro del sistema de extraccion 8260 atmos mono asi como  bolsa de repuestos</t>
  </si>
  <si>
    <t>GRUPO DE APOYO TECNICO CIENTIFICO</t>
  </si>
  <si>
    <t>2016623140500035E</t>
  </si>
  <si>
    <t>servicios de mantenimiento y reparacion de equipos de manufactura</t>
  </si>
  <si>
    <t>13316</t>
  </si>
  <si>
    <t>A-2-0-4-5-2</t>
  </si>
  <si>
    <t>2016623140100009E</t>
  </si>
  <si>
    <t>025</t>
  </si>
  <si>
    <t>ORINOQUIA</t>
  </si>
  <si>
    <t xml:space="preserve">El ARRENDADOR se obliga para con el ARRENDATARIO a entregar en Arrendamiento de cupos de parqueadero, para el parque automotor del Centro Facilitador de Servicios Migratorios en la ciudad de Arauca </t>
  </si>
  <si>
    <t>5816</t>
  </si>
  <si>
    <t>ARAUCA</t>
  </si>
  <si>
    <t>JAIVER ALBEIRO GUEVARA REBOLLEDO / INVERSIONES MULTISERVICIOS J&amp;S</t>
  </si>
  <si>
    <t>BANCO POPULAR SA</t>
  </si>
  <si>
    <t>Servicios Editoriales, de Diseño, de Artes Gráficas y Bellas Artes</t>
  </si>
  <si>
    <t>Que LA IMPRENTA, se compromete con MIGRACION COLOMBIA a la prestación de servicios de impresión de todo tipo de material institucional requerido por Migración Colombia, para el cumplimiento de su objeto misional y de apoyo de la Entidad, de conformidad con las condiciones y generalidades técnicas señaladas en los estudios previos</t>
  </si>
  <si>
    <t>2016623140500036E</t>
  </si>
  <si>
    <t>15116</t>
  </si>
  <si>
    <t>A-2-0-4-7-3</t>
  </si>
  <si>
    <t>2016623140500034E</t>
  </si>
  <si>
    <t>INTERADMINISTRATIVO</t>
  </si>
  <si>
    <t>la prestación de servicios profesionales para apoyar la gestión de la Oficina de Comunicaciones, de acuerdo con las condiciones señaladas y especificaciones técnicas descritas en los Estudios Previos y la Propuesta presentada por EL CONTRATISTA</t>
  </si>
  <si>
    <t>15316</t>
  </si>
  <si>
    <t xml:space="preserve">Contratar el mantenimiento preventivo y correctivo con bolsa de repuestos para los componentes de los CCTV  y la extensión de garantía de los switches de esta plataforma, para los aeropuertos internacionales de las ciudades de Bogotá, Medellín, Cali y Barranquilla, de acuerdo con los requerimientos técnicos de la Entidad. </t>
  </si>
  <si>
    <t>811118
811122</t>
  </si>
  <si>
    <t>Servicios de Sistemas y Administración de Componentes de Sistemas</t>
  </si>
  <si>
    <t>10216</t>
  </si>
  <si>
    <t>Adquirir equipos de cómputo servidores y ampliación del sistema de almacenamiento estructurado SAN, de acuerdo con las especificaciones técnicas requeridas por la Unidad Administrativa Especial Migración Colombia.</t>
  </si>
  <si>
    <t>1 Y 13</t>
  </si>
  <si>
    <t>432115
432018</t>
  </si>
  <si>
    <t>Difusión de Tecnologías de información y Telecomunicaciones</t>
  </si>
  <si>
    <t>14316</t>
  </si>
  <si>
    <t>2016623140300006E</t>
  </si>
  <si>
    <t xml:space="preserve">2016623140500030E  </t>
  </si>
  <si>
    <t>2016623140500027E</t>
  </si>
  <si>
    <t>NIVEL CENTRAL</t>
  </si>
  <si>
    <t>SUBDIRECCION ADMINSITRATIVA Y FINANCIERA</t>
  </si>
  <si>
    <t>Prestar los servicios de apoyo a la gestión en temas de  Infraestructura  en la Subdirección Administrativa y Financiera de Migración Colombia</t>
  </si>
  <si>
    <t>Servicios de Gestión, Servicios Profesionales de Empresa y Servicios Administrativos.</t>
  </si>
  <si>
    <t>41´580.000</t>
  </si>
  <si>
    <t>5516</t>
  </si>
  <si>
    <t xml:space="preserve">PRESTACION SE SERVICIOS </t>
  </si>
  <si>
    <t>COLPATRIA</t>
  </si>
  <si>
    <t>3´780.000</t>
  </si>
  <si>
    <t xml:space="preserve">Una vez perfeccionado el contrato y cumplidos los requisitos de ejecución, la Unidad Administrativa Especial Migración Colombia pagará al contratista el valor del contrato en Once (11) Mensualidades vencidas  cada una de TRES MILLONES SETECIENTOS OCHENTA MIL PESOS ($3´780.000), incluido los impuestos a que haya lugar. </t>
  </si>
  <si>
    <t>2016623140500019E</t>
  </si>
  <si>
    <t>GRUPO CONTRATOS</t>
  </si>
  <si>
    <t>PRESTAR SERVICIOS PROFESIONALES AL GRUPO DE CONTRATOS ADSCRITO A LA SUBDIRECCIÓN ADMINISTRATIVA Y FINANCIERA EN EL DESARROLLO DE PROCESOS PRECONTRACTUALES Y POSTCONTRACTUALES LIDERADOS POR ESTA DEPENDENCIA.-</t>
  </si>
  <si>
    <t>31,500,000</t>
  </si>
  <si>
    <t>5216</t>
  </si>
  <si>
    <t>ALEJANDRA MARIA ARCOS MEDINA</t>
  </si>
  <si>
    <t xml:space="preserve">AHORROS </t>
  </si>
  <si>
    <t xml:space="preserve">Bancolombia </t>
  </si>
  <si>
    <t>BOTERO SERNA LUZ MIRIAM</t>
  </si>
  <si>
    <t xml:space="preserve">Una vez perfeccionado el contrato y cumplidos los requisitos de ejecución, la Unidad Administrativa Especial Migración Colombia pagará al contratista el valor del contrato en nueve (9) mensualidades vencidas a razón de TRES MILLONES QUINIENTOS MIL PESOS ($3.500.000), incluido los impuestos a que haya lugar. </t>
  </si>
  <si>
    <t>2016623140500016E</t>
  </si>
  <si>
    <t>Prestar los servicios profesionales en la oficina Asesora Jurídica, para  apoyar  la gestión en la formulación de conceptos, análisis de documentos, manejo de procesos de la oficina jurídica, de acuerdo con las condiciones señaladas y especificaciones técnicas descritas en los estudios previos y la propuesta presentada por  EL CONTRATISTA.</t>
  </si>
  <si>
    <t xml:space="preserve">Servicios de gestion de servicios profesionales de empresa y servicios administrativos </t>
  </si>
  <si>
    <t>38,500,000</t>
  </si>
  <si>
    <t>9516</t>
  </si>
  <si>
    <t>NORBERTO RUBIANO MARTINEZ</t>
  </si>
  <si>
    <t xml:space="preserve">Una vez perfeccionado el contrato y cumplidos los requisitos de ejecución, la Unidad Administrativa Especial Migración Colombia pagará al contratista el valor del contrato en mensualidades vencidas cada una de TRES MILLONES QUINIENTOS MIL PESOS MONEDA CORRIENTE ($3.500.000), incluido los impuestos a que haya lugar. </t>
  </si>
  <si>
    <t>2016623140100005E </t>
  </si>
  <si>
    <t>NARIÑO</t>
  </si>
  <si>
    <t>REGIONAL NARIÑO</t>
  </si>
  <si>
    <t>Contratar el arrendamiento del  piso primero (1º) y segundo (2º) del inmueble ¿2 casas solar¿ ubicado en la Vereda La Calera, Corregimiento Chiles, Municipio Cumbal Departamento de Nariño, identificado con la matrícula 244-46983, código catastral No. 00-01-008-0071 cuyos linderos se encuentran  descritos en la escritura pública No. 36 del 11 de Febrero de 1964 de la Notaria de Cumbal (Dpto de Nariño)</t>
  </si>
  <si>
    <t>9,395,760</t>
  </si>
  <si>
    <t>6416</t>
  </si>
  <si>
    <t>CUMBAL</t>
  </si>
  <si>
    <t>PARMENIDES IBARRA CORDOBA</t>
  </si>
  <si>
    <t>CAJA SOCIAL</t>
  </si>
  <si>
    <t xml:space="preserve">ANA MERCEDES FIGUEROA </t>
  </si>
  <si>
    <t>A título de canon de arrendamiento mensual, pago anticipado AL ARRENDADOR dentro de los primeros diez (10) días calendario de cada mes, por valor de OCHOCIENTOS CINCUENTA Y CUATRO MIL CIENTO SESENTA PESOS ($854.160) M/Cte.</t>
  </si>
  <si>
    <t>2016623140100008E</t>
  </si>
  <si>
    <t>REGIONAL GUAJIRA</t>
  </si>
  <si>
    <t>El ARRENDADOR se obliga para con el ARRENDATARIO a entregar en arrendamiento cupos de parqueadero, para el parque automotor del Centro Facilitador de Servicios Migratorios en la ciudad de Riohacha. Los cupos de parqueo se encuentran ubicados en la Calle 14 No.6-32 de la ciudad de Riohacha, denominado Estación de Servicio Los Jose.</t>
  </si>
  <si>
    <t>Servicios de Gestión, profesionales de Empres y Administrativos</t>
  </si>
  <si>
    <t>4816</t>
  </si>
  <si>
    <t>RIOACHA</t>
  </si>
  <si>
    <t>ESTACION DE SERVICIO LOS JOSE S.A.S.</t>
  </si>
  <si>
    <t>Corriente</t>
  </si>
  <si>
    <t>BANCO DE BOGOTA</t>
  </si>
  <si>
    <t>ROMO BARRETO MIGUEL ENRIQUE</t>
  </si>
  <si>
    <t>El canon de arrendamiento se pagara por ONCE (11) mensualidades anticipadas, cada una por la suma de: SEISCIENTOS MIL PESOS MCTE ($600.000) incluido el IVA y demás impuestos a que haya lugar. El pago se realizará en la cuenta bancaria que para tal efecto indique el arrendador.</t>
  </si>
  <si>
    <t>2016623140500015E</t>
  </si>
  <si>
    <t>Prestar los servicios profesionales, para  apoyar a Migración Colombia en la gestión de la Oficina Asesora jurídica, de acuerdo con las condiciones señaladas y especificaciones técnicas descritas en los Estudios Previos y la Propuesta presentada por EL CONTRATISTA.</t>
  </si>
  <si>
    <t>9416</t>
  </si>
  <si>
    <t>LUISA FERNANDA ZAMUDIO GARCIA</t>
  </si>
  <si>
    <t>la Unidad Administrativa Especial Migración Colombia pagará al contratista el valor del contrato en mensualidades vencidas a razón de DOS MILLONES OCHOSCIENTOS MIL PESOS MONEDA CORRIENTE ($2.800.000), incluido los impuestos a que haya lugar.</t>
  </si>
  <si>
    <t>2016623140500006E</t>
  </si>
  <si>
    <t xml:space="preserve">Prestar  servicios profesionales para  apoyar  a la Dirección General en el  seguimiento a los actos jurídicos, documentos o actividades a su cargo, así como de  los controles para garantizar el cumplimiento de las decisiones; de acuerdo con las condiciones señaladas y especificaciones técnicas descritas en los Estudios Previos y la propuesta presentada por EL CONTRATISTA. </t>
  </si>
  <si>
    <t>10416</t>
  </si>
  <si>
    <t>ROY LUIS GALINDO WEHDEKING</t>
  </si>
  <si>
    <t xml:space="preserve">Una vez perfeccionado el contrato y cumplidos los requisitos de ejecución, la Unidad Administrativa Especial Migración Colombia pagará al contratista el valor del contrato en mensualidades vencidas cada una de SEIS MILLONES DE PESOS MONEDA CORRIENTE ($6.000.000) y proporcional por fracción de tiempo, si lo hubiere, incluido los impuestos a que haya lugar. </t>
  </si>
  <si>
    <t>2016623140500014E</t>
  </si>
  <si>
    <t>Prestar los servicios profesionales en la Oficina Asesora Jurídica, para  apoyar a Migración Colombia en la gestión de la oficina jurídica, de acuerdo con las condiciones señaladas y especificaciones técnicas descritas en los Estudios Previos y la Propuesta presentada por EL CONTRATISTA.</t>
  </si>
  <si>
    <t>9316</t>
  </si>
  <si>
    <t>5,000,000</t>
  </si>
  <si>
    <t xml:space="preserve">Una vez perfeccionado el contrato y cumplidos los requisitos de ejecución, la Unidad Administrativa Especial Migración Colombia pagará al contratista el valor del contrato en mensualidades vencidas cada una de CINCO MILLONES DE PESOS MONEDA CORRIENTE ($5.000.000), incluido los impuestos a que haya lugar. </t>
  </si>
  <si>
    <t>2015623140500017E</t>
  </si>
  <si>
    <t xml:space="preserve">PRESTACIÓN SERVICIOS </t>
  </si>
  <si>
    <t>REGIONAL ANDINA</t>
  </si>
  <si>
    <t>Contratar el servicio de mantenimiento preventivo y correctivo con suministro de repuestos originales para el ascensor marca ORONA, ubicado en el Edificio del CFSM de Bogotá, ubicado en la Calle 100 No. 11B-27 en la ciudad de Bogotá D.C, donde funciona la Sede principal de la Regional Andina.</t>
  </si>
  <si>
    <t>Servicios de Edificación, construcción de instalaciones y mantenimiento</t>
  </si>
  <si>
    <t>7216</t>
  </si>
  <si>
    <t>A-2-0-4-5-1</t>
  </si>
  <si>
    <t>SCALA ASCENSORES S.A.</t>
  </si>
  <si>
    <t> ARCHILA CABRERA CARLOS ALBERTO</t>
  </si>
  <si>
    <t xml:space="preserve">CUMPLIMIENTO/ AMPARO DE SALARIOS/ CALIDAD DEL SERVICIO/ PROVISION DE REPUESTOS </t>
  </si>
  <si>
    <t>20%/10%/20%/ 20%</t>
  </si>
  <si>
    <t>2016623140100004E</t>
  </si>
  <si>
    <t>Arrendamiento de las Oficinas y Parqueaderos descritos a continuación que hacen parte de la torre número 3 del Edificio Argos, el cual se encuentra ubicado en la calle veintiséis (Cll. 26) número cincuenta y nueve cincuenta y uno (59 ¿51) de la ciudad de Bogotá D.C.: Inmueble 1: Oficina 207, folio de matrícula inmobiliaria No. 50C-1822472 Inmueble 2: Oficina 212, folio de matrícula inmobiliaria No. 50C-1822477 Inmueble 3 y 4: Parqueaderos dobles (servidumbre) No. 31 y 32 con matrícula inmobiliaria No. 50C-1822555 Inmueble 5 y 6: Parqueaderos dobles (servidumbre) No. 352 y 353 con matrícula inmobiliaria No. 50C-1822803 Inmueble 7: parqueadero sencillo No. 375 con matrícula inmobiliaria No. 50C-1822819</t>
  </si>
  <si>
    <t>Servicios de Gestión, profesionales de Empres y Administrativo</t>
  </si>
  <si>
    <t>6316</t>
  </si>
  <si>
    <t>EUROAMERICAN S.A.S.</t>
  </si>
  <si>
    <t>18´496.142</t>
  </si>
  <si>
    <t>GAITAN ORTIZ JIMMY ENRIQUE</t>
  </si>
  <si>
    <t>2016623140100012E</t>
  </si>
  <si>
    <t>CFSM VALLEDUPAR</t>
  </si>
  <si>
    <t>El ARRENDADOR se obliga para con el ARRENDATARIO a entregar en arrendamiento el  inmueble local comercial, ubicado en la ciudad de Valledupar del departamento de Cesar en la Carrera 8 # 15-19, de propiedad del ARRENDADOR, identificado con matrícula catastral 190-34093/ 19092757/ 19038245, del círculo registral de Valledupar, escritura pública 2191 / 1172/ 3351 Notaría Primera de Valledupar – Cesar.</t>
  </si>
  <si>
    <t>93´610.598</t>
  </si>
  <si>
    <t>6116</t>
  </si>
  <si>
    <t>CESAR</t>
  </si>
  <si>
    <t>VALLEDUPAR</t>
  </si>
  <si>
    <t>ASESORES FINANCIEROS VILLAZON GUTIERREZ S.A.</t>
  </si>
  <si>
    <t>4</t>
  </si>
  <si>
    <t> 900.096.092</t>
  </si>
  <si>
    <t>8´915.295</t>
  </si>
  <si>
    <t> YEPES DOMINGUEZ DANIEL FERNANDO</t>
  </si>
  <si>
    <t>2016623140600001E</t>
  </si>
  <si>
    <t>Publicación y divulgación en el DIARIO OFICIAL,  de normas y actos administrativos de carácter general y otros documentos de carácter oficial proferidos por la Unidad Administrativa Especial Migración Colombia.</t>
  </si>
  <si>
    <t>7116</t>
  </si>
  <si>
    <t xml:space="preserve">IMPRENTA NACIONAL DE COLOMBIA </t>
  </si>
  <si>
    <t>DAVIVIENDA</t>
  </si>
  <si>
    <t>MENDEZ AGUIRRE DEICY ANDREA</t>
  </si>
  <si>
    <t>2016623140500026E</t>
  </si>
  <si>
    <t xml:space="preserve">PRESTACION DE SERVICIOS </t>
  </si>
  <si>
    <t>PRESTAR LOS SERVICIOS DE APOYO A LA GESTION A LA SUBDIRECCIÓN ADMINISTRATIVA Y FINANCIERA EN EL SEGUIMIENTO A LA GESTIÓN DE LAS REGIONALES DE LA UNIDAD ADMINISTRATIVA ESPECIAL MIGRACIÓN COLOMBIA.</t>
  </si>
  <si>
    <t>5416</t>
  </si>
  <si>
    <t xml:space="preserve">APOYO A LA GESTION </t>
  </si>
  <si>
    <t>ALFONSO VASQUEZ GUEVARA</t>
  </si>
  <si>
    <t xml:space="preserve">BBVA </t>
  </si>
  <si>
    <t> MARTINEZ AGUILAR DORIS ALIETH</t>
  </si>
  <si>
    <t>2016623140100003E</t>
  </si>
  <si>
    <t>CARIBE</t>
  </si>
  <si>
    <t>CFSM MONTERIA</t>
  </si>
  <si>
    <t xml:space="preserve">Servicios de gestión, profesionales de empresas  y administrativos </t>
  </si>
  <si>
    <t>5916</t>
  </si>
  <si>
    <t xml:space="preserve">CONVOCADO </t>
  </si>
  <si>
    <t>2016623140500018E</t>
  </si>
  <si>
    <t>SUBDIRECCION DE TALENTO HUMANO</t>
  </si>
  <si>
    <t>13516</t>
  </si>
  <si>
    <t xml:space="preserve">JOHANNA CAROLINA MANCIPE LUGO </t>
  </si>
  <si>
    <t>2016623140500028E</t>
  </si>
  <si>
    <t>Contratar el servicio especializado de transporte de carga vía aérea y terrestre, para el envío  de manera segura y oportuna de los bienes, mobiliario y útiles de papelería y escritorio  a cargo de la entidad, desde y con destino al nivel central y las Sedes Regionales, Centros Facilitadores de Servicios  Migratorios y Puestos de Control Migratorio Aéreo y Terrestre, a nivel nacional.</t>
  </si>
  <si>
    <t>781015 -781018</t>
  </si>
  <si>
    <t>Servicios de Transporte, almacenaje y correo</t>
  </si>
  <si>
    <t>55’000.000</t>
  </si>
  <si>
    <t>7316</t>
  </si>
  <si>
    <t>A-2-0-4--6-3</t>
  </si>
  <si>
    <t>2016623140300003E</t>
  </si>
  <si>
    <t>Adquisición de renovación de licencia y extensión de garantía prueba psicotécnica GESTIÓN 360° EVALUACION POR COMPETENCIA  y Prueba psicotécnica EVA (EVALUACION DE VALORES) Y ANTIVALORES.</t>
  </si>
  <si>
    <t xml:space="preserve">Equipo médico accesorios y suministros </t>
  </si>
  <si>
    <t>14016</t>
  </si>
  <si>
    <t>A-2-0-4-41-13</t>
  </si>
  <si>
    <t>2016623140500020E</t>
  </si>
  <si>
    <t>REGIONAL ORIENTE</t>
  </si>
  <si>
    <t xml:space="preserve">REGIONAL ORIENTE </t>
  </si>
  <si>
    <t>Contratar el mantenimiento preventivo y correctivo con suministro de repuestos originales u homologados para los vehículos multimarca que conforman el parque automotor de la Unidad Administrativa Especial Migración Colombia de la Regional Oriente en las sedes de Cúcuta y Bucaramanga.
Así mismo incluye los vehículos marca: NISSAN y TOYOTA, que por su modelo, queden excluidos de los contratos MONOMARCA.</t>
  </si>
  <si>
    <t>Servicios de Transporte, Almacenaje y  Correo</t>
  </si>
  <si>
    <t>6616</t>
  </si>
  <si>
    <t>2016623140500024E</t>
  </si>
  <si>
    <t>Contratación de bolsa de horas para servicio de soporte especializado para la plataforma Oracle implementada en la Unidad Administrativa Especial Migración Colombia</t>
  </si>
  <si>
    <t>811615-811120 -811122-811118</t>
  </si>
  <si>
    <t xml:space="preserve">servicios Basados en ingenieria, investigación y tecnologia </t>
  </si>
  <si>
    <t>200,000,000</t>
  </si>
  <si>
    <t>12616</t>
  </si>
  <si>
    <t>2016623140500010E</t>
  </si>
  <si>
    <t xml:space="preserve">Servicios de mantenimiento, y reparación de vehiculos </t>
  </si>
  <si>
    <t>6716</t>
  </si>
  <si>
    <t>2016623140500002E</t>
  </si>
  <si>
    <t>REGIONAL ANDINA - NIVEL CENTRAL</t>
  </si>
  <si>
    <t>2016623140500013E</t>
  </si>
  <si>
    <t>Contratar el suministro de materiales ferro eléctricos para atender los requerimientos que en materia de mantenimiento locativo presente la sede del nivel central y las sedes y PCM pertenecientes a la Regional Andina de la UNIDAD ADMINISTRATIVA ESPECIAL DE MIGRACIÓN COLOMBIA</t>
  </si>
  <si>
    <t>391217 - 391213 - 311628</t>
  </si>
  <si>
    <t>Ferretería eléctrica y suministro</t>
  </si>
  <si>
    <t>16616</t>
  </si>
  <si>
    <t>A-2-04-4-23</t>
  </si>
  <si>
    <t>033</t>
  </si>
  <si>
    <t>ASESORIAS EN ANTICORRUPCION</t>
  </si>
  <si>
    <t>LILIANA JARAMILLO MUTIS</t>
  </si>
  <si>
    <t>CORPBANCA COLOMBIA S.A.</t>
  </si>
  <si>
    <r>
      <t xml:space="preserve">Los pagos se </t>
    </r>
    <r>
      <rPr>
        <sz val="11"/>
        <color rgb="FF0000FF"/>
        <rFont val="Arial Narrow"/>
        <family val="2"/>
      </rPr>
      <t xml:space="preserve">realizarán previa presentación </t>
    </r>
    <r>
      <rPr>
        <sz val="11"/>
        <color theme="1"/>
        <rFont val="Arial Narrow"/>
        <family val="2"/>
      </rPr>
      <t xml:space="preserve">de presentación de las cuentas de cobro correspondientes, acompañadas de los informes de actividades, de la certificación de cumplimiento a satisfacción expedida por el supervisor del contrato y del soporte del pago de los aportes al Sistema General de Seguridad Social en Salud, Pensión y Riesgos Laborales. </t>
    </r>
  </si>
  <si>
    <t>Si las cuentas de cobro no han sido correctamente elaboradas o no se acompañan los documentos requeridos para el pago, el término para éste sólo efecto empezará a contarse desde la fecha en que se haya aportado el último de los documentos.</t>
  </si>
  <si>
    <t>Los pagos quedan sujetos igualmente al cumplimiento de los trámites administrativos a que haya lugar, a la expedición de la obligación y orden de pago SIIF, y a la aprobación del Programa Anual mensualizado de Caja – PAC, por parte de la Dirección del Tesoro Nacional. Los documentos soportes para el pago deberán ser avalados por el interventor del contrato.</t>
  </si>
  <si>
    <t>Para el pago se requiere de la presentación de los siguientes documentos:</t>
  </si>
  <si>
    <r>
      <t>a.</t>
    </r>
    <r>
      <rPr>
        <b/>
        <sz val="7"/>
        <color theme="1"/>
        <rFont val="Times New Roman"/>
        <family val="1"/>
      </rPr>
      <t xml:space="preserve">     </t>
    </r>
    <r>
      <rPr>
        <sz val="11"/>
        <color theme="1"/>
        <rFont val="Arial Narrow"/>
        <family val="2"/>
      </rPr>
      <t xml:space="preserve">Informe de actividades suscrito por </t>
    </r>
    <r>
      <rPr>
        <b/>
        <sz val="11"/>
        <color theme="1"/>
        <rFont val="Arial Narrow"/>
        <family val="2"/>
      </rPr>
      <t>el contratista</t>
    </r>
    <r>
      <rPr>
        <sz val="11"/>
        <color theme="1"/>
        <rFont val="Arial Narrow"/>
        <family val="2"/>
      </rPr>
      <t xml:space="preserve"> sobre las actividades y gestión realizada durante el periodo respectivo </t>
    </r>
  </si>
  <si>
    <r>
      <t>b.</t>
    </r>
    <r>
      <rPr>
        <b/>
        <sz val="7"/>
        <color theme="1"/>
        <rFont val="Times New Roman"/>
        <family val="1"/>
      </rPr>
      <t xml:space="preserve">    </t>
    </r>
    <r>
      <rPr>
        <sz val="11"/>
        <color theme="1"/>
        <rFont val="Arial Narrow"/>
        <family val="2"/>
      </rPr>
      <t>Certificación de cumplimiento o de recibo a satisfacción del servicio pactado y del cumplimiento de las obligaciones generales y específicas, suscrita por el supervisor del contrato.</t>
    </r>
  </si>
  <si>
    <r>
      <t>c.</t>
    </r>
    <r>
      <rPr>
        <b/>
        <sz val="7"/>
        <color theme="1"/>
        <rFont val="Times New Roman"/>
        <family val="1"/>
      </rPr>
      <t xml:space="preserve">     </t>
    </r>
    <r>
      <rPr>
        <sz val="11"/>
        <color theme="1"/>
        <rFont val="Arial Narrow"/>
        <family val="2"/>
      </rPr>
      <t>Copia del recibo o constancia de pago de aportes al Sistema de Seguridad Social Integral en Salud, Pensión y Riesgos Laborales, la cual deberá corresponder a lo legalmente exigido.</t>
    </r>
  </si>
  <si>
    <r>
      <t>d.</t>
    </r>
    <r>
      <rPr>
        <b/>
        <sz val="7"/>
        <color theme="1"/>
        <rFont val="Times New Roman"/>
        <family val="1"/>
      </rPr>
      <t xml:space="preserve">    </t>
    </r>
    <r>
      <rPr>
        <sz val="11"/>
        <color theme="1"/>
        <rFont val="Arial Narrow"/>
        <family val="2"/>
      </rPr>
      <t>Cuenta de cobro respectiva.</t>
    </r>
  </si>
  <si>
    <r>
      <t>e.</t>
    </r>
    <r>
      <rPr>
        <b/>
        <sz val="7"/>
        <color theme="1"/>
        <rFont val="Times New Roman"/>
        <family val="1"/>
      </rPr>
      <t xml:space="preserve">     </t>
    </r>
    <r>
      <rPr>
        <sz val="11"/>
        <color theme="1"/>
        <rFont val="Arial Narrow"/>
        <family val="2"/>
      </rPr>
      <t>Informe periódico de supervisión expedido por el supervisor del contrato por cada pago que autoriza.</t>
    </r>
  </si>
  <si>
    <r>
      <t xml:space="preserve">Se entienden incluidos como parte del precio todos los impuestos, derechos, tasas, gastos directos o indirectos y contribuciones que se generen con ocasión o como efecto del presente contrato, los cuales corren a cargo del </t>
    </r>
    <r>
      <rPr>
        <b/>
        <sz val="11"/>
        <color theme="1"/>
        <rFont val="Arial Narrow"/>
        <family val="2"/>
      </rPr>
      <t xml:space="preserve">CONTRATISTA. </t>
    </r>
  </si>
  <si>
    <r>
      <t xml:space="preserve">La Unidad Administrativa Especial Migración Colombia pagará al contratista el valor del contrato en mensualidades vencidas a razón de </t>
    </r>
    <r>
      <rPr>
        <b/>
        <sz val="10"/>
        <color theme="1"/>
        <rFont val="Arial Narrow"/>
        <family val="2"/>
      </rPr>
      <t xml:space="preserve">SEIS MILLONES DE PESOS MONEDA CORRIENTE ($6.000.000), </t>
    </r>
    <r>
      <rPr>
        <sz val="10"/>
        <color theme="1"/>
        <rFont val="Arial Narrow"/>
        <family val="2"/>
      </rPr>
      <t>cada una ,  incluidos los impuestos a que haya lugar.</t>
    </r>
  </si>
  <si>
    <t>2016623140700004E</t>
  </si>
  <si>
    <t>materiales combustibles, adiivos para combustibles lubricanttes y anticorrocibos</t>
  </si>
  <si>
    <t>28,000,000</t>
  </si>
  <si>
    <t>10316</t>
  </si>
  <si>
    <t>A-2-0-4-4-1</t>
  </si>
  <si>
    <t>REGIONAL EJE CAFETERO</t>
  </si>
  <si>
    <t>2016623140700003E</t>
  </si>
  <si>
    <t>6816</t>
  </si>
  <si>
    <t>ARRENDAMIENTO BALSA</t>
  </si>
  <si>
    <t>ALBERTO LOPEZ JIMENEZ</t>
  </si>
  <si>
    <t>BANCO DE BOGOTÁ S.A.</t>
  </si>
  <si>
    <t xml:space="preserve">MIGRACION COLOMBIA pagará al CONTRATISTA el valor del contrato así: 
Pagos mensuales, mes vencido cada uno por el valor del canon mensual ofrecido. 
</t>
  </si>
  <si>
    <t>IDGL S.A.</t>
  </si>
  <si>
    <t>WINSTON MARTINEZ</t>
  </si>
  <si>
    <t>Una vez perfeccionado el contrato y cumplidos los requisitos de ejecución, la Unidad Administrativa Especial Migración Colombia pagará al contratista el valor del contrato en seis (06) mensualidades vencidas a razón de SIETE MILLONES DE PESOS MONEDA CORRIENTE ($7.000.000.00), cada una y la última proporcional. Incluido los impuestos a que haya lugar.</t>
  </si>
  <si>
    <t>2016623140500053E</t>
  </si>
  <si>
    <t>50</t>
  </si>
  <si>
    <t>SECRETARIA GEENRAL</t>
  </si>
  <si>
    <t>servicios legales</t>
  </si>
  <si>
    <t>20216</t>
  </si>
  <si>
    <t>2016623140500043E</t>
  </si>
  <si>
    <t>41</t>
  </si>
  <si>
    <t>Adquisición de la suscripción a una biblioteca Jurídica Virtual, con instalación de software y herramienta de consulta de información jurídica, así como la actualización y el mantenimiento del Normograma, con cobertura nacional para la Unidad Administrativa Especial Migración Colombia</t>
  </si>
  <si>
    <t>55111515
82121802</t>
  </si>
  <si>
    <t>Audio cinta de material educacional
Servicios de publicaciones financiadas por el autor</t>
  </si>
  <si>
    <t>17216</t>
  </si>
  <si>
    <t>A-2-0-4-7-5</t>
  </si>
  <si>
    <t>COMPRAVENTA</t>
  </si>
  <si>
    <t>ADQUISICIÓN BIBLIOTECA CON INSTALACIÓN SOFTWARE</t>
  </si>
  <si>
    <t>AVANCE JURÍDICO</t>
  </si>
  <si>
    <t>2</t>
  </si>
  <si>
    <t>Una vez perfeccionado el contrato y cumplidos los requisitos para su ejecución, la Unidad Administrativa Especial Migración Colombia pagará al contratista el valor del contrato así: Un único pago equivalente al 100% del valor del mismo, una vez se haya instalado el software de Biblioteca Jurídica Virtual (Integrador Jurídico).</t>
  </si>
  <si>
    <t>PUBLIACION DE ACEPTACION DE OFERTA</t>
  </si>
  <si>
    <t>MANTENIMIENTO VEHICULOS</t>
  </si>
  <si>
    <t>LAVADO DE VEHICULOS</t>
  </si>
  <si>
    <t>CUNDINAMARCA</t>
  </si>
  <si>
    <t>RIOHACHA - MAICAO</t>
  </si>
  <si>
    <t>CAMILO ANDRES FORERO RIOS</t>
  </si>
  <si>
    <t>PEDRO MANUEL ARIZA BERMUDEZ</t>
  </si>
  <si>
    <t>BANCOLOMBIA S.A</t>
  </si>
  <si>
    <t>2016623140500058E</t>
  </si>
  <si>
    <t>PRESTACION DE SERRVICIOS DE APOYO A LA GESTION</t>
  </si>
  <si>
    <t>Prestar los Servicios de Apoyo a la Gestión, consistentes en la separación de archivos PDF/A, organización, elaboración hoja de control, control de calidad, verificación, análisis, digitalización, sistematización y demás labores que contribuyan a la actualización y conservación de los expedientes de las historias laborales que reposan en el archivo de la Subdirección de Talento Humano de la Unidad Administrativa Especial Migración Colombia, de acuerdo con las condiciones señaladas en los estudios previos y en la propuesta presentada por el CONTRATISTA</t>
  </si>
  <si>
    <t>servicio de administracion de empresas</t>
  </si>
  <si>
    <t>3,900,000</t>
  </si>
  <si>
    <t>19716</t>
  </si>
  <si>
    <t>PRESTACION DE SERVICIOS DE APOYO A LA GESTION PARA LA DIGITALIZACION DE HISTORIAS LABORALES</t>
  </si>
  <si>
    <t>CAROLINA LOPEZ RAMIREZ</t>
  </si>
  <si>
    <t>45</t>
  </si>
  <si>
    <t>2016623140500056E</t>
  </si>
  <si>
    <t>46</t>
  </si>
  <si>
    <t>19616</t>
  </si>
  <si>
    <t>NUBIA JANNETH RODRIGUEZ SUAREZ</t>
  </si>
  <si>
    <t>CLAUDIA MENDOZA</t>
  </si>
  <si>
    <r>
      <t xml:space="preserve">La Unidad Administrativa Especial Migración Colombia pagará al contratista el valor del contrato en mensualidades vencidas a razón de </t>
    </r>
    <r>
      <rPr>
        <b/>
        <sz val="11"/>
        <color theme="1"/>
        <rFont val="Arial Narrow"/>
        <family val="2"/>
      </rPr>
      <t xml:space="preserve">UN MILLÓN TRECIENTOS MIL PESOS MONEDA CORRIENTE ($1.300.000.) </t>
    </r>
    <r>
      <rPr>
        <sz val="11"/>
        <color theme="1"/>
        <rFont val="Arial Narrow"/>
        <family val="2"/>
      </rPr>
      <t>cada una, incluidos los impuestos a que haya lugar.</t>
    </r>
  </si>
  <si>
    <t>SUMINISTRO DE COMBUSTIBLE</t>
  </si>
  <si>
    <t>ESTACION DE SERVICIOS LOS JOSE SAS</t>
  </si>
  <si>
    <t>2016623141100005E</t>
  </si>
  <si>
    <t>SAN ANDRES</t>
  </si>
  <si>
    <t>Contratar el mantenimiento de  los Pozos o Registros sanitarios, el lavado de tanques para el almacenamiento de agua de uso doméstico (cisternas), limpieza de trampas de grasas y pozos sépticos,  sumideros de aguas residuales o pluviales, al igual que el  mantenimiento preventivo de las Motobombas  con suministro de repuestos y accesorios necesarios  para el correcto funcionamiento de las Motobombas de presión y eyector, de la Regional San Andres, pertenecientes a la Unidad Administrativa Especial Migración Colombia</t>
  </si>
  <si>
    <t>40151510-40151511-72101507</t>
  </si>
  <si>
    <t>bombas de agua, bombas para pozos y servicio de mantenimiento de edificios</t>
  </si>
  <si>
    <t>18816</t>
  </si>
  <si>
    <t>PUBLICACION DE INVITACION</t>
  </si>
  <si>
    <t>2016623140500042E</t>
  </si>
  <si>
    <t>40</t>
  </si>
  <si>
    <t>Contratar la publicación de diferentes avisos de prensa en el periódico La República, de acuerdo a las necesidades requeridas por la Entidad.-</t>
  </si>
  <si>
    <t>14616</t>
  </si>
  <si>
    <t>EDITORIAL EL GLOBO S.A.</t>
  </si>
  <si>
    <t>Una vez perfeccionado el contrato y cumplidos los requisitos para su ejecución, la Entidad pagará al contratista el valor del aviso, de acuerdo a las publicaciones realizadas, durante el periodo contractual.</t>
  </si>
  <si>
    <t>Una vez perfeccionado el contrato y cumplidos los requisitos para su ejecución, la Entidad pagará al contratista el valor del aviso, de acuerdo a las publicaciones realizadas, durante el periodo contractual, previa presentación de la factura y/o cuenta de cobro correspondiente, acompañada de la certificación de cumplimiento a satisfacción expedida por el supervisor del contrato, y la certificación expedida por el Revisor Fiscal, del pago de sus obligaciones a los Sistemas de Salud, Pensión, Riesgos Laborales y Aportes a las Cajas de Compensación Familiar, Instituto Colombiano de Bienestar Familiar ICBF y Servicio Nacional de Aprendizaje SENA.</t>
  </si>
  <si>
    <t>DAVIVIENDA S.A</t>
  </si>
  <si>
    <t>OFICINA COMUNICACIONES</t>
  </si>
  <si>
    <t>Prestar los servicios de apoyo a la gestión, técnica y administrativamente para apoyar a la Oficina de Comunicaciones</t>
  </si>
  <si>
    <t>servicios de apoyo gerencial</t>
  </si>
  <si>
    <t>20516</t>
  </si>
  <si>
    <t>2016623140500072E</t>
  </si>
  <si>
    <t>2016623140500046E</t>
  </si>
  <si>
    <t>9</t>
  </si>
  <si>
    <t>Contratar el servicio de mantenimiento preventivo y correctivo con suministro de repuestos y baterías para las  UPS marcas POWERSUN, APC,  TRIPP LITE y MITSUBICHI, asignadas a las Regionales y Puntos de Control Migratorio de la Entidad, de conformidad con las especificaciones técnicas de la Unidad Administrativa Especial Migración Colombia</t>
  </si>
  <si>
    <t>391210
721515
811017</t>
  </si>
  <si>
    <t>Equipos para distribución y conversión de alimentación
Servicios de Sistemas Electrónicos
Ingeniería eléctrica y electrónica</t>
  </si>
  <si>
    <t>19316</t>
  </si>
  <si>
    <t>EN EJECUCIÓN</t>
  </si>
  <si>
    <t>MANTENIMIENTO UPS</t>
  </si>
  <si>
    <t>REGIONALES ANDINA, CARIBE, ANTIOQUIA Y ORIENTE</t>
  </si>
  <si>
    <t>Bogotá, Cartagena, Medellín y Cúcuta</t>
  </si>
  <si>
    <t>POWERSUN SAS</t>
  </si>
  <si>
    <t>3</t>
  </si>
  <si>
    <t>BANCOLOMBIA</t>
  </si>
  <si>
    <t>NESTOR HERNANDO MONTENEGRO</t>
  </si>
  <si>
    <t xml:space="preserve">La Unidad Administrativa Especial Migración Colombia pagará al contratista el valor del contrato en tres (3) pagos así.
1. Un primer pago con corte al 30 de junio de 2016 equivalente al 40% del valor del contrato, una vez realizado el primer mantenimiento preventivo a la totalidad de las UPS objeto del contrato y los mantenimientos correctivos a que haya habido lugar.
2. Un segundo pago con corte al 30 de septiembre de 2016 equivalente al 30% del valor del contrato, una vez realizado los mantenimientos correctivos a que haya habido lugar.
3. Un tercero y último pago con corte al 31 de diciembre de 2016 equivalente al 30% del valor del contrato, una vez realizado el segundo mantenimiento preventivo a la totalidad de las UPS objeto del contrato y los mantenimientos correctivos a que haya habido lugar.
</t>
  </si>
  <si>
    <t>2016623140500045E</t>
  </si>
  <si>
    <t>53</t>
  </si>
  <si>
    <t>SUBDIRECCIÓN TALENTO HUMANO</t>
  </si>
  <si>
    <t xml:space="preserve">Contratar los servicios de alojamiento, alimentación y apoyo logístico para actividades de capacitación a nivel nacional de los funcionarios de Migración Colombia.  El suministro de los refrigerios de mañana y tarde, almuerzos y toda la logística, serán suministrados solo en los eventos cuando se requiere del servicio logístico y cuando el supervisor del contrato lo solicite.
</t>
  </si>
  <si>
    <t>90111501
90101601</t>
  </si>
  <si>
    <t>Hoteles
Servicios de banquetes y catering</t>
  </si>
  <si>
    <t>20616</t>
  </si>
  <si>
    <t>A-2-0-4-21-11</t>
  </si>
  <si>
    <t>ALOJAMIENTO, ALIMENTACIÓN Y APOYO LOGÍSTICO</t>
  </si>
  <si>
    <t>Bogotá D.C.</t>
  </si>
  <si>
    <r>
      <t>Una vez perfeccionado el contrato y cumplidos los requisitos de ejecución, la Unidad Administrativa Especial Migración Colombia pagará al Centro Social de Agentes y Patrulleros de la Policía Nacional,</t>
    </r>
    <r>
      <rPr>
        <sz val="8"/>
        <color theme="1"/>
        <rFont val="Arial"/>
        <family val="2"/>
      </rPr>
      <t xml:space="preserve"> </t>
    </r>
    <r>
      <rPr>
        <sz val="8"/>
        <color theme="1"/>
        <rFont val="Arial Narrow"/>
        <family val="2"/>
      </rPr>
      <t>el valor pactado en mensualidades vencidas, de acuerdo con los servicios prestados y facturados en el mes inmediatamente anterior.</t>
    </r>
  </si>
  <si>
    <t>47</t>
  </si>
  <si>
    <t>48</t>
  </si>
  <si>
    <t>49</t>
  </si>
  <si>
    <t>52</t>
  </si>
  <si>
    <t>42</t>
  </si>
  <si>
    <t>43</t>
  </si>
  <si>
    <t>44</t>
  </si>
  <si>
    <t>54</t>
  </si>
  <si>
    <t>SUMINISTRO</t>
  </si>
  <si>
    <t>SUMINISTRO DE MATERIALES</t>
  </si>
  <si>
    <t>WILLIAM ALFONSO LAGUNA VARGAS</t>
  </si>
  <si>
    <t>BANCO DE BOGOTÁ</t>
  </si>
  <si>
    <t>011</t>
  </si>
  <si>
    <t>2016623141100001E</t>
  </si>
  <si>
    <t>CFSM BAHÍA SOLANO</t>
  </si>
  <si>
    <t>Contratar el suministro de combustibles (Gasolina Corriente y ACPM diésel corriente) para el parque automotor y la planta eléctrica asignados al Puesto de Control Migratorio de Bahía Solano, perteneciente a la Regional Antioquia de la Unidad Administrativa Especial Migración Colombia.</t>
  </si>
  <si>
    <t>15101505
15101506</t>
  </si>
  <si>
    <t>Disel
Gasolina Corriente</t>
  </si>
  <si>
    <t>18116</t>
  </si>
  <si>
    <t>COMBUSTIBLES</t>
  </si>
  <si>
    <t>REGIONAL ANTIOQUIA</t>
  </si>
  <si>
    <t>Bahía Solano</t>
  </si>
  <si>
    <r>
      <t xml:space="preserve">MIGRACION COLOMBIA </t>
    </r>
    <r>
      <rPr>
        <sz val="9"/>
        <color theme="1"/>
        <rFont val="Arial Narrow"/>
        <family val="2"/>
      </rPr>
      <t xml:space="preserve">pagará al </t>
    </r>
    <r>
      <rPr>
        <b/>
        <sz val="9"/>
        <color theme="1"/>
        <rFont val="Arial Narrow"/>
        <family val="2"/>
      </rPr>
      <t xml:space="preserve">CONTRATISTA </t>
    </r>
    <r>
      <rPr>
        <sz val="9"/>
        <color theme="1"/>
        <rFont val="Arial Narrow"/>
        <family val="2"/>
      </rPr>
      <t>el valor del contrato en desembolsos mensuales  de conformidad con los vales canjeables por combustible emitidos mensualmente</t>
    </r>
  </si>
  <si>
    <t>2016623141100002E</t>
  </si>
  <si>
    <t>REGIONAL ORINOQUÍA</t>
  </si>
  <si>
    <t>CFSM ARAUCA</t>
  </si>
  <si>
    <t>Contratar el suministro de combustibles (Gasolina Corriente y ACPM diésel corriente) para el parque automotor y las plantas eléctricas asignados a la Regional Orinoquia de la Unidad Administrativa Especial Migración Colombia, en las Sedes localizadas en la Carrera 21 No.17-73 de la Ciudad de Arauca  y Puesto de Control Migratorio Terrestre José Antonio Páez de Arauca.</t>
  </si>
  <si>
    <t>18016</t>
  </si>
  <si>
    <t>REGIONAL ORINOQUIA</t>
  </si>
  <si>
    <t>Arauca - PCMT José Antonio Paez</t>
  </si>
  <si>
    <t>PRINCIPAL MOTORS</t>
  </si>
  <si>
    <t>LICITACIÓN 
SECOP II</t>
  </si>
  <si>
    <t>MENOR CUANTIA SECOP II</t>
  </si>
  <si>
    <t>Contratar el servicio de mantenimiento preventivo y correctivo son suministro de repuestos y baterías para las UPS marca TOSHIBA, asignadas a las regionales Andina y Caribe de la Entidad, de conformidad con las especificaciones técnicas de la Unidad Administrativa Especial Migración Colombia</t>
  </si>
  <si>
    <t>ANDINA - CARIBE</t>
  </si>
  <si>
    <t>391210
811017
811017</t>
  </si>
  <si>
    <t>19416</t>
  </si>
  <si>
    <t>C--223-1002-1</t>
  </si>
  <si>
    <t>Contratar el servicio de mantenimiento preventivo y correctivo son suministro de repuestos y baterías para las UPS marca PEI, asignadas a las once (11) Sedes Regionales de la Entidad y al Nivel Central, de conformidad con las especificaciones técnicas señaladas por la Unidad Administrativa Especial Migración Colombia.</t>
  </si>
  <si>
    <t>NIVEL NACIONAL</t>
  </si>
  <si>
    <t>19516</t>
  </si>
  <si>
    <t>PROYESTOS ESPECIALES INGENIERIA SAS</t>
  </si>
  <si>
    <t>8</t>
  </si>
  <si>
    <t>Cumplimiento/Calidad Servicio/Prestaciones Sociales</t>
  </si>
  <si>
    <t>20%; 20% y 10%</t>
  </si>
  <si>
    <t>2016623140500063E</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</si>
  <si>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2016.¿ Lo anterior, de acuerdo con las condiciones señaladas en las especificaciones y condiciones técnicas de los estudios previos y en la propuesta del contratista.</t>
  </si>
  <si>
    <t>PRESTACIÓN DE SERVICIOS PROFESIONALES</t>
  </si>
  <si>
    <t>17416</t>
  </si>
  <si>
    <t>PRESTACIÓN DE SERVICIOS</t>
  </si>
  <si>
    <t>AZUCENA PINZÓN RODRÍGUEZ</t>
  </si>
  <si>
    <t>CRISTHY LEIDY GRANADOS</t>
  </si>
  <si>
    <t>2016623140300007E</t>
  </si>
  <si>
    <t>Contratar la prestación de servicio de  recolección, curso y entrega de correo en sus diferentes modalidades a nivel nacional e internacional y el suministro de personal para la gestión documental.</t>
  </si>
  <si>
    <t>Servicios Postales de paqueteo y corruier</t>
  </si>
  <si>
    <t>17116</t>
  </si>
  <si>
    <t>A-2-0-4-6-2</t>
  </si>
  <si>
    <t>CORREO</t>
  </si>
  <si>
    <t xml:space="preserve">SERVICIOS POSTALES NACIONALES </t>
  </si>
  <si>
    <t>2016623140500070E</t>
  </si>
  <si>
    <t>ILVIS PATRICIA SERRANO BORNACELLY</t>
  </si>
  <si>
    <t>Contratar el servicio de soporte y actualización de las licencias para los sistemas KACTUS y SEVEN y soporte técnico especializado presencial, de conformidad con las especificaciones de la Unidad Administrativa Migración Colombia.</t>
  </si>
  <si>
    <t>432323
432330
811122</t>
  </si>
  <si>
    <t>Software de consulta y gestión de datos
Software de entorno operativo
Mantenimiento y soporte de software</t>
  </si>
  <si>
    <t>20016</t>
  </si>
  <si>
    <t xml:space="preserve">Prestar los servicios profesionales para  apoyar la gestión de la oficina asesora jurídica y manejo de procesos judiciales, de acuerdo con las condiciones señaladas y especificaciones técnicas descritas en los Estudios Previos y la Propuesta presentada por EL CONTRATISTA.  </t>
  </si>
  <si>
    <t>Servicios de Responsabilidad Civil</t>
  </si>
  <si>
    <t>9716</t>
  </si>
  <si>
    <t>OLBER TORO VALENCIA</t>
  </si>
  <si>
    <t>BANCOLOMBIA SA</t>
  </si>
  <si>
    <t>2016623140500040E</t>
  </si>
  <si>
    <t>Contratar por un (1) año, la suscripción de la REVISTA CONSTRUDATA (4 ediciones al año + 3 meses de la guía LEC de la construcción), con destino al Grupo Administrativo de Migración Colombia.</t>
  </si>
  <si>
    <t>Servicios de Noticias y Publicidad</t>
  </si>
  <si>
    <t>16716</t>
  </si>
  <si>
    <t>Prestar los servicios de apoyo al grupo de administración de personal de la Subdirección de Talento Humano en la atención de peticiones, conceptos técnicos, proyección de actos administrativos, construcción de políticas  y demás documentos que sean requeridos por la Subdirección del Talento Humano  de la Unidad Administrativa Especial de Migración Colombia, de acuerdo con las condiciones señaladas en los estudios previos y en la propuesta presentada por el contratista</t>
  </si>
  <si>
    <t xml:space="preserve">Servicios de Personal  </t>
  </si>
  <si>
    <t>20816</t>
  </si>
  <si>
    <t>Contratar el mantenimiento preventivo y correctivo a todo costo de un (01) pozo artesiano subterráneo y sistema de succión, almacenamiento y distribución de agua de uso doméstico, al igual que el  mantenimiento preventivo y correctivo de la electrobomba  con suministro de repuestos y accesorios necesarios  para el correcto funcionamiento del sistema de extracción y distribución de agua en la sede de la Regional Amazonas, perteneciente a la Unidad Administrativa Especial Migración Colombia.</t>
  </si>
  <si>
    <t>40151510
40151511</t>
  </si>
  <si>
    <t>Bombas de agua 
Bombas para pozos</t>
  </si>
  <si>
    <t>18716</t>
  </si>
  <si>
    <t>Contratar la prestación del servicio de mantenimiento general preventivo y correctivo con suministro de repuestos para los equipos de aire acondicionado en los inmuebles a cargo de migración Colombia a nivel nacional.</t>
  </si>
  <si>
    <t>721015
721512</t>
  </si>
  <si>
    <t>Servicios de apoyo para la construcción
Servicios de contrucción y mantenimiento de HVAC</t>
  </si>
  <si>
    <t>16416</t>
  </si>
  <si>
    <t>PUBLICACIÓN PLIEGOSS DEFINITIVOS</t>
  </si>
  <si>
    <t>Contratar la prestación del servicio de mantenimiento general preventivo y correctivo para las plantas eléctricas a cargo de Migración Colombia a nivel nacional</t>
  </si>
  <si>
    <t>721515
721543</t>
  </si>
  <si>
    <t>Servicios de sistemas eléctricas
Servicios de mantenimiento y reparación de equipo motivo y generación de energía eléctrica</t>
  </si>
  <si>
    <t>15516</t>
  </si>
  <si>
    <t xml:space="preserve">Adquirir la actualización del licenciamiento del antivirus y renovación del equipo solución Blue Coat con su respectivo licenciamiento, para la infraestructura tecnológica de la Unidad Administrativa Especial Migración Colombia. </t>
  </si>
  <si>
    <t>432328
432329
432332
811122</t>
  </si>
  <si>
    <t>Software de Administración de redes
Software para trabajo en redes
Software de seguridad y protección
Mantenimiento y soporte de software</t>
  </si>
  <si>
    <t>21016</t>
  </si>
  <si>
    <t>Servicio de Manteimiento preventivo y correctivo del parque automotor multimarcas vehículos ubicados en Bogotá y Regional Andina Sedes Tunja, Ibagué y Neiva.</t>
  </si>
  <si>
    <t>MENOR CUANTÍA</t>
  </si>
  <si>
    <t>PROCESOS</t>
  </si>
  <si>
    <t>Contratos</t>
  </si>
  <si>
    <t>Aceptación</t>
  </si>
  <si>
    <t>Oferta</t>
  </si>
  <si>
    <t>MARIA JOSÉ YEPES GIRALDO</t>
  </si>
  <si>
    <t>DELL COLOMBIA INC</t>
  </si>
  <si>
    <t>JUAN ALEJANDRO OLAYA</t>
  </si>
  <si>
    <t>IMPRESIÓN MATERIAL INSTITUCIONAL</t>
  </si>
  <si>
    <t>IMPRENTA NACIONAL</t>
  </si>
  <si>
    <t>EXTENSIÓN GARANTÍA</t>
  </si>
  <si>
    <t>RTH DIAGNÓSTICO Y SOLUCIONES EMPRESARIALES LTDA.</t>
  </si>
  <si>
    <t>CLAUDIA MILENA MENDOZA RÍOS</t>
  </si>
  <si>
    <t>CÚCUTA</t>
  </si>
  <si>
    <t>NORTE DE SANTANDER</t>
  </si>
  <si>
    <t>JORGE ELIECER VALENCIA MEDINA / SERVITECA JHORS</t>
  </si>
  <si>
    <t>SERGIO ANDRÉS BLANCO SUAREZ</t>
  </si>
  <si>
    <t>SANTANDER</t>
  </si>
  <si>
    <t>BUCARAMANGA</t>
  </si>
  <si>
    <t>BANCO OCCIDENTE</t>
  </si>
  <si>
    <t>OLGA ROSARIO MONTES GALLARDO</t>
  </si>
  <si>
    <t>LEONIDAS ALBERTO PONCE CALBO</t>
  </si>
  <si>
    <t>ARMENIA, MANIZALES Y PEREIRA</t>
  </si>
  <si>
    <t>PINTUCAR EXPRESS E.U.</t>
  </si>
  <si>
    <t>BANCO COLPATRIA MULTIBANCA COLPATRICA S.A.</t>
  </si>
  <si>
    <t>ELISBETH USECHE MARIN</t>
  </si>
  <si>
    <t>MAURICIO FERNEY CAICEDO CHAPARRO</t>
  </si>
  <si>
    <t>KEIBER ALEXANDER COLORADO LANDAZURI</t>
  </si>
  <si>
    <r>
      <t xml:space="preserve">MIGRACION COLOMBIA </t>
    </r>
    <r>
      <rPr>
        <sz val="9"/>
        <color theme="1"/>
        <rFont val="Arial Narrow"/>
        <family val="2"/>
      </rPr>
      <t xml:space="preserve">pagará al </t>
    </r>
    <r>
      <rPr>
        <b/>
        <sz val="9"/>
        <color theme="1"/>
        <rFont val="Arial Narrow"/>
        <family val="2"/>
      </rPr>
      <t xml:space="preserve">CONTRATISTA </t>
    </r>
    <r>
      <rPr>
        <sz val="9"/>
        <color theme="1"/>
        <rFont val="Arial Narrow"/>
        <family val="2"/>
      </rPr>
      <t>el valor del contrato en desembolsos mensuales  de conformidad con los suministros de combustible efectivamente realizados en el mes anterior.</t>
    </r>
  </si>
  <si>
    <t>MANTENIMIENTO POZOS</t>
  </si>
  <si>
    <t>REGIONAL SAN ANDRES</t>
  </si>
  <si>
    <t>SERVICIOS INTEGRALES EN SISTEMAS SISTEL SAS</t>
  </si>
  <si>
    <r>
      <t>A</t>
    </r>
    <r>
      <rPr>
        <sz val="9"/>
        <color theme="1"/>
        <rFont val="Arial Narrow"/>
        <family val="2"/>
      </rPr>
      <t xml:space="preserve">-2-0-4-7-6 </t>
    </r>
  </si>
  <si>
    <t>La prestación de servicios jurídicos especializados para apoyar, asesorar y orientar a la oficina asesora jurídica de la entidad en  asuntos relacionados con la contratación y el derecho administrativo, de acuerdo con las condiciones señaladas y especificaciones técnicas descritas en los Estudios Previos y la Propuesta presentada por EL CONTRATISTA.</t>
  </si>
  <si>
    <t>Arrendamiento parqueadero CFSM Montenria</t>
  </si>
  <si>
    <t>Prestación de servicios de apoyo a la Gestión al Grupo de Nómina en el proceso de liquidacion de factores salariasles y prestacionales.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</si>
</sst>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_);_(* \(#,##0\);_(* &quot;-&quot;_);_(@_)"/>
    <numFmt numFmtId="44" formatCode="_(&quot;$&quot;\ * #,##0.00_);_(&quot;$&quot;\ * \(#,##0.00\);_(&quot;$&quot;\ * &quot;-&quot;??_);_(@_)"/>
    <numFmt numFmtId="43" formatCode="_(* #,##0.00_);_(* \(#,##0.00\);_(* &quot;-&quot;??_);_(@_)"/>
    <numFmt numFmtId="164" formatCode="_(* #,##0_);_(* \(#,##0\);_(* &quot;-&quot;??_);_(@_)"/>
    <numFmt numFmtId="165" formatCode="0.000%"/>
    <numFmt numFmtId="166" formatCode="_(* #,##0.0000_);_(* \(#,##0.0000\);_(* &quot;-&quot;??_);_(@_)"/>
    <numFmt numFmtId="167" formatCode="0_);\(0\)"/>
    <numFmt numFmtId="168" formatCode="yyyy/mm/dd"/>
  </numFmts>
  <fonts count="43" x14ac:knownFonts="1">
    <font>
      <sz val="11"/>
      <color theme="1"/>
      <name val="Calibri"/>
      <family val="2"/>
      <scheme val="minor"/>
    </font>
    <font>
      <sz val="11"/>
      <color theme="1"/>
      <name val="Calibri"/>
      <family val="2"/>
      <scheme val="minor"/>
    </font>
    <font>
      <sz val="10"/>
      <name val="Arial"/>
      <family val="2"/>
    </font>
    <font>
      <sz val="10"/>
      <color theme="1"/>
      <name val="Arial Narrow"/>
      <family val="2"/>
    </font>
    <font>
      <sz val="10"/>
      <color rgb="FFFF0000"/>
      <name val="Arial Narrow"/>
      <family val="2"/>
    </font>
    <font>
      <sz val="10"/>
      <name val="Arial Narrow"/>
      <family val="2"/>
    </font>
    <font>
      <b/>
      <sz val="10"/>
      <color theme="1"/>
      <name val="Arial Narrow"/>
      <family val="2"/>
    </font>
    <font>
      <b/>
      <sz val="10"/>
      <name val="Arial Narrow"/>
      <family val="2"/>
    </font>
    <font>
      <u/>
      <sz val="11"/>
      <color theme="10"/>
      <name val="Calibri"/>
      <family val="2"/>
      <scheme val="minor"/>
    </font>
    <font>
      <sz val="10"/>
      <color rgb="FF000000"/>
      <name val="Arial Narrow"/>
      <family val="2"/>
    </font>
    <font>
      <sz val="10"/>
      <color rgb="FFFF0066"/>
      <name val="Arial Narrow"/>
      <family val="2"/>
    </font>
    <font>
      <sz val="9"/>
      <color indexed="81"/>
      <name val="Tahoma"/>
      <family val="2"/>
    </font>
    <font>
      <b/>
      <sz val="9"/>
      <color indexed="81"/>
      <name val="Tahoma"/>
      <family val="2"/>
    </font>
    <font>
      <sz val="10"/>
      <color theme="0"/>
      <name val="Arial Narrow"/>
      <family val="2"/>
    </font>
    <font>
      <sz val="8"/>
      <color indexed="81"/>
      <name val="Arial Narrow"/>
      <family val="2"/>
    </font>
    <font>
      <b/>
      <sz val="8"/>
      <color indexed="81"/>
      <name val="Arial Narrow"/>
      <family val="2"/>
    </font>
    <font>
      <b/>
      <sz val="9"/>
      <color indexed="81"/>
      <name val="Arial Narrow"/>
      <family val="2"/>
    </font>
    <font>
      <sz val="8"/>
      <color theme="1"/>
      <name val="Arial Narrow"/>
      <family val="2"/>
    </font>
    <font>
      <sz val="9"/>
      <color theme="1"/>
      <name val="Arial Narrow"/>
      <family val="2"/>
    </font>
    <font>
      <sz val="9"/>
      <color rgb="FF000000"/>
      <name val="Arial Narrow"/>
      <family val="2"/>
    </font>
    <font>
      <sz val="9"/>
      <name val="Arial Narrow"/>
      <family val="2"/>
    </font>
    <font>
      <u/>
      <sz val="9"/>
      <color theme="10"/>
      <name val="Arial Narrow"/>
      <family val="2"/>
    </font>
    <font>
      <b/>
      <sz val="9"/>
      <name val="Arial Narrow"/>
      <family val="2"/>
    </font>
    <font>
      <b/>
      <sz val="9"/>
      <color theme="1"/>
      <name val="Arial Narrow"/>
      <family val="2"/>
    </font>
    <font>
      <sz val="9"/>
      <color theme="10"/>
      <name val="Arial Narrow"/>
      <family val="2"/>
    </font>
    <font>
      <sz val="9"/>
      <color rgb="FFFF5050"/>
      <name val="Arial Narrow"/>
      <family val="2"/>
    </font>
    <font>
      <sz val="9"/>
      <color theme="0"/>
      <name val="Arial Narrow"/>
      <family val="2"/>
    </font>
    <font>
      <sz val="9"/>
      <color rgb="FFFF0000"/>
      <name val="Arial Narrow"/>
      <family val="2"/>
    </font>
    <font>
      <sz val="9"/>
      <color rgb="FFFF0066"/>
      <name val="Arial Narrow"/>
      <family val="2"/>
    </font>
    <font>
      <sz val="8"/>
      <name val="Arial Narrow"/>
      <family val="2"/>
    </font>
    <font>
      <u/>
      <sz val="9"/>
      <color theme="10"/>
      <name val="Calibri"/>
      <family val="2"/>
      <scheme val="minor"/>
    </font>
    <font>
      <i/>
      <sz val="11"/>
      <color theme="1"/>
      <name val="Arial Narrow"/>
      <family val="2"/>
    </font>
    <font>
      <b/>
      <sz val="8"/>
      <color theme="1"/>
      <name val="Arial Narrow"/>
      <family val="2"/>
    </font>
    <font>
      <sz val="8"/>
      <color rgb="FF3D3D3D"/>
      <name val="Arial"/>
      <family val="2"/>
    </font>
    <font>
      <b/>
      <sz val="8"/>
      <color rgb="FF000000"/>
      <name val="Arial"/>
      <family val="2"/>
    </font>
    <font>
      <sz val="11"/>
      <color theme="1"/>
      <name val="Arial Narrow"/>
      <family val="2"/>
    </font>
    <font>
      <b/>
      <sz val="11"/>
      <color theme="1"/>
      <name val="Arial Narrow"/>
      <family val="2"/>
    </font>
    <font>
      <sz val="11"/>
      <color rgb="FF0000FF"/>
      <name val="Arial Narrow"/>
      <family val="2"/>
    </font>
    <font>
      <b/>
      <sz val="7"/>
      <color theme="1"/>
      <name val="Times New Roman"/>
      <family val="1"/>
    </font>
    <font>
      <sz val="8"/>
      <color theme="1"/>
      <name val="Arial"/>
      <family val="2"/>
    </font>
    <font>
      <sz val="9"/>
      <color rgb="FF3D3D3D"/>
      <name val="Arial Narrow"/>
      <family val="2"/>
    </font>
    <font>
      <i/>
      <sz val="9"/>
      <color rgb="FF808080"/>
      <name val="Arial Narrow"/>
      <family val="2"/>
    </font>
    <font>
      <sz val="8"/>
      <name val="Arial"/>
      <family val="2"/>
    </font>
  </fonts>
  <fills count="20">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rgb="FFFFFF00"/>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FF33CC"/>
        <bgColor indexed="64"/>
      </patternFill>
    </fill>
    <fill>
      <patternFill patternType="solid">
        <fgColor rgb="FF7030A0"/>
        <bgColor indexed="64"/>
      </patternFill>
    </fill>
    <fill>
      <patternFill patternType="solid">
        <fgColor theme="8" tint="-0.249977111117893"/>
        <bgColor indexed="64"/>
      </patternFill>
    </fill>
    <fill>
      <patternFill patternType="solid">
        <fgColor theme="7" tint="-0.249977111117893"/>
        <bgColor indexed="64"/>
      </patternFill>
    </fill>
    <fill>
      <patternFill patternType="solid">
        <fgColor rgb="FFFF9999"/>
        <bgColor indexed="64"/>
      </patternFill>
    </fill>
    <fill>
      <patternFill patternType="solid">
        <fgColor theme="7" tint="0.59999389629810485"/>
        <bgColor indexed="64"/>
      </patternFill>
    </fill>
    <fill>
      <patternFill patternType="solid">
        <fgColor rgb="FFFF0066"/>
        <bgColor indexed="64"/>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8" fillId="0" borderId="0" applyNumberFormat="0" applyFill="0" applyBorder="0" applyAlignment="0" applyProtection="0"/>
    <xf numFmtId="44" fontId="1" fillId="0" borderId="0" applyFont="0" applyFill="0" applyBorder="0" applyAlignment="0" applyProtection="0"/>
  </cellStyleXfs>
  <cellXfs count="462">
    <xf numFmtId="0" fontId="0" fillId="0" borderId="0" xfId="0"/>
    <xf numFmtId="4" fontId="5" fillId="0" borderId="0" xfId="0" applyNumberFormat="1" applyFont="1" applyFill="1" applyAlignment="1">
      <alignment horizontal="center" vertical="center"/>
    </xf>
    <xf numFmtId="43" fontId="5" fillId="0" borderId="0" xfId="1" applyFont="1" applyFill="1" applyAlignment="1">
      <alignment horizontal="center" vertical="center"/>
    </xf>
    <xf numFmtId="14" fontId="5" fillId="0" borderId="0" xfId="0" applyNumberFormat="1" applyFont="1" applyFill="1" applyAlignment="1">
      <alignment horizontal="center" vertical="center"/>
    </xf>
    <xf numFmtId="14" fontId="5" fillId="0" borderId="0" xfId="1" applyNumberFormat="1" applyFont="1" applyFill="1" applyAlignment="1">
      <alignment horizontal="center" vertical="center"/>
    </xf>
    <xf numFmtId="3" fontId="5" fillId="0" borderId="1" xfId="1" applyNumberFormat="1" applyFont="1" applyFill="1" applyBorder="1" applyAlignment="1" applyProtection="1">
      <alignment horizontal="right" vertical="center" wrapText="1"/>
    </xf>
    <xf numFmtId="49" fontId="5" fillId="0" borderId="0" xfId="1" applyNumberFormat="1" applyFont="1" applyFill="1" applyAlignment="1">
      <alignment horizontal="center" vertical="center"/>
    </xf>
    <xf numFmtId="0" fontId="5" fillId="0" borderId="0" xfId="1" applyNumberFormat="1" applyFont="1" applyFill="1" applyAlignment="1">
      <alignment horizontal="center" vertical="center"/>
    </xf>
    <xf numFmtId="0" fontId="3" fillId="0" borderId="0" xfId="0" applyFont="1" applyFill="1" applyBorder="1" applyAlignment="1">
      <alignment horizontal="center" vertical="center"/>
    </xf>
    <xf numFmtId="0" fontId="9" fillId="0" borderId="1" xfId="0" applyFont="1" applyBorder="1" applyAlignment="1">
      <alignment vertical="center"/>
    </xf>
    <xf numFmtId="43" fontId="3" fillId="0" borderId="0" xfId="1" applyFont="1" applyFill="1" applyAlignment="1">
      <alignment horizontal="center" vertical="center"/>
    </xf>
    <xf numFmtId="9" fontId="5" fillId="0" borderId="0" xfId="2" applyFont="1" applyFill="1" applyAlignment="1">
      <alignment horizontal="center" vertical="center"/>
    </xf>
    <xf numFmtId="43" fontId="13" fillId="0" borderId="0" xfId="1" applyFont="1" applyFill="1" applyAlignment="1">
      <alignment horizontal="center" vertical="center"/>
    </xf>
    <xf numFmtId="0" fontId="3" fillId="0" borderId="0" xfId="0" applyFont="1" applyFill="1" applyAlignment="1">
      <alignment horizontal="center" vertical="center"/>
    </xf>
    <xf numFmtId="14" fontId="6" fillId="0" borderId="0" xfId="0" applyNumberFormat="1" applyFont="1" applyFill="1" applyAlignment="1">
      <alignment horizontal="center" vertical="center"/>
    </xf>
    <xf numFmtId="0" fontId="6"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NumberFormat="1" applyFont="1" applyFill="1" applyAlignment="1">
      <alignment horizontal="justify" vertical="top" wrapText="1"/>
    </xf>
    <xf numFmtId="164" fontId="3" fillId="0" borderId="0" xfId="1" applyNumberFormat="1" applyFont="1" applyFill="1" applyAlignment="1">
      <alignment horizontal="center" vertical="center" wrapText="1"/>
    </xf>
    <xf numFmtId="0" fontId="3" fillId="0" borderId="0" xfId="0" applyNumberFormat="1" applyFont="1" applyFill="1" applyAlignment="1">
      <alignment horizontal="center" vertical="center" wrapText="1"/>
    </xf>
    <xf numFmtId="14" fontId="3" fillId="0" borderId="0" xfId="1" applyNumberFormat="1" applyFont="1" applyFill="1" applyAlignment="1">
      <alignment horizontal="center" vertical="center"/>
    </xf>
    <xf numFmtId="49" fontId="3" fillId="0" borderId="0" xfId="1" applyNumberFormat="1" applyFont="1" applyFill="1" applyAlignment="1">
      <alignment horizontal="center" vertical="center"/>
    </xf>
    <xf numFmtId="164" fontId="3" fillId="0" borderId="0" xfId="1" applyNumberFormat="1" applyFont="1" applyFill="1" applyAlignment="1">
      <alignment horizontal="center" vertical="center"/>
    </xf>
    <xf numFmtId="49" fontId="5" fillId="0" borderId="0" xfId="0" applyNumberFormat="1" applyFont="1" applyFill="1" applyAlignment="1">
      <alignment horizontal="center" vertical="center"/>
    </xf>
    <xf numFmtId="14" fontId="4" fillId="0" borderId="0" xfId="0" applyNumberFormat="1" applyFont="1" applyFill="1" applyAlignment="1">
      <alignment horizontal="center" vertical="center"/>
    </xf>
    <xf numFmtId="49" fontId="4" fillId="0" borderId="0" xfId="1" applyNumberFormat="1" applyFont="1" applyFill="1" applyAlignment="1">
      <alignment horizontal="center" vertical="center"/>
    </xf>
    <xf numFmtId="43" fontId="4" fillId="0" borderId="0" xfId="1" applyFont="1" applyFill="1" applyAlignment="1">
      <alignment horizontal="center" vertical="center"/>
    </xf>
    <xf numFmtId="0" fontId="5" fillId="0" borderId="0" xfId="0" applyFont="1" applyFill="1" applyAlignment="1">
      <alignment horizontal="center" vertical="center" wrapText="1"/>
    </xf>
    <xf numFmtId="9" fontId="5" fillId="0" borderId="0" xfId="2" applyFont="1" applyFill="1" applyAlignment="1">
      <alignment horizontal="center" vertical="center" wrapText="1"/>
    </xf>
    <xf numFmtId="49" fontId="5" fillId="0" borderId="0" xfId="2" applyNumberFormat="1" applyFont="1" applyFill="1" applyAlignment="1">
      <alignment horizontal="center" vertical="center" wrapText="1"/>
    </xf>
    <xf numFmtId="14" fontId="5" fillId="0" borderId="0" xfId="0" applyNumberFormat="1" applyFont="1" applyFill="1" applyAlignment="1">
      <alignment horizontal="center" vertical="center" wrapText="1"/>
    </xf>
    <xf numFmtId="14" fontId="10" fillId="0" borderId="0" xfId="0" applyNumberFormat="1" applyFont="1" applyFill="1" applyAlignment="1">
      <alignment horizontal="center" vertical="center"/>
    </xf>
    <xf numFmtId="14" fontId="4" fillId="0" borderId="0" xfId="1" applyNumberFormat="1" applyFont="1" applyFill="1" applyAlignment="1">
      <alignment horizontal="center" vertical="center"/>
    </xf>
    <xf numFmtId="0" fontId="3" fillId="0" borderId="0" xfId="0" applyFont="1" applyFill="1" applyAlignment="1">
      <alignment vertical="center" wrapText="1"/>
    </xf>
    <xf numFmtId="4" fontId="7" fillId="0" borderId="0" xfId="0" applyNumberFormat="1" applyFont="1" applyFill="1" applyAlignment="1">
      <alignment horizontal="center" vertical="center"/>
    </xf>
    <xf numFmtId="166" fontId="3" fillId="0" borderId="0" xfId="1" applyNumberFormat="1" applyFont="1" applyFill="1" applyAlignment="1">
      <alignment horizontal="center" vertical="center"/>
    </xf>
    <xf numFmtId="49" fontId="8" fillId="0" borderId="1" xfId="9" applyNumberFormat="1" applyFill="1" applyBorder="1" applyAlignment="1">
      <alignment horizontal="center" vertical="center"/>
    </xf>
    <xf numFmtId="37" fontId="3" fillId="0" borderId="0" xfId="1" applyNumberFormat="1" applyFont="1" applyFill="1" applyAlignment="1">
      <alignment horizontal="center" vertical="center"/>
    </xf>
    <xf numFmtId="1" fontId="4" fillId="0" borderId="0" xfId="1" applyNumberFormat="1" applyFont="1" applyFill="1" applyAlignment="1">
      <alignment horizontal="center" vertical="center"/>
    </xf>
    <xf numFmtId="14" fontId="4" fillId="0" borderId="0" xfId="0" applyNumberFormat="1" applyFont="1" applyFill="1" applyAlignment="1">
      <alignment horizontal="center" vertical="center" wrapText="1"/>
    </xf>
    <xf numFmtId="167" fontId="3" fillId="0" borderId="0" xfId="1" applyNumberFormat="1" applyFont="1" applyFill="1" applyAlignment="1">
      <alignment horizontal="center" vertical="center"/>
    </xf>
    <xf numFmtId="43" fontId="7" fillId="0" borderId="1" xfId="1" applyFont="1" applyFill="1" applyBorder="1" applyAlignment="1">
      <alignment horizontal="center" vertical="center" wrapText="1"/>
    </xf>
    <xf numFmtId="49" fontId="5" fillId="0" borderId="0" xfId="0" applyNumberFormat="1" applyFont="1" applyFill="1" applyBorder="1" applyAlignment="1">
      <alignment horizontal="center" vertical="center" wrapText="1"/>
    </xf>
    <xf numFmtId="0" fontId="19" fillId="0" borderId="1" xfId="0" applyFont="1" applyFill="1" applyBorder="1" applyAlignment="1">
      <alignment horizontal="left" vertical="center" wrapText="1"/>
    </xf>
    <xf numFmtId="49" fontId="7" fillId="3" borderId="1" xfId="3" applyNumberFormat="1" applyFont="1" applyFill="1" applyBorder="1" applyAlignment="1">
      <alignment horizontal="center" vertical="center" wrapText="1"/>
    </xf>
    <xf numFmtId="164" fontId="7" fillId="3" borderId="1" xfId="1" applyNumberFormat="1" applyFont="1" applyFill="1" applyBorder="1" applyAlignment="1">
      <alignment horizontal="center" vertical="center" wrapText="1"/>
    </xf>
    <xf numFmtId="49" fontId="7" fillId="3" borderId="1" xfId="1" applyNumberFormat="1" applyFont="1" applyFill="1" applyBorder="1" applyAlignment="1">
      <alignment horizontal="center" vertical="center" wrapText="1"/>
    </xf>
    <xf numFmtId="14" fontId="7" fillId="3" borderId="1" xfId="3" applyNumberFormat="1" applyFont="1" applyFill="1" applyBorder="1" applyAlignment="1">
      <alignment horizontal="center" vertical="center" wrapText="1"/>
    </xf>
    <xf numFmtId="167" fontId="7" fillId="3" borderId="1" xfId="1" applyNumberFormat="1" applyFont="1" applyFill="1" applyBorder="1" applyAlignment="1">
      <alignment horizontal="center" vertical="center" wrapText="1"/>
    </xf>
    <xf numFmtId="14" fontId="7" fillId="3" borderId="1" xfId="1" applyNumberFormat="1" applyFont="1" applyFill="1" applyBorder="1" applyAlignment="1">
      <alignment horizontal="center" vertical="center" wrapText="1"/>
    </xf>
    <xf numFmtId="43" fontId="7" fillId="3" borderId="1" xfId="1" applyFont="1" applyFill="1" applyBorder="1" applyAlignment="1">
      <alignment horizontal="center" vertical="center" wrapText="1"/>
    </xf>
    <xf numFmtId="1" fontId="7" fillId="3" borderId="1" xfId="1" applyNumberFormat="1" applyFont="1" applyFill="1" applyBorder="1" applyAlignment="1">
      <alignment horizontal="center" vertical="center" wrapText="1"/>
    </xf>
    <xf numFmtId="49" fontId="7" fillId="3" borderId="1" xfId="2" applyNumberFormat="1" applyFont="1" applyFill="1" applyBorder="1" applyAlignment="1">
      <alignment horizontal="center" vertical="center" wrapText="1"/>
    </xf>
    <xf numFmtId="49" fontId="7" fillId="3" borderId="1" xfId="1" applyNumberFormat="1" applyFont="1" applyFill="1" applyBorder="1" applyAlignment="1">
      <alignment vertical="center" wrapText="1"/>
    </xf>
    <xf numFmtId="37" fontId="7" fillId="3" borderId="1" xfId="1" applyNumberFormat="1" applyFont="1" applyFill="1" applyBorder="1" applyAlignment="1">
      <alignment horizontal="center" vertical="center" wrapText="1"/>
    </xf>
    <xf numFmtId="14" fontId="7" fillId="9" borderId="1" xfId="1" applyNumberFormat="1" applyFont="1" applyFill="1" applyBorder="1" applyAlignment="1">
      <alignment horizontal="center" vertical="center" wrapText="1"/>
    </xf>
    <xf numFmtId="43" fontId="7" fillId="9" borderId="1" xfId="1" applyFont="1" applyFill="1" applyBorder="1" applyAlignment="1">
      <alignment horizontal="center" vertical="center" wrapText="1"/>
    </xf>
    <xf numFmtId="49" fontId="7" fillId="9" borderId="1" xfId="1" applyNumberFormat="1" applyFont="1" applyFill="1" applyBorder="1" applyAlignment="1">
      <alignment horizontal="center" vertical="center" wrapText="1"/>
    </xf>
    <xf numFmtId="0" fontId="7" fillId="9" borderId="1" xfId="1" applyNumberFormat="1" applyFont="1" applyFill="1" applyBorder="1" applyAlignment="1">
      <alignment horizontal="center" vertical="center" wrapText="1"/>
    </xf>
    <xf numFmtId="43" fontId="7" fillId="12" borderId="1" xfId="1" applyFont="1" applyFill="1" applyBorder="1" applyAlignment="1">
      <alignment horizontal="center" vertical="center" wrapText="1"/>
    </xf>
    <xf numFmtId="14" fontId="7" fillId="13" borderId="1" xfId="1" applyNumberFormat="1" applyFont="1" applyFill="1" applyBorder="1" applyAlignment="1">
      <alignment horizontal="center" vertical="center" wrapText="1"/>
    </xf>
    <xf numFmtId="43" fontId="7" fillId="13" borderId="1" xfId="1" applyFont="1" applyFill="1" applyBorder="1" applyAlignment="1">
      <alignment horizontal="center" vertical="center" wrapText="1"/>
    </xf>
    <xf numFmtId="43" fontId="7" fillId="8" borderId="1" xfId="1" applyFont="1" applyFill="1" applyBorder="1" applyAlignment="1">
      <alignment horizontal="center" vertical="center" wrapText="1"/>
    </xf>
    <xf numFmtId="43" fontId="7" fillId="14" borderId="1" xfId="1" applyFont="1" applyFill="1" applyBorder="1" applyAlignment="1">
      <alignment horizontal="center" vertical="center" wrapText="1"/>
    </xf>
    <xf numFmtId="43" fontId="7" fillId="15" borderId="1" xfId="1" applyFont="1" applyFill="1" applyBorder="1" applyAlignment="1">
      <alignment horizontal="center" vertical="center" wrapText="1"/>
    </xf>
    <xf numFmtId="49" fontId="7" fillId="10" borderId="1" xfId="1" applyNumberFormat="1" applyFont="1" applyFill="1" applyBorder="1" applyAlignment="1">
      <alignment horizontal="center" vertical="center" wrapText="1"/>
    </xf>
    <xf numFmtId="14" fontId="7" fillId="10" borderId="1" xfId="1" applyNumberFormat="1" applyFont="1" applyFill="1" applyBorder="1" applyAlignment="1">
      <alignment horizontal="center" vertical="center" wrapText="1"/>
    </xf>
    <xf numFmtId="43" fontId="7" fillId="10" borderId="1" xfId="1" applyFont="1" applyFill="1" applyBorder="1" applyAlignment="1">
      <alignment horizontal="center" vertical="center" wrapText="1"/>
    </xf>
    <xf numFmtId="49" fontId="7" fillId="11" borderId="1" xfId="1" applyNumberFormat="1" applyFont="1" applyFill="1" applyBorder="1" applyAlignment="1">
      <alignment horizontal="center" vertical="center" wrapText="1"/>
    </xf>
    <xf numFmtId="14" fontId="7" fillId="11" borderId="1" xfId="1" applyNumberFormat="1" applyFont="1" applyFill="1" applyBorder="1" applyAlignment="1">
      <alignment horizontal="center" vertical="center" wrapText="1"/>
    </xf>
    <xf numFmtId="43" fontId="7" fillId="11" borderId="1" xfId="1" applyFont="1" applyFill="1" applyBorder="1" applyAlignment="1">
      <alignment horizontal="center" vertical="center" wrapText="1"/>
    </xf>
    <xf numFmtId="49" fontId="7" fillId="0" borderId="1" xfId="1" applyNumberFormat="1" applyFont="1" applyFill="1" applyBorder="1" applyAlignment="1">
      <alignment horizontal="center" vertical="center" wrapText="1"/>
    </xf>
    <xf numFmtId="14" fontId="7" fillId="6" borderId="1" xfId="1" applyNumberFormat="1" applyFont="1" applyFill="1" applyBorder="1" applyAlignment="1">
      <alignment horizontal="center" vertical="center" wrapText="1"/>
    </xf>
    <xf numFmtId="49" fontId="7" fillId="4" borderId="1" xfId="1" applyNumberFormat="1" applyFont="1" applyFill="1" applyBorder="1" applyAlignment="1">
      <alignment horizontal="center" vertical="center" wrapText="1"/>
    </xf>
    <xf numFmtId="9" fontId="7" fillId="5" borderId="1" xfId="2" applyFont="1" applyFill="1" applyBorder="1" applyAlignment="1">
      <alignment horizontal="center" vertical="center" wrapText="1"/>
    </xf>
    <xf numFmtId="9" fontId="7" fillId="0" borderId="1" xfId="2" applyFont="1" applyFill="1" applyBorder="1" applyAlignment="1">
      <alignment horizontal="center" vertical="center" wrapText="1"/>
    </xf>
    <xf numFmtId="49" fontId="7" fillId="7"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3" fontId="7" fillId="7" borderId="1" xfId="1" applyFont="1" applyFill="1" applyBorder="1" applyAlignment="1">
      <alignment horizontal="center" vertical="center" wrapText="1"/>
    </xf>
    <xf numFmtId="166" fontId="7" fillId="7" borderId="1" xfId="1" applyNumberFormat="1" applyFont="1" applyFill="1" applyBorder="1" applyAlignment="1">
      <alignment horizontal="center" vertical="center" wrapText="1"/>
    </xf>
    <xf numFmtId="14" fontId="7" fillId="18" borderId="1" xfId="1"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43" fontId="20" fillId="0" borderId="0" xfId="1" applyFont="1" applyFill="1" applyBorder="1" applyAlignment="1">
      <alignment horizontal="center" vertical="center"/>
    </xf>
    <xf numFmtId="49" fontId="20" fillId="0" borderId="1" xfId="0" applyNumberFormat="1" applyFont="1" applyFill="1" applyBorder="1" applyAlignment="1">
      <alignment horizontal="center" vertical="center"/>
    </xf>
    <xf numFmtId="49" fontId="21" fillId="0" borderId="1" xfId="9" applyNumberFormat="1" applyFont="1" applyFill="1" applyBorder="1" applyAlignment="1">
      <alignment horizontal="center" vertical="center"/>
    </xf>
    <xf numFmtId="16" fontId="20"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43" fontId="20" fillId="0" borderId="1" xfId="1" applyFont="1" applyFill="1" applyBorder="1" applyAlignment="1">
      <alignment horizontal="center" vertical="center" wrapText="1"/>
    </xf>
    <xf numFmtId="14" fontId="24" fillId="0" borderId="1" xfId="9" applyNumberFormat="1" applyFont="1" applyFill="1" applyBorder="1" applyAlignment="1">
      <alignment horizontal="center" vertical="center" wrapText="1"/>
    </xf>
    <xf numFmtId="14" fontId="20" fillId="0" borderId="1" xfId="0" applyNumberFormat="1" applyFont="1" applyFill="1" applyBorder="1" applyAlignment="1">
      <alignment horizontal="center" vertical="center" wrapText="1"/>
    </xf>
    <xf numFmtId="14" fontId="20" fillId="0" borderId="1" xfId="1" applyNumberFormat="1" applyFont="1" applyFill="1" applyBorder="1" applyAlignment="1">
      <alignment horizontal="center" vertical="center" wrapText="1"/>
    </xf>
    <xf numFmtId="49" fontId="20" fillId="0" borderId="1" xfId="1" applyNumberFormat="1" applyFont="1" applyFill="1" applyBorder="1" applyAlignment="1">
      <alignment horizontal="center" vertical="center" wrapText="1"/>
    </xf>
    <xf numFmtId="41" fontId="24" fillId="0" borderId="1" xfId="1" applyNumberFormat="1" applyFont="1" applyFill="1" applyBorder="1" applyAlignment="1">
      <alignment horizontal="center" vertical="center" wrapText="1"/>
    </xf>
    <xf numFmtId="43" fontId="20" fillId="0" borderId="1" xfId="1" applyFont="1" applyFill="1" applyBorder="1" applyAlignment="1">
      <alignment horizontal="center" vertical="center"/>
    </xf>
    <xf numFmtId="0" fontId="18" fillId="0" borderId="1" xfId="0" applyFont="1" applyFill="1" applyBorder="1" applyAlignment="1">
      <alignment horizontal="center" vertical="center" wrapText="1"/>
    </xf>
    <xf numFmtId="164" fontId="20" fillId="0" borderId="1" xfId="1" applyNumberFormat="1" applyFont="1" applyFill="1" applyBorder="1" applyAlignment="1">
      <alignment horizontal="center" vertical="center"/>
    </xf>
    <xf numFmtId="49" fontId="20" fillId="0" borderId="1" xfId="0" applyNumberFormat="1" applyFont="1" applyFill="1" applyBorder="1" applyAlignment="1">
      <alignment horizontal="center" vertical="center" wrapText="1"/>
    </xf>
    <xf numFmtId="1" fontId="20" fillId="0" borderId="1" xfId="1" applyNumberFormat="1" applyFont="1" applyFill="1" applyBorder="1" applyAlignment="1">
      <alignment horizontal="center" vertical="center" wrapText="1"/>
    </xf>
    <xf numFmtId="43" fontId="18" fillId="0" borderId="1" xfId="1" applyFont="1" applyFill="1" applyBorder="1" applyAlignment="1">
      <alignment horizontal="center" vertical="center"/>
    </xf>
    <xf numFmtId="4" fontId="25" fillId="9" borderId="1" xfId="1" applyNumberFormat="1" applyFont="1" applyFill="1" applyBorder="1" applyAlignment="1">
      <alignment horizontal="center" vertical="center" wrapText="1"/>
    </xf>
    <xf numFmtId="9" fontId="25" fillId="9" borderId="1" xfId="2" applyFont="1" applyFill="1" applyBorder="1" applyAlignment="1">
      <alignment horizontal="center" vertical="center" wrapText="1"/>
    </xf>
    <xf numFmtId="14" fontId="25" fillId="9" borderId="1" xfId="2" applyNumberFormat="1" applyFont="1" applyFill="1" applyBorder="1" applyAlignment="1">
      <alignment horizontal="center" vertical="center" wrapText="1"/>
    </xf>
    <xf numFmtId="37" fontId="20" fillId="0" borderId="1" xfId="1" applyNumberFormat="1" applyFont="1" applyFill="1" applyBorder="1" applyAlignment="1">
      <alignment horizontal="center" vertical="center" wrapText="1"/>
    </xf>
    <xf numFmtId="14" fontId="20" fillId="9" borderId="1" xfId="1" applyNumberFormat="1" applyFont="1" applyFill="1" applyBorder="1" applyAlignment="1">
      <alignment horizontal="center" vertical="center" wrapText="1"/>
    </xf>
    <xf numFmtId="43" fontId="20" fillId="9" borderId="1" xfId="1" applyFont="1" applyFill="1" applyBorder="1" applyAlignment="1">
      <alignment horizontal="center" vertical="center" wrapText="1"/>
    </xf>
    <xf numFmtId="13" fontId="20" fillId="9" borderId="1" xfId="1" applyNumberFormat="1" applyFont="1" applyFill="1" applyBorder="1" applyAlignment="1">
      <alignment horizontal="center" vertical="center" wrapText="1"/>
    </xf>
    <xf numFmtId="0" fontId="20" fillId="10" borderId="1" xfId="0" applyNumberFormat="1" applyFont="1" applyFill="1" applyBorder="1" applyAlignment="1">
      <alignment horizontal="center" vertical="center" wrapText="1"/>
    </xf>
    <xf numFmtId="14" fontId="20" fillId="10" borderId="1" xfId="0" applyNumberFormat="1" applyFont="1" applyFill="1" applyBorder="1" applyAlignment="1">
      <alignment horizontal="center" vertical="center" wrapText="1"/>
    </xf>
    <xf numFmtId="43" fontId="20" fillId="10" borderId="1" xfId="1" applyFont="1" applyFill="1" applyBorder="1" applyAlignment="1">
      <alignment horizontal="center" vertical="center" wrapText="1"/>
    </xf>
    <xf numFmtId="14" fontId="20" fillId="10" borderId="1" xfId="1" applyNumberFormat="1" applyFont="1" applyFill="1" applyBorder="1" applyAlignment="1">
      <alignment horizontal="center" vertical="center" wrapText="1"/>
    </xf>
    <xf numFmtId="0" fontId="20" fillId="11" borderId="1" xfId="0" applyNumberFormat="1" applyFont="1" applyFill="1" applyBorder="1" applyAlignment="1">
      <alignment horizontal="center" vertical="center"/>
    </xf>
    <xf numFmtId="43" fontId="20" fillId="11" borderId="1" xfId="1" applyFont="1" applyFill="1" applyBorder="1" applyAlignment="1">
      <alignment horizontal="center" vertical="center"/>
    </xf>
    <xf numFmtId="43" fontId="20" fillId="11" borderId="1" xfId="1" applyFont="1" applyFill="1" applyBorder="1" applyAlignment="1">
      <alignment horizontal="center" vertical="center" wrapText="1"/>
    </xf>
    <xf numFmtId="14" fontId="20" fillId="11" borderId="1" xfId="1" applyNumberFormat="1" applyFont="1" applyFill="1" applyBorder="1" applyAlignment="1">
      <alignment horizontal="center" vertical="center" wrapText="1"/>
    </xf>
    <xf numFmtId="43" fontId="26" fillId="8" borderId="1" xfId="1" applyFont="1" applyFill="1" applyBorder="1" applyAlignment="1">
      <alignment horizontal="center" vertical="center"/>
    </xf>
    <xf numFmtId="43" fontId="26" fillId="14" borderId="1" xfId="1" applyFont="1" applyFill="1" applyBorder="1" applyAlignment="1">
      <alignment horizontal="center" vertical="center"/>
    </xf>
    <xf numFmtId="43" fontId="26" fillId="15" borderId="1" xfId="1" applyFont="1" applyFill="1" applyBorder="1" applyAlignment="1">
      <alignment horizontal="center" vertical="center"/>
    </xf>
    <xf numFmtId="14" fontId="20" fillId="9" borderId="1" xfId="0" applyNumberFormat="1" applyFont="1" applyFill="1" applyBorder="1" applyAlignment="1">
      <alignment horizontal="center" vertical="center" wrapText="1"/>
    </xf>
    <xf numFmtId="49" fontId="20" fillId="9" borderId="1" xfId="0" applyNumberFormat="1" applyFont="1" applyFill="1" applyBorder="1" applyAlignment="1">
      <alignment horizontal="center" vertical="center" wrapText="1"/>
    </xf>
    <xf numFmtId="14" fontId="20" fillId="11" borderId="1" xfId="0" applyNumberFormat="1" applyFont="1" applyFill="1" applyBorder="1" applyAlignment="1">
      <alignment horizontal="center" vertical="center"/>
    </xf>
    <xf numFmtId="14" fontId="20" fillId="11" borderId="1" xfId="0" applyNumberFormat="1" applyFont="1" applyFill="1" applyBorder="1" applyAlignment="1">
      <alignment horizontal="center" vertical="center" wrapText="1"/>
    </xf>
    <xf numFmtId="4" fontId="20" fillId="0" borderId="1" xfId="1" applyNumberFormat="1" applyFont="1" applyFill="1" applyBorder="1" applyAlignment="1">
      <alignment horizontal="center" vertical="center"/>
    </xf>
    <xf numFmtId="14" fontId="20" fillId="16" borderId="1" xfId="1" applyNumberFormat="1" applyFont="1" applyFill="1" applyBorder="1" applyAlignment="1">
      <alignment horizontal="center" vertical="center"/>
    </xf>
    <xf numFmtId="49" fontId="20" fillId="0" borderId="1" xfId="1" applyNumberFormat="1" applyFont="1" applyFill="1" applyBorder="1" applyAlignment="1">
      <alignment horizontal="center" vertical="center"/>
    </xf>
    <xf numFmtId="4" fontId="20" fillId="17" borderId="1" xfId="1" applyNumberFormat="1" applyFont="1" applyFill="1" applyBorder="1" applyAlignment="1">
      <alignment horizontal="center" vertical="center"/>
    </xf>
    <xf numFmtId="43" fontId="20" fillId="17" borderId="1" xfId="1" applyFont="1" applyFill="1" applyBorder="1" applyAlignment="1">
      <alignment horizontal="center" vertical="center"/>
    </xf>
    <xf numFmtId="165" fontId="20" fillId="5" borderId="1" xfId="2" applyNumberFormat="1" applyFont="1" applyFill="1" applyBorder="1" applyAlignment="1">
      <alignment horizontal="center" vertical="center"/>
    </xf>
    <xf numFmtId="165" fontId="20" fillId="0" borderId="1" xfId="2" applyNumberFormat="1" applyFont="1" applyFill="1" applyBorder="1" applyAlignment="1">
      <alignment horizontal="center" vertical="center"/>
    </xf>
    <xf numFmtId="14" fontId="22" fillId="7" borderId="1" xfId="1" applyNumberFormat="1" applyFont="1" applyFill="1" applyBorder="1" applyAlignment="1">
      <alignment horizontal="center" vertical="center"/>
    </xf>
    <xf numFmtId="14" fontId="22" fillId="0" borderId="1" xfId="1" applyNumberFormat="1" applyFont="1" applyFill="1" applyBorder="1" applyAlignment="1">
      <alignment horizontal="center" vertical="center"/>
    </xf>
    <xf numFmtId="14" fontId="22" fillId="7" borderId="1" xfId="0" applyNumberFormat="1" applyFont="1" applyFill="1" applyBorder="1" applyAlignment="1">
      <alignment horizontal="center" vertical="center"/>
    </xf>
    <xf numFmtId="43" fontId="22" fillId="7" borderId="1" xfId="1" applyFont="1" applyFill="1" applyBorder="1" applyAlignment="1">
      <alignment horizontal="center" vertical="center"/>
    </xf>
    <xf numFmtId="166" fontId="22" fillId="7" borderId="1" xfId="1" applyNumberFormat="1" applyFont="1" applyFill="1" applyBorder="1" applyAlignment="1">
      <alignment horizontal="center" vertical="center"/>
    </xf>
    <xf numFmtId="165" fontId="22" fillId="7" borderId="1" xfId="2" applyNumberFormat="1" applyFont="1" applyFill="1" applyBorder="1" applyAlignment="1">
      <alignment horizontal="center" vertical="center"/>
    </xf>
    <xf numFmtId="41" fontId="21" fillId="0" borderId="1" xfId="1" applyNumberFormat="1" applyFont="1" applyFill="1" applyBorder="1" applyAlignment="1">
      <alignment horizontal="center" vertical="center" wrapText="1"/>
    </xf>
    <xf numFmtId="0" fontId="20" fillId="0" borderId="1" xfId="0" applyFont="1" applyFill="1" applyBorder="1" applyAlignment="1">
      <alignment vertical="center" wrapText="1"/>
    </xf>
    <xf numFmtId="0" fontId="20" fillId="9" borderId="1" xfId="1" applyNumberFormat="1" applyFont="1" applyFill="1" applyBorder="1" applyAlignment="1">
      <alignment horizontal="center" vertical="center" wrapText="1"/>
    </xf>
    <xf numFmtId="49" fontId="20" fillId="9" borderId="1" xfId="1" applyNumberFormat="1" applyFont="1" applyFill="1" applyBorder="1" applyAlignment="1">
      <alignment horizontal="center" vertical="center" wrapText="1"/>
    </xf>
    <xf numFmtId="49" fontId="20" fillId="10" borderId="1" xfId="0" applyNumberFormat="1" applyFont="1" applyFill="1" applyBorder="1" applyAlignment="1">
      <alignment horizontal="center" vertical="center" wrapText="1"/>
    </xf>
    <xf numFmtId="43" fontId="20" fillId="16" borderId="0" xfId="1" applyFont="1" applyFill="1" applyBorder="1" applyAlignment="1">
      <alignment horizontal="center" vertical="center"/>
    </xf>
    <xf numFmtId="0" fontId="18" fillId="0" borderId="0" xfId="0" applyFont="1" applyFill="1" applyBorder="1" applyAlignment="1">
      <alignment horizontal="center" vertical="center"/>
    </xf>
    <xf numFmtId="0" fontId="18" fillId="16" borderId="0" xfId="0" applyFont="1" applyFill="1" applyBorder="1" applyAlignment="1">
      <alignment horizontal="center" vertical="center"/>
    </xf>
    <xf numFmtId="1" fontId="20" fillId="0" borderId="1" xfId="1" applyNumberFormat="1" applyFont="1" applyFill="1" applyBorder="1" applyAlignment="1">
      <alignment horizontal="center" vertical="center"/>
    </xf>
    <xf numFmtId="0" fontId="20" fillId="0" borderId="0" xfId="0" applyFont="1" applyFill="1" applyBorder="1" applyAlignment="1">
      <alignment horizontal="center" vertical="center"/>
    </xf>
    <xf numFmtId="0" fontId="20" fillId="0" borderId="1" xfId="0" applyNumberFormat="1" applyFont="1" applyFill="1" applyBorder="1" applyAlignment="1">
      <alignment horizontal="left" vertical="center" wrapText="1"/>
    </xf>
    <xf numFmtId="0" fontId="18" fillId="0" borderId="1" xfId="0" applyFont="1" applyFill="1" applyBorder="1" applyAlignment="1">
      <alignment horizontal="left" vertical="center" wrapText="1"/>
    </xf>
    <xf numFmtId="0" fontId="18" fillId="2" borderId="0" xfId="0" applyFont="1" applyFill="1" applyBorder="1" applyAlignment="1">
      <alignment horizontal="center" vertical="center"/>
    </xf>
    <xf numFmtId="43" fontId="20" fillId="2" borderId="0" xfId="1" applyFont="1" applyFill="1" applyBorder="1" applyAlignment="1">
      <alignment horizontal="center" vertical="center"/>
    </xf>
    <xf numFmtId="0" fontId="18" fillId="0" borderId="0" xfId="0" applyFont="1" applyFill="1" applyAlignment="1">
      <alignment horizontal="center" vertical="center"/>
    </xf>
    <xf numFmtId="0" fontId="22" fillId="0" borderId="0" xfId="1" applyNumberFormat="1" applyFont="1" applyFill="1" applyAlignment="1">
      <alignment horizontal="center" vertical="center"/>
    </xf>
    <xf numFmtId="14" fontId="23" fillId="0" borderId="0" xfId="0" applyNumberFormat="1" applyFont="1" applyFill="1" applyAlignment="1">
      <alignment horizontal="center" vertical="center"/>
    </xf>
    <xf numFmtId="0" fontId="23" fillId="0" borderId="0" xfId="0" applyFont="1" applyFill="1" applyAlignment="1">
      <alignment horizontal="center" vertical="center" wrapText="1"/>
    </xf>
    <xf numFmtId="0" fontId="18" fillId="0" borderId="0" xfId="0" applyFont="1" applyFill="1" applyAlignment="1">
      <alignment horizontal="center" vertical="center" wrapText="1"/>
    </xf>
    <xf numFmtId="0" fontId="18" fillId="0" borderId="0" xfId="0" applyNumberFormat="1" applyFont="1" applyFill="1" applyAlignment="1">
      <alignment horizontal="justify" vertical="top" wrapText="1"/>
    </xf>
    <xf numFmtId="0" fontId="18" fillId="0" borderId="0" xfId="0" applyNumberFormat="1" applyFont="1" applyFill="1" applyAlignment="1">
      <alignment horizontal="center" vertical="center" wrapText="1"/>
    </xf>
    <xf numFmtId="43" fontId="18" fillId="0" borderId="0" xfId="1" applyFont="1" applyFill="1" applyAlignment="1">
      <alignment horizontal="center" vertical="center"/>
    </xf>
    <xf numFmtId="14" fontId="18" fillId="0" borderId="0" xfId="1" applyNumberFormat="1" applyFont="1" applyFill="1" applyAlignment="1">
      <alignment horizontal="center" vertical="center"/>
    </xf>
    <xf numFmtId="49" fontId="18" fillId="0" borderId="0" xfId="1" applyNumberFormat="1" applyFont="1" applyFill="1" applyAlignment="1">
      <alignment horizontal="center" vertical="center"/>
    </xf>
    <xf numFmtId="167" fontId="18" fillId="0" borderId="0" xfId="1" applyNumberFormat="1" applyFont="1" applyFill="1" applyAlignment="1">
      <alignment horizontal="center" vertical="center"/>
    </xf>
    <xf numFmtId="14" fontId="20" fillId="0" borderId="0" xfId="1" applyNumberFormat="1" applyFont="1" applyFill="1" applyAlignment="1">
      <alignment horizontal="center" vertical="center"/>
    </xf>
    <xf numFmtId="43" fontId="20" fillId="0" borderId="0" xfId="1" applyFont="1" applyFill="1" applyAlignment="1">
      <alignment horizontal="center" vertical="center"/>
    </xf>
    <xf numFmtId="164" fontId="18" fillId="0" borderId="0" xfId="1" applyNumberFormat="1" applyFont="1" applyFill="1" applyAlignment="1">
      <alignment horizontal="center" vertical="center"/>
    </xf>
    <xf numFmtId="49" fontId="20" fillId="0" borderId="0" xfId="0" applyNumberFormat="1" applyFont="1" applyFill="1" applyAlignment="1">
      <alignment horizontal="center" vertical="center"/>
    </xf>
    <xf numFmtId="14" fontId="27" fillId="0" borderId="0" xfId="0" applyNumberFormat="1" applyFont="1" applyFill="1" applyAlignment="1">
      <alignment horizontal="center" vertical="center"/>
    </xf>
    <xf numFmtId="49" fontId="27" fillId="0" borderId="0" xfId="1" applyNumberFormat="1" applyFont="1" applyFill="1" applyAlignment="1">
      <alignment horizontal="center" vertical="center"/>
    </xf>
    <xf numFmtId="1" fontId="27" fillId="0" borderId="0" xfId="1" applyNumberFormat="1" applyFont="1" applyFill="1" applyAlignment="1">
      <alignment horizontal="center" vertical="center"/>
    </xf>
    <xf numFmtId="14" fontId="27" fillId="0" borderId="0" xfId="0" applyNumberFormat="1" applyFont="1" applyFill="1" applyAlignment="1">
      <alignment horizontal="center" vertical="center" wrapText="1"/>
    </xf>
    <xf numFmtId="43" fontId="27" fillId="0" borderId="0" xfId="1" applyFont="1" applyFill="1" applyAlignment="1">
      <alignment horizontal="center" vertical="center"/>
    </xf>
    <xf numFmtId="0" fontId="20" fillId="0" borderId="0" xfId="0" applyFont="1" applyFill="1" applyAlignment="1">
      <alignment horizontal="center" vertical="center" wrapText="1"/>
    </xf>
    <xf numFmtId="9" fontId="20" fillId="0" borderId="0" xfId="2" applyFont="1" applyFill="1" applyAlignment="1">
      <alignment horizontal="center" vertical="center" wrapText="1"/>
    </xf>
    <xf numFmtId="49" fontId="20" fillId="0" borderId="0" xfId="2" applyNumberFormat="1" applyFont="1" applyFill="1" applyAlignment="1">
      <alignment horizontal="center" vertical="center" wrapText="1"/>
    </xf>
    <xf numFmtId="14" fontId="20" fillId="0" borderId="0" xfId="0" applyNumberFormat="1" applyFont="1" applyFill="1" applyAlignment="1">
      <alignment horizontal="center" vertical="center" wrapText="1"/>
    </xf>
    <xf numFmtId="14" fontId="28" fillId="0" borderId="0" xfId="0" applyNumberFormat="1" applyFont="1" applyFill="1" applyAlignment="1">
      <alignment horizontal="center" vertical="center"/>
    </xf>
    <xf numFmtId="14" fontId="27" fillId="0" borderId="0" xfId="1" applyNumberFormat="1" applyFont="1" applyFill="1" applyAlignment="1">
      <alignment horizontal="center" vertical="center"/>
    </xf>
    <xf numFmtId="0" fontId="18" fillId="0" borderId="0" xfId="0" applyFont="1" applyFill="1" applyAlignment="1">
      <alignment vertical="center" wrapText="1"/>
    </xf>
    <xf numFmtId="37" fontId="18" fillId="0" borderId="0" xfId="1" applyNumberFormat="1" applyFont="1" applyFill="1" applyAlignment="1">
      <alignment horizontal="center" vertical="center"/>
    </xf>
    <xf numFmtId="49" fontId="20" fillId="0" borderId="0" xfId="1" applyNumberFormat="1" applyFont="1" applyFill="1" applyAlignment="1">
      <alignment horizontal="center" vertical="center"/>
    </xf>
    <xf numFmtId="0" fontId="20" fillId="0" borderId="0" xfId="1" applyNumberFormat="1" applyFont="1" applyFill="1" applyAlignment="1">
      <alignment horizontal="center" vertical="center"/>
    </xf>
    <xf numFmtId="43" fontId="26" fillId="0" borderId="0" xfId="1" applyFont="1" applyFill="1" applyAlignment="1">
      <alignment horizontal="center" vertical="center"/>
    </xf>
    <xf numFmtId="14" fontId="20" fillId="0" borderId="0" xfId="0" applyNumberFormat="1" applyFont="1" applyFill="1" applyAlignment="1">
      <alignment horizontal="center" vertical="center"/>
    </xf>
    <xf numFmtId="4" fontId="20" fillId="0" borderId="0" xfId="0" applyNumberFormat="1" applyFont="1" applyFill="1" applyAlignment="1">
      <alignment horizontal="center" vertical="center"/>
    </xf>
    <xf numFmtId="4" fontId="22" fillId="0" borderId="0" xfId="0" applyNumberFormat="1" applyFont="1" applyFill="1" applyAlignment="1">
      <alignment horizontal="center" vertical="center"/>
    </xf>
    <xf numFmtId="9" fontId="20" fillId="0" borderId="0" xfId="2" applyFont="1" applyFill="1" applyAlignment="1">
      <alignment horizontal="center" vertical="center"/>
    </xf>
    <xf numFmtId="166" fontId="18" fillId="0" borderId="0" xfId="1" applyNumberFormat="1" applyFont="1" applyFill="1" applyAlignment="1">
      <alignment horizontal="center" vertical="center"/>
    </xf>
    <xf numFmtId="165" fontId="18" fillId="0" borderId="0" xfId="0" applyNumberFormat="1" applyFont="1" applyFill="1" applyAlignment="1">
      <alignment horizontal="center" vertical="center"/>
    </xf>
    <xf numFmtId="44" fontId="18" fillId="0" borderId="0" xfId="10" applyFont="1" applyFill="1" applyBorder="1" applyAlignment="1">
      <alignment horizontal="center" vertical="center"/>
    </xf>
    <xf numFmtId="0" fontId="19" fillId="0" borderId="1" xfId="0" applyFont="1" applyFill="1" applyBorder="1" applyAlignment="1">
      <alignment horizontal="center" vertical="center" wrapText="1"/>
    </xf>
    <xf numFmtId="1" fontId="18" fillId="0" borderId="0" xfId="1" applyNumberFormat="1" applyFont="1" applyFill="1" applyAlignment="1">
      <alignment horizontal="center" vertical="center" wrapText="1"/>
    </xf>
    <xf numFmtId="1" fontId="3" fillId="0" borderId="0" xfId="1" applyNumberFormat="1" applyFont="1" applyFill="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left" vertical="center" wrapText="1"/>
    </xf>
    <xf numFmtId="0" fontId="20" fillId="0" borderId="1" xfId="0" applyFont="1" applyFill="1" applyBorder="1" applyAlignment="1">
      <alignment horizontal="left" vertical="center" wrapText="1"/>
    </xf>
    <xf numFmtId="0" fontId="18" fillId="0" borderId="0" xfId="0" applyNumberFormat="1" applyFont="1" applyFill="1" applyAlignment="1">
      <alignment horizontal="left" vertical="center" wrapText="1"/>
    </xf>
    <xf numFmtId="168" fontId="20" fillId="0" borderId="1" xfId="1" applyNumberFormat="1" applyFont="1" applyFill="1" applyBorder="1" applyAlignment="1">
      <alignment horizontal="center" vertical="center" wrapText="1"/>
    </xf>
    <xf numFmtId="43" fontId="18" fillId="0" borderId="1" xfId="1" applyFont="1" applyFill="1" applyBorder="1" applyAlignment="1">
      <alignment horizontal="left" vertical="center"/>
    </xf>
    <xf numFmtId="0" fontId="19" fillId="0" borderId="1" xfId="0" applyFont="1" applyBorder="1" applyAlignment="1">
      <alignment horizontal="left" vertical="center"/>
    </xf>
    <xf numFmtId="49" fontId="20" fillId="0" borderId="1" xfId="0" applyNumberFormat="1" applyFont="1" applyFill="1" applyBorder="1" applyAlignment="1">
      <alignment horizontal="left" vertical="center"/>
    </xf>
    <xf numFmtId="9" fontId="22" fillId="0" borderId="1" xfId="2" applyFont="1" applyFill="1" applyBorder="1" applyAlignment="1">
      <alignment horizontal="center" textRotation="255" wrapText="1"/>
    </xf>
    <xf numFmtId="0" fontId="22" fillId="3" borderId="1" xfId="1" applyNumberFormat="1" applyFont="1" applyFill="1" applyBorder="1" applyAlignment="1">
      <alignment horizontal="center" vertical="center" wrapText="1"/>
    </xf>
    <xf numFmtId="16" fontId="20" fillId="0" borderId="1" xfId="0" applyNumberFormat="1" applyFont="1" applyFill="1" applyBorder="1" applyAlignment="1">
      <alignment horizontal="left" vertical="center" wrapText="1"/>
    </xf>
    <xf numFmtId="0" fontId="17" fillId="0" borderId="1" xfId="0" applyFont="1" applyBorder="1" applyAlignment="1">
      <alignment horizontal="center" vertical="center" wrapText="1"/>
    </xf>
    <xf numFmtId="167" fontId="20" fillId="0" borderId="0" xfId="1" applyNumberFormat="1" applyFont="1" applyFill="1" applyAlignment="1">
      <alignment horizontal="center" vertical="center"/>
    </xf>
    <xf numFmtId="0" fontId="17" fillId="0" borderId="1" xfId="0" applyFont="1" applyBorder="1" applyAlignment="1">
      <alignment horizontal="left" vertical="center" wrapText="1"/>
    </xf>
    <xf numFmtId="0" fontId="19" fillId="0" borderId="1" xfId="0" applyFont="1" applyBorder="1" applyAlignment="1">
      <alignment horizontal="left" vertical="center" wrapText="1"/>
    </xf>
    <xf numFmtId="43" fontId="20" fillId="0" borderId="1" xfId="1" applyFont="1" applyFill="1" applyBorder="1" applyAlignment="1">
      <alignment horizontal="right" vertical="center" wrapText="1"/>
    </xf>
    <xf numFmtId="43" fontId="20" fillId="0" borderId="1" xfId="1" applyFont="1" applyFill="1" applyBorder="1" applyAlignment="1">
      <alignment horizontal="right" vertical="center"/>
    </xf>
    <xf numFmtId="1" fontId="20" fillId="0" borderId="3" xfId="1" applyNumberFormat="1" applyFont="1" applyFill="1" applyBorder="1" applyAlignment="1">
      <alignment horizontal="center" vertical="center"/>
    </xf>
    <xf numFmtId="0" fontId="20" fillId="0" borderId="3" xfId="0" applyNumberFormat="1" applyFont="1" applyFill="1" applyBorder="1" applyAlignment="1">
      <alignment horizontal="center" vertical="center" wrapText="1"/>
    </xf>
    <xf numFmtId="43" fontId="20" fillId="0" borderId="3" xfId="1" applyFont="1" applyFill="1" applyBorder="1" applyAlignment="1">
      <alignment horizontal="center" vertical="center" wrapText="1"/>
    </xf>
    <xf numFmtId="49" fontId="20" fillId="0" borderId="3" xfId="0" applyNumberFormat="1" applyFont="1" applyFill="1" applyBorder="1" applyAlignment="1">
      <alignment horizontal="center" vertical="center" wrapText="1"/>
    </xf>
    <xf numFmtId="14" fontId="20" fillId="0" borderId="3" xfId="0" applyNumberFormat="1" applyFont="1" applyFill="1" applyBorder="1" applyAlignment="1">
      <alignment horizontal="center" vertical="center" wrapText="1"/>
    </xf>
    <xf numFmtId="0" fontId="19" fillId="0" borderId="3" xfId="0" applyFont="1" applyFill="1" applyBorder="1" applyAlignment="1">
      <alignment horizontal="center" vertical="center" wrapText="1"/>
    </xf>
    <xf numFmtId="168" fontId="20" fillId="0" borderId="3" xfId="1" applyNumberFormat="1" applyFont="1" applyFill="1" applyBorder="1" applyAlignment="1">
      <alignment horizontal="center" vertical="center" wrapText="1"/>
    </xf>
    <xf numFmtId="14" fontId="24" fillId="0" borderId="3" xfId="9" applyNumberFormat="1" applyFont="1" applyFill="1" applyBorder="1" applyAlignment="1">
      <alignment horizontal="center" vertical="center" wrapText="1"/>
    </xf>
    <xf numFmtId="0" fontId="8" fillId="0" borderId="0" xfId="9" applyAlignment="1">
      <alignment horizontal="center" vertical="center"/>
    </xf>
    <xf numFmtId="0" fontId="20" fillId="0" borderId="0" xfId="0" applyFont="1" applyFill="1" applyBorder="1" applyAlignment="1">
      <alignment horizontal="center" vertical="center" wrapText="1"/>
    </xf>
    <xf numFmtId="0" fontId="19" fillId="0" borderId="1" xfId="0" applyFont="1" applyFill="1" applyBorder="1" applyAlignment="1">
      <alignment horizontal="right" vertical="center" wrapText="1"/>
    </xf>
    <xf numFmtId="0" fontId="3" fillId="0" borderId="1" xfId="0" applyFont="1" applyBorder="1" applyAlignment="1">
      <alignment horizontal="left" vertical="center" wrapText="1"/>
    </xf>
    <xf numFmtId="0" fontId="3" fillId="0" borderId="1" xfId="0" applyFont="1" applyBorder="1" applyAlignment="1">
      <alignment horizontal="justify" vertical="center"/>
    </xf>
    <xf numFmtId="0" fontId="5" fillId="0" borderId="1" xfId="0" applyNumberFormat="1" applyFont="1" applyFill="1" applyBorder="1" applyAlignment="1">
      <alignment horizontal="left" vertical="center" wrapText="1"/>
    </xf>
    <xf numFmtId="0" fontId="5" fillId="0" borderId="1" xfId="0" applyFont="1" applyBorder="1" applyAlignment="1">
      <alignment horizontal="left" vertical="center" wrapText="1"/>
    </xf>
    <xf numFmtId="0" fontId="3" fillId="0" borderId="0" xfId="0" applyFont="1" applyAlignment="1">
      <alignment horizontal="left" vertical="center" wrapText="1"/>
    </xf>
    <xf numFmtId="49" fontId="20" fillId="0" borderId="1" xfId="0" applyNumberFormat="1" applyFont="1" applyFill="1" applyBorder="1" applyAlignment="1">
      <alignment horizontal="left" vertical="center" wrapText="1"/>
    </xf>
    <xf numFmtId="0" fontId="30" fillId="0" borderId="1" xfId="9" applyNumberFormat="1" applyFont="1" applyFill="1" applyBorder="1" applyAlignment="1">
      <alignment horizontal="center" vertical="center" wrapText="1"/>
    </xf>
    <xf numFmtId="0" fontId="30" fillId="0" borderId="0" xfId="9" applyFont="1" applyAlignment="1">
      <alignment horizontal="center" vertical="center"/>
    </xf>
    <xf numFmtId="167" fontId="22" fillId="3" borderId="1" xfId="1" applyNumberFormat="1" applyFont="1" applyFill="1" applyBorder="1" applyAlignment="1">
      <alignment horizontal="center" vertical="center" wrapText="1"/>
    </xf>
    <xf numFmtId="9" fontId="22" fillId="0" borderId="1" xfId="2" applyFont="1" applyFill="1" applyBorder="1" applyAlignment="1">
      <alignment horizontal="center" textRotation="255" wrapText="1"/>
    </xf>
    <xf numFmtId="49" fontId="18" fillId="0" borderId="1" xfId="0" applyNumberFormat="1" applyFont="1" applyBorder="1" applyAlignment="1">
      <alignment horizontal="left" vertical="center" wrapText="1"/>
    </xf>
    <xf numFmtId="49" fontId="29" fillId="0" borderId="1" xfId="0" applyNumberFormat="1" applyFont="1" applyBorder="1" applyAlignment="1">
      <alignment horizontal="left" vertical="center" wrapText="1"/>
    </xf>
    <xf numFmtId="49" fontId="20" fillId="0" borderId="1" xfId="0" applyNumberFormat="1" applyFont="1" applyBorder="1" applyAlignment="1">
      <alignment horizontal="left" vertical="center" wrapText="1"/>
    </xf>
    <xf numFmtId="49" fontId="29" fillId="0" borderId="1" xfId="1" applyNumberFormat="1" applyFont="1" applyFill="1" applyBorder="1" applyAlignment="1">
      <alignment horizontal="left" vertical="center" wrapText="1"/>
    </xf>
    <xf numFmtId="49" fontId="18" fillId="0" borderId="0" xfId="0" applyNumberFormat="1" applyFont="1" applyAlignment="1">
      <alignment horizontal="left" vertical="center" wrapText="1"/>
    </xf>
    <xf numFmtId="49" fontId="20" fillId="0" borderId="1" xfId="1" applyNumberFormat="1" applyFont="1" applyFill="1" applyBorder="1" applyAlignment="1">
      <alignment horizontal="left" vertical="top" wrapText="1"/>
    </xf>
    <xf numFmtId="49" fontId="20" fillId="0" borderId="1" xfId="1" applyNumberFormat="1" applyFont="1" applyFill="1" applyBorder="1" applyAlignment="1">
      <alignment horizontal="left" vertical="center" wrapText="1"/>
    </xf>
    <xf numFmtId="0" fontId="9" fillId="0" borderId="1" xfId="0" applyFont="1" applyBorder="1" applyAlignment="1">
      <alignment horizontal="center" vertical="center" wrapText="1"/>
    </xf>
    <xf numFmtId="0" fontId="31" fillId="0" borderId="0" xfId="0" applyFont="1" applyAlignment="1">
      <alignment wrapText="1"/>
    </xf>
    <xf numFmtId="0" fontId="17" fillId="0" borderId="0" xfId="0" applyFont="1" applyAlignment="1">
      <alignment wrapText="1"/>
    </xf>
    <xf numFmtId="0" fontId="32" fillId="0" borderId="0" xfId="0" applyFont="1" applyAlignment="1">
      <alignment horizontal="right" vertical="center"/>
    </xf>
    <xf numFmtId="0" fontId="33" fillId="0" borderId="0" xfId="0" applyFont="1" applyAlignment="1">
      <alignment wrapText="1"/>
    </xf>
    <xf numFmtId="3" fontId="33" fillId="0" borderId="0" xfId="0" applyNumberFormat="1" applyFont="1" applyAlignment="1">
      <alignment horizontal="center" vertical="center"/>
    </xf>
    <xf numFmtId="3" fontId="33" fillId="0" borderId="0" xfId="0" applyNumberFormat="1" applyFont="1" applyAlignment="1">
      <alignment horizontal="right" vertical="center"/>
    </xf>
    <xf numFmtId="0" fontId="33" fillId="0" borderId="0" xfId="0" applyFont="1" applyAlignment="1">
      <alignment horizontal="center" vertical="center"/>
    </xf>
    <xf numFmtId="0" fontId="33" fillId="0" borderId="0" xfId="0" applyFont="1" applyAlignment="1">
      <alignment horizontal="right" vertical="center"/>
    </xf>
    <xf numFmtId="41" fontId="8" fillId="0" borderId="1" xfId="9" applyNumberFormat="1" applyFill="1" applyBorder="1" applyAlignment="1">
      <alignment horizontal="center" vertical="center" wrapText="1"/>
    </xf>
    <xf numFmtId="0" fontId="33" fillId="0" borderId="0" xfId="0" applyFont="1" applyAlignment="1">
      <alignment horizontal="center" vertical="center" wrapText="1"/>
    </xf>
    <xf numFmtId="0" fontId="34" fillId="0" borderId="0" xfId="0" applyFont="1" applyAlignment="1">
      <alignment horizontal="right" vertical="center"/>
    </xf>
    <xf numFmtId="0" fontId="33" fillId="0" borderId="0" xfId="0" applyFont="1" applyAlignment="1">
      <alignment horizontal="left" vertical="center" wrapText="1"/>
    </xf>
    <xf numFmtId="0" fontId="8" fillId="0" borderId="1" xfId="9" applyNumberFormat="1" applyFill="1" applyBorder="1" applyAlignment="1">
      <alignment horizontal="center" vertical="center" wrapText="1"/>
    </xf>
    <xf numFmtId="0" fontId="34" fillId="0" borderId="0" xfId="0" applyFont="1" applyAlignment="1">
      <alignment horizontal="left" vertical="center" wrapText="1"/>
    </xf>
    <xf numFmtId="0" fontId="33" fillId="19" borderId="0" xfId="0" applyFont="1" applyFill="1" applyAlignment="1">
      <alignment vertical="center" wrapText="1"/>
    </xf>
    <xf numFmtId="0" fontId="33" fillId="0" borderId="0" xfId="0" applyFont="1" applyAlignment="1">
      <alignment horizontal="left" vertical="center"/>
    </xf>
    <xf numFmtId="1" fontId="20" fillId="0" borderId="1" xfId="1" applyNumberFormat="1" applyFont="1" applyFill="1" applyBorder="1" applyAlignment="1">
      <alignment horizontal="right" vertical="center" wrapText="1"/>
    </xf>
    <xf numFmtId="0" fontId="34" fillId="0" borderId="0" xfId="0" applyFont="1" applyAlignment="1">
      <alignment vertical="center" wrapText="1"/>
    </xf>
    <xf numFmtId="0" fontId="35" fillId="0" borderId="0" xfId="0" applyFont="1" applyAlignment="1">
      <alignment horizontal="justify" vertical="center"/>
    </xf>
    <xf numFmtId="0" fontId="36" fillId="0" borderId="0" xfId="0" applyFont="1" applyAlignment="1">
      <alignment horizontal="justify" vertical="center"/>
    </xf>
    <xf numFmtId="0" fontId="3" fillId="0" borderId="0" xfId="0" applyFont="1" applyAlignment="1">
      <alignment horizontal="justify" vertical="center"/>
    </xf>
    <xf numFmtId="1" fontId="3" fillId="0" borderId="1" xfId="0" applyNumberFormat="1" applyFont="1" applyFill="1" applyBorder="1" applyAlignment="1">
      <alignment horizontal="right" vertical="center"/>
    </xf>
    <xf numFmtId="1" fontId="3" fillId="0" borderId="1" xfId="0" applyNumberFormat="1" applyFont="1" applyFill="1" applyBorder="1" applyAlignment="1">
      <alignment horizontal="center" vertical="center"/>
    </xf>
    <xf numFmtId="1" fontId="3" fillId="0" borderId="1" xfId="0" applyNumberFormat="1" applyFont="1" applyFill="1" applyBorder="1" applyAlignment="1">
      <alignment vertical="center"/>
    </xf>
    <xf numFmtId="0" fontId="18" fillId="0" borderId="0" xfId="0" applyFont="1" applyAlignment="1">
      <alignment horizontal="justify" vertical="center"/>
    </xf>
    <xf numFmtId="49" fontId="8" fillId="0" borderId="1" xfId="9" applyNumberFormat="1" applyFill="1" applyBorder="1" applyAlignment="1">
      <alignment horizontal="center" vertical="center"/>
    </xf>
    <xf numFmtId="43" fontId="20" fillId="0" borderId="0" xfId="1" applyFont="1" applyFill="1" applyBorder="1" applyAlignment="1">
      <alignment horizontal="center" vertical="center"/>
    </xf>
    <xf numFmtId="0" fontId="20" fillId="0" borderId="1" xfId="0"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43" fontId="20" fillId="0" borderId="1" xfId="1" applyFont="1" applyFill="1" applyBorder="1" applyAlignment="1">
      <alignment horizontal="center" vertical="center" wrapText="1"/>
    </xf>
    <xf numFmtId="14" fontId="24" fillId="0" borderId="1" xfId="9" applyNumberFormat="1" applyFont="1" applyFill="1" applyBorder="1" applyAlignment="1">
      <alignment horizontal="center" vertical="center" wrapText="1"/>
    </xf>
    <xf numFmtId="14" fontId="20" fillId="0" borderId="1" xfId="0" applyNumberFormat="1" applyFont="1" applyFill="1" applyBorder="1" applyAlignment="1">
      <alignment horizontal="center" vertical="center" wrapText="1"/>
    </xf>
    <xf numFmtId="43" fontId="20" fillId="0" borderId="1" xfId="1" applyFont="1" applyFill="1" applyBorder="1" applyAlignment="1">
      <alignment horizontal="center" vertical="center"/>
    </xf>
    <xf numFmtId="0" fontId="18" fillId="0" borderId="1" xfId="0" applyFont="1" applyFill="1" applyBorder="1" applyAlignment="1">
      <alignment horizontal="center" vertical="center" wrapText="1"/>
    </xf>
    <xf numFmtId="49" fontId="20" fillId="0" borderId="1" xfId="0" applyNumberFormat="1" applyFont="1" applyFill="1" applyBorder="1" applyAlignment="1">
      <alignment horizontal="center" vertical="center" wrapText="1"/>
    </xf>
    <xf numFmtId="43" fontId="18" fillId="0" borderId="1" xfId="1" applyFont="1" applyFill="1" applyBorder="1" applyAlignment="1">
      <alignment horizontal="center" vertical="center"/>
    </xf>
    <xf numFmtId="1" fontId="20" fillId="0" borderId="1" xfId="1" applyNumberFormat="1" applyFont="1" applyFill="1" applyBorder="1" applyAlignment="1">
      <alignment horizontal="center" vertical="center"/>
    </xf>
    <xf numFmtId="168" fontId="20" fillId="0" borderId="1" xfId="1" applyNumberFormat="1" applyFont="1" applyFill="1" applyBorder="1" applyAlignment="1">
      <alignment horizontal="center" vertical="center" wrapText="1"/>
    </xf>
    <xf numFmtId="49" fontId="20" fillId="0" borderId="1" xfId="0" applyNumberFormat="1" applyFont="1" applyFill="1" applyBorder="1" applyAlignment="1">
      <alignment horizontal="left" vertical="center"/>
    </xf>
    <xf numFmtId="16" fontId="20" fillId="0" borderId="1" xfId="0" applyNumberFormat="1" applyFont="1" applyFill="1" applyBorder="1" applyAlignment="1">
      <alignment horizontal="left" vertical="center" wrapText="1"/>
    </xf>
    <xf numFmtId="43" fontId="20" fillId="0" borderId="1" xfId="1" applyFont="1" applyFill="1" applyBorder="1" applyAlignment="1">
      <alignment horizontal="right" vertical="center" wrapText="1"/>
    </xf>
    <xf numFmtId="9" fontId="22" fillId="0" borderId="1" xfId="2" applyFont="1" applyFill="1" applyBorder="1" applyAlignment="1">
      <alignment horizontal="center" textRotation="255" wrapText="1"/>
    </xf>
    <xf numFmtId="0" fontId="3" fillId="0" borderId="1" xfId="0" applyFont="1" applyFill="1" applyBorder="1" applyAlignment="1">
      <alignment horizontal="left" vertical="center" wrapText="1"/>
    </xf>
    <xf numFmtId="4" fontId="25" fillId="0" borderId="1" xfId="1" applyNumberFormat="1" applyFont="1" applyFill="1" applyBorder="1" applyAlignment="1">
      <alignment horizontal="center" vertical="center" wrapText="1"/>
    </xf>
    <xf numFmtId="9" fontId="25" fillId="0" borderId="1" xfId="2" applyFont="1" applyFill="1" applyBorder="1" applyAlignment="1">
      <alignment horizontal="center" vertical="center" wrapText="1"/>
    </xf>
    <xf numFmtId="14" fontId="25" fillId="0" borderId="1" xfId="2" applyNumberFormat="1" applyFont="1" applyFill="1" applyBorder="1" applyAlignment="1">
      <alignment horizontal="center" vertical="center" wrapText="1"/>
    </xf>
    <xf numFmtId="0" fontId="0" fillId="0" borderId="0" xfId="0" applyFill="1"/>
    <xf numFmtId="0" fontId="20" fillId="0" borderId="1" xfId="1"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xf>
    <xf numFmtId="43" fontId="26" fillId="0" borderId="1" xfId="1" applyFont="1" applyFill="1" applyBorder="1" applyAlignment="1">
      <alignment horizontal="center" vertical="center"/>
    </xf>
    <xf numFmtId="14" fontId="20" fillId="0" borderId="1" xfId="0" applyNumberFormat="1" applyFont="1" applyFill="1" applyBorder="1" applyAlignment="1">
      <alignment horizontal="center" vertical="center"/>
    </xf>
    <xf numFmtId="14" fontId="20" fillId="0" borderId="1" xfId="1" applyNumberFormat="1" applyFont="1" applyFill="1" applyBorder="1" applyAlignment="1">
      <alignment horizontal="center" vertical="center"/>
    </xf>
    <xf numFmtId="14" fontId="22" fillId="0" borderId="1" xfId="0" applyNumberFormat="1" applyFont="1" applyFill="1" applyBorder="1" applyAlignment="1">
      <alignment horizontal="center" vertical="center"/>
    </xf>
    <xf numFmtId="43" fontId="22" fillId="0" borderId="1" xfId="1" applyFont="1" applyFill="1" applyBorder="1" applyAlignment="1">
      <alignment horizontal="center" vertical="center"/>
    </xf>
    <xf numFmtId="166" fontId="22" fillId="0" borderId="1" xfId="1" applyNumberFormat="1" applyFont="1" applyFill="1" applyBorder="1" applyAlignment="1">
      <alignment horizontal="center" vertical="center"/>
    </xf>
    <xf numFmtId="165" fontId="22" fillId="0" borderId="1" xfId="2" applyNumberFormat="1" applyFont="1" applyFill="1" applyBorder="1" applyAlignment="1">
      <alignment horizontal="center" vertical="center"/>
    </xf>
    <xf numFmtId="0" fontId="35" fillId="0" borderId="0" xfId="0" applyFont="1" applyFill="1" applyAlignment="1">
      <alignment horizontal="justify" vertical="center"/>
    </xf>
    <xf numFmtId="13" fontId="20" fillId="0" borderId="1" xfId="1" applyNumberFormat="1" applyFont="1" applyFill="1" applyBorder="1" applyAlignment="1">
      <alignment horizontal="center" vertical="center" wrapText="1"/>
    </xf>
    <xf numFmtId="0" fontId="19" fillId="0" borderId="1" xfId="0" applyFont="1" applyFill="1" applyBorder="1" applyAlignment="1">
      <alignment horizontal="left" vertical="center"/>
    </xf>
    <xf numFmtId="0" fontId="18" fillId="0" borderId="0" xfId="0" applyFont="1" applyFill="1" applyAlignment="1">
      <alignment horizontal="justify" vertical="center"/>
    </xf>
    <xf numFmtId="0" fontId="19" fillId="0" borderId="1" xfId="0" applyFont="1" applyFill="1" applyBorder="1" applyAlignment="1">
      <alignment vertical="center" wrapText="1"/>
    </xf>
    <xf numFmtId="0" fontId="23" fillId="0" borderId="1" xfId="0" applyFont="1" applyBorder="1" applyAlignment="1">
      <alignment horizontal="left" vertical="center" wrapText="1"/>
    </xf>
    <xf numFmtId="0" fontId="8" fillId="0" borderId="1" xfId="9" applyBorder="1" applyAlignment="1">
      <alignment horizontal="center" vertical="center"/>
    </xf>
    <xf numFmtId="168" fontId="20" fillId="0" borderId="2" xfId="1" applyNumberFormat="1" applyFont="1" applyFill="1" applyBorder="1" applyAlignment="1">
      <alignment horizontal="center" vertical="center" wrapText="1"/>
    </xf>
    <xf numFmtId="43" fontId="20" fillId="0" borderId="2" xfId="1" applyFont="1" applyFill="1" applyBorder="1" applyAlignment="1">
      <alignment horizontal="center" vertical="center" wrapText="1"/>
    </xf>
    <xf numFmtId="14" fontId="20" fillId="0" borderId="2" xfId="1" applyNumberFormat="1" applyFont="1" applyFill="1" applyBorder="1" applyAlignment="1">
      <alignment horizontal="center" vertical="center" wrapText="1"/>
    </xf>
    <xf numFmtId="37" fontId="20" fillId="0" borderId="2" xfId="1" applyNumberFormat="1" applyFont="1" applyFill="1" applyBorder="1" applyAlignment="1">
      <alignment horizontal="center" vertical="center" wrapText="1"/>
    </xf>
    <xf numFmtId="13" fontId="20" fillId="0" borderId="2" xfId="1" applyNumberFormat="1" applyFont="1" applyFill="1" applyBorder="1" applyAlignment="1">
      <alignment horizontal="center" vertical="center" wrapText="1"/>
    </xf>
    <xf numFmtId="49" fontId="20" fillId="0" borderId="3" xfId="0" applyNumberFormat="1" applyFont="1" applyFill="1" applyBorder="1" applyAlignment="1">
      <alignment horizontal="left" vertical="center"/>
    </xf>
    <xf numFmtId="14" fontId="20" fillId="0" borderId="3" xfId="1" applyNumberFormat="1" applyFont="1" applyFill="1" applyBorder="1" applyAlignment="1">
      <alignment horizontal="center" vertical="center" wrapText="1"/>
    </xf>
    <xf numFmtId="37" fontId="20" fillId="0" borderId="3" xfId="1" applyNumberFormat="1" applyFont="1" applyFill="1" applyBorder="1" applyAlignment="1">
      <alignment horizontal="center" vertical="center" wrapText="1"/>
    </xf>
    <xf numFmtId="13" fontId="20" fillId="0" borderId="3" xfId="1" applyNumberFormat="1" applyFont="1" applyFill="1" applyBorder="1" applyAlignment="1">
      <alignment horizontal="center" vertical="center" wrapText="1"/>
    </xf>
    <xf numFmtId="0" fontId="35" fillId="0" borderId="1" xfId="0" applyFont="1" applyFill="1" applyBorder="1" applyAlignment="1">
      <alignment horizontal="justify" vertical="center"/>
    </xf>
    <xf numFmtId="49" fontId="20" fillId="4" borderId="1" xfId="0" applyNumberFormat="1" applyFont="1" applyFill="1" applyBorder="1" applyAlignment="1">
      <alignment horizontal="left" vertical="center"/>
    </xf>
    <xf numFmtId="0" fontId="19" fillId="4" borderId="1" xfId="0" applyFont="1" applyFill="1" applyBorder="1" applyAlignment="1">
      <alignment horizontal="center" vertical="center" wrapText="1"/>
    </xf>
    <xf numFmtId="4" fontId="25" fillId="4" borderId="1" xfId="1" applyNumberFormat="1" applyFont="1" applyFill="1" applyBorder="1" applyAlignment="1">
      <alignment horizontal="center" vertical="center" wrapText="1"/>
    </xf>
    <xf numFmtId="49" fontId="20" fillId="4" borderId="2" xfId="0" applyNumberFormat="1" applyFont="1" applyFill="1" applyBorder="1" applyAlignment="1">
      <alignment horizontal="left" vertical="center"/>
    </xf>
    <xf numFmtId="0" fontId="19" fillId="4" borderId="2" xfId="0" applyFont="1" applyFill="1" applyBorder="1" applyAlignment="1">
      <alignment horizontal="center" vertical="center" wrapText="1"/>
    </xf>
    <xf numFmtId="4" fontId="25" fillId="4" borderId="2" xfId="1" applyNumberFormat="1" applyFont="1" applyFill="1" applyBorder="1" applyAlignment="1">
      <alignment horizontal="center" vertical="center" wrapText="1"/>
    </xf>
    <xf numFmtId="0" fontId="19" fillId="4" borderId="1" xfId="0" applyFont="1" applyFill="1" applyBorder="1" applyAlignment="1">
      <alignment horizontal="left" vertical="center" wrapText="1"/>
    </xf>
    <xf numFmtId="0" fontId="5" fillId="4" borderId="1" xfId="0" applyFont="1" applyFill="1" applyBorder="1" applyAlignment="1">
      <alignment horizontal="center" vertical="center"/>
    </xf>
    <xf numFmtId="0" fontId="19" fillId="4" borderId="1" xfId="0" applyFont="1" applyFill="1" applyBorder="1" applyAlignment="1">
      <alignment vertical="center" wrapText="1"/>
    </xf>
    <xf numFmtId="0" fontId="19" fillId="4" borderId="1" xfId="0" applyFont="1" applyFill="1" applyBorder="1" applyAlignment="1">
      <alignment horizontal="right" vertical="center" wrapText="1"/>
    </xf>
    <xf numFmtId="0" fontId="21" fillId="0" borderId="1" xfId="9" applyNumberFormat="1" applyFont="1" applyFill="1" applyBorder="1" applyAlignment="1">
      <alignment horizontal="center" vertical="center" wrapText="1"/>
    </xf>
    <xf numFmtId="1" fontId="18" fillId="0" borderId="1" xfId="0" applyNumberFormat="1" applyFont="1" applyFill="1" applyBorder="1" applyAlignment="1">
      <alignment horizontal="right" vertical="center"/>
    </xf>
    <xf numFmtId="1" fontId="18" fillId="0" borderId="1" xfId="0" applyNumberFormat="1" applyFont="1" applyFill="1" applyBorder="1" applyAlignment="1">
      <alignment horizontal="center" vertical="center"/>
    </xf>
    <xf numFmtId="9" fontId="22" fillId="0" borderId="1" xfId="2" applyFont="1" applyFill="1" applyBorder="1" applyAlignment="1">
      <alignment horizontal="center" textRotation="255" wrapText="1"/>
    </xf>
    <xf numFmtId="49" fontId="18" fillId="0" borderId="1" xfId="0" applyNumberFormat="1" applyFont="1" applyFill="1" applyBorder="1" applyAlignment="1">
      <alignment horizontal="left"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36" fillId="0" borderId="0" xfId="0" applyFont="1" applyFill="1" applyAlignment="1">
      <alignment horizontal="justify" vertical="center"/>
    </xf>
    <xf numFmtId="0" fontId="3" fillId="0" borderId="1" xfId="0" applyFont="1" applyFill="1" applyBorder="1" applyAlignment="1">
      <alignment horizontal="justify" vertical="center"/>
    </xf>
    <xf numFmtId="0" fontId="9" fillId="0" borderId="1" xfId="0" applyFont="1" applyFill="1" applyBorder="1" applyAlignment="1">
      <alignment vertical="center"/>
    </xf>
    <xf numFmtId="0" fontId="3" fillId="0" borderId="1" xfId="0" applyFont="1" applyFill="1" applyBorder="1" applyAlignment="1">
      <alignment vertical="center" wrapText="1"/>
    </xf>
    <xf numFmtId="0" fontId="5" fillId="0" borderId="1" xfId="0" applyFont="1" applyFill="1" applyBorder="1" applyAlignment="1">
      <alignment wrapText="1"/>
    </xf>
    <xf numFmtId="0" fontId="20" fillId="0" borderId="3" xfId="0" applyFont="1" applyFill="1" applyBorder="1" applyAlignment="1">
      <alignment horizontal="left" vertical="center" wrapText="1"/>
    </xf>
    <xf numFmtId="16" fontId="20" fillId="0" borderId="3" xfId="0" applyNumberFormat="1" applyFont="1" applyFill="1" applyBorder="1" applyAlignment="1">
      <alignment horizontal="left" vertical="center" wrapText="1"/>
    </xf>
    <xf numFmtId="49" fontId="20" fillId="0" borderId="3" xfId="1" applyNumberFormat="1" applyFont="1" applyFill="1" applyBorder="1" applyAlignment="1">
      <alignment horizontal="center" vertical="center" wrapText="1"/>
    </xf>
    <xf numFmtId="0" fontId="30" fillId="0" borderId="3" xfId="9" applyNumberFormat="1" applyFont="1" applyFill="1" applyBorder="1" applyAlignment="1">
      <alignment horizontal="center" vertical="center" wrapText="1"/>
    </xf>
    <xf numFmtId="43" fontId="20" fillId="0" borderId="3" xfId="1" applyFont="1" applyFill="1" applyBorder="1" applyAlignment="1">
      <alignment horizontal="center" vertical="center"/>
    </xf>
    <xf numFmtId="0" fontId="18" fillId="0" borderId="3" xfId="0" applyFont="1" applyFill="1" applyBorder="1" applyAlignment="1">
      <alignment horizontal="left" vertical="center" wrapText="1"/>
    </xf>
    <xf numFmtId="164" fontId="20" fillId="0" borderId="3" xfId="1" applyNumberFormat="1" applyFont="1" applyFill="1" applyBorder="1" applyAlignment="1">
      <alignment horizontal="center" vertical="center"/>
    </xf>
    <xf numFmtId="49" fontId="20" fillId="0" borderId="3" xfId="0" applyNumberFormat="1" applyFont="1" applyFill="1" applyBorder="1" applyAlignment="1">
      <alignment horizontal="center" vertical="center"/>
    </xf>
    <xf numFmtId="1" fontId="20" fillId="0" borderId="3" xfId="1" applyNumberFormat="1" applyFont="1" applyFill="1" applyBorder="1" applyAlignment="1">
      <alignment horizontal="center" vertical="center" wrapText="1"/>
    </xf>
    <xf numFmtId="43" fontId="18" fillId="0" borderId="3" xfId="1" applyFont="1" applyFill="1" applyBorder="1" applyAlignment="1">
      <alignment horizontal="left" vertical="center"/>
    </xf>
    <xf numFmtId="1" fontId="3" fillId="0" borderId="3" xfId="0" applyNumberFormat="1" applyFont="1" applyFill="1" applyBorder="1" applyAlignment="1">
      <alignment horizontal="right" vertical="center"/>
    </xf>
    <xf numFmtId="0" fontId="18" fillId="0" borderId="1" xfId="0" applyFont="1" applyFill="1" applyBorder="1" applyAlignment="1">
      <alignment vertical="top" wrapText="1"/>
    </xf>
    <xf numFmtId="0" fontId="18" fillId="0" borderId="1" xfId="0" applyFont="1" applyFill="1" applyBorder="1" applyAlignment="1">
      <alignment horizontal="center" vertical="center"/>
    </xf>
    <xf numFmtId="0" fontId="18" fillId="0" borderId="1" xfId="0" applyFont="1" applyFill="1" applyBorder="1" applyAlignment="1">
      <alignment wrapText="1"/>
    </xf>
    <xf numFmtId="49" fontId="8" fillId="0" borderId="2" xfId="9" applyNumberFormat="1" applyFill="1" applyBorder="1" applyAlignment="1">
      <alignment horizontal="center" vertical="center"/>
    </xf>
    <xf numFmtId="16" fontId="20" fillId="0" borderId="2" xfId="0" applyNumberFormat="1" applyFont="1" applyFill="1" applyBorder="1" applyAlignment="1">
      <alignment horizontal="center" vertical="center" wrapText="1"/>
    </xf>
    <xf numFmtId="0" fontId="20" fillId="0" borderId="2" xfId="0" applyFont="1" applyFill="1" applyBorder="1" applyAlignment="1">
      <alignment horizontal="center" vertical="center" wrapText="1"/>
    </xf>
    <xf numFmtId="1" fontId="20" fillId="0" borderId="2" xfId="1" applyNumberFormat="1" applyFont="1" applyFill="1" applyBorder="1" applyAlignment="1">
      <alignment horizontal="center" vertical="center" wrapText="1"/>
    </xf>
    <xf numFmtId="0" fontId="20" fillId="0" borderId="2" xfId="0" applyNumberFormat="1" applyFont="1" applyFill="1" applyBorder="1" applyAlignment="1">
      <alignment horizontal="center" vertical="center" wrapText="1"/>
    </xf>
    <xf numFmtId="49" fontId="20" fillId="0" borderId="2" xfId="0" applyNumberFormat="1" applyFont="1" applyFill="1" applyBorder="1" applyAlignment="1">
      <alignment horizontal="center" vertical="center" wrapText="1"/>
    </xf>
    <xf numFmtId="14" fontId="20" fillId="0" borderId="2" xfId="0" applyNumberFormat="1" applyFont="1" applyFill="1" applyBorder="1" applyAlignment="1">
      <alignment horizontal="center" vertical="center" wrapText="1"/>
    </xf>
    <xf numFmtId="14" fontId="24" fillId="0" borderId="2" xfId="9" applyNumberFormat="1" applyFont="1" applyFill="1" applyBorder="1" applyAlignment="1">
      <alignment horizontal="center" vertical="center" wrapText="1"/>
    </xf>
    <xf numFmtId="49" fontId="20" fillId="0" borderId="2" xfId="1" applyNumberFormat="1" applyFont="1" applyFill="1" applyBorder="1" applyAlignment="1">
      <alignment horizontal="center" vertical="center" wrapText="1"/>
    </xf>
    <xf numFmtId="41" fontId="8" fillId="0" borderId="2" xfId="9" applyNumberFormat="1" applyFill="1" applyBorder="1" applyAlignment="1">
      <alignment horizontal="center" vertical="center" wrapText="1"/>
    </xf>
    <xf numFmtId="43" fontId="20" fillId="0" borderId="2" xfId="1" applyFont="1" applyFill="1" applyBorder="1" applyAlignment="1">
      <alignment horizontal="center" vertical="center"/>
    </xf>
    <xf numFmtId="49" fontId="20" fillId="0" borderId="2" xfId="0" applyNumberFormat="1" applyFont="1" applyFill="1" applyBorder="1" applyAlignment="1">
      <alignment horizontal="center" vertical="center"/>
    </xf>
    <xf numFmtId="43" fontId="18" fillId="0" borderId="2" xfId="1" applyFont="1" applyFill="1" applyBorder="1" applyAlignment="1">
      <alignment horizontal="center" vertical="center"/>
    </xf>
    <xf numFmtId="1" fontId="3" fillId="0" borderId="2" xfId="0" applyNumberFormat="1" applyFont="1" applyFill="1" applyBorder="1" applyAlignment="1">
      <alignment horizontal="center" vertical="center"/>
    </xf>
    <xf numFmtId="0" fontId="18" fillId="0" borderId="2" xfId="0" applyFont="1" applyFill="1" applyBorder="1" applyAlignment="1">
      <alignment horizontal="center" vertical="center" wrapText="1"/>
    </xf>
    <xf numFmtId="43" fontId="20" fillId="0" borderId="2" xfId="1" applyFont="1" applyFill="1" applyBorder="1" applyAlignment="1">
      <alignment horizontal="right" vertical="center" wrapText="1"/>
    </xf>
    <xf numFmtId="43" fontId="20" fillId="0" borderId="2" xfId="1" applyFont="1" applyFill="1" applyBorder="1" applyAlignment="1">
      <alignment horizontal="right" vertical="center"/>
    </xf>
    <xf numFmtId="4" fontId="25" fillId="9" borderId="2" xfId="1" applyNumberFormat="1" applyFont="1" applyFill="1" applyBorder="1" applyAlignment="1">
      <alignment horizontal="center" vertical="center" wrapText="1"/>
    </xf>
    <xf numFmtId="9" fontId="25" fillId="9" borderId="2" xfId="2" applyFont="1" applyFill="1" applyBorder="1" applyAlignment="1">
      <alignment horizontal="center" vertical="center" wrapText="1"/>
    </xf>
    <xf numFmtId="14" fontId="25" fillId="9" borderId="2" xfId="2" applyNumberFormat="1" applyFont="1" applyFill="1" applyBorder="1" applyAlignment="1">
      <alignment horizontal="center" vertical="center" wrapText="1"/>
    </xf>
    <xf numFmtId="0" fontId="20" fillId="0" borderId="2" xfId="0" applyFont="1" applyFill="1" applyBorder="1" applyAlignment="1">
      <alignment vertical="center" wrapText="1"/>
    </xf>
    <xf numFmtId="16" fontId="20" fillId="0" borderId="2" xfId="0" applyNumberFormat="1" applyFont="1" applyFill="1" applyBorder="1" applyAlignment="1">
      <alignment horizontal="left" vertical="center" wrapText="1"/>
    </xf>
    <xf numFmtId="0" fontId="20" fillId="0" borderId="2" xfId="0" applyFont="1" applyFill="1" applyBorder="1" applyAlignment="1">
      <alignment horizontal="left" vertical="center" wrapText="1"/>
    </xf>
    <xf numFmtId="0" fontId="3" fillId="0" borderId="2" xfId="0" applyFont="1" applyBorder="1" applyAlignment="1">
      <alignment horizontal="left" vertical="center" wrapText="1"/>
    </xf>
    <xf numFmtId="0" fontId="17" fillId="0" borderId="2" xfId="0" applyFont="1" applyBorder="1" applyAlignment="1">
      <alignment horizontal="center" vertical="center" wrapText="1"/>
    </xf>
    <xf numFmtId="0" fontId="30" fillId="0" borderId="2" xfId="9" applyNumberFormat="1" applyFont="1" applyFill="1" applyBorder="1" applyAlignment="1">
      <alignment horizontal="center" vertical="center" wrapText="1"/>
    </xf>
    <xf numFmtId="0" fontId="18" fillId="0" borderId="2" xfId="0" applyFont="1" applyFill="1" applyBorder="1" applyAlignment="1">
      <alignment horizontal="left" vertical="center" wrapText="1"/>
    </xf>
    <xf numFmtId="164" fontId="20" fillId="0" borderId="2" xfId="1" applyNumberFormat="1" applyFont="1" applyFill="1" applyBorder="1" applyAlignment="1">
      <alignment horizontal="center" vertical="center"/>
    </xf>
    <xf numFmtId="43" fontId="18" fillId="0" borderId="2" xfId="1" applyFont="1" applyFill="1" applyBorder="1" applyAlignment="1">
      <alignment horizontal="left" vertical="center"/>
    </xf>
    <xf numFmtId="1" fontId="3" fillId="0" borderId="2" xfId="0" applyNumberFormat="1" applyFont="1" applyFill="1" applyBorder="1" applyAlignment="1">
      <alignment horizontal="right" vertical="center"/>
    </xf>
    <xf numFmtId="1" fontId="3" fillId="0" borderId="2" xfId="0" applyNumberFormat="1" applyFont="1" applyFill="1" applyBorder="1" applyAlignment="1">
      <alignment vertical="center"/>
    </xf>
    <xf numFmtId="49" fontId="21" fillId="0" borderId="4" xfId="9" applyNumberFormat="1" applyFont="1" applyFill="1" applyBorder="1" applyAlignment="1">
      <alignment horizontal="center" vertical="center"/>
    </xf>
    <xf numFmtId="168" fontId="20" fillId="0" borderId="4" xfId="1" applyNumberFormat="1" applyFont="1" applyFill="1" applyBorder="1" applyAlignment="1">
      <alignment horizontal="center" vertical="center" wrapText="1"/>
    </xf>
    <xf numFmtId="16" fontId="20" fillId="0" borderId="4" xfId="0" applyNumberFormat="1" applyFont="1" applyFill="1" applyBorder="1" applyAlignment="1">
      <alignment horizontal="center" vertical="center" wrapText="1"/>
    </xf>
    <xf numFmtId="0" fontId="20" fillId="0" borderId="4" xfId="0" applyFont="1" applyFill="1" applyBorder="1" applyAlignment="1">
      <alignment horizontal="center" vertical="center" wrapText="1"/>
    </xf>
    <xf numFmtId="1" fontId="20" fillId="0" borderId="4" xfId="1" applyNumberFormat="1" applyFont="1" applyFill="1" applyBorder="1" applyAlignment="1">
      <alignment horizontal="center" vertical="center"/>
    </xf>
    <xf numFmtId="0" fontId="20" fillId="0" borderId="4" xfId="0" applyNumberFormat="1" applyFont="1" applyFill="1" applyBorder="1" applyAlignment="1">
      <alignment horizontal="center" vertical="center" wrapText="1"/>
    </xf>
    <xf numFmtId="43" fontId="20" fillId="0" borderId="4" xfId="1" applyFont="1" applyFill="1" applyBorder="1" applyAlignment="1">
      <alignment horizontal="center" vertical="center" wrapText="1"/>
    </xf>
    <xf numFmtId="49" fontId="20" fillId="0" borderId="4" xfId="0" applyNumberFormat="1" applyFont="1" applyFill="1" applyBorder="1" applyAlignment="1">
      <alignment horizontal="center" vertical="center" wrapText="1"/>
    </xf>
    <xf numFmtId="14" fontId="20" fillId="0" borderId="4" xfId="0" applyNumberFormat="1" applyFont="1" applyFill="1" applyBorder="1" applyAlignment="1">
      <alignment horizontal="center" vertical="center" wrapText="1"/>
    </xf>
    <xf numFmtId="14" fontId="24" fillId="0" borderId="4" xfId="9" applyNumberFormat="1" applyFont="1" applyFill="1" applyBorder="1" applyAlignment="1">
      <alignment horizontal="center" vertical="center" wrapText="1"/>
    </xf>
    <xf numFmtId="0" fontId="19" fillId="0" borderId="2" xfId="0" applyFont="1" applyBorder="1" applyAlignment="1">
      <alignment horizontal="left" vertical="center"/>
    </xf>
    <xf numFmtId="0" fontId="3" fillId="0" borderId="2" xfId="0" applyFont="1" applyBorder="1" applyAlignment="1">
      <alignment horizontal="justify" vertical="center"/>
    </xf>
    <xf numFmtId="0" fontId="9" fillId="0" borderId="2" xfId="0" applyFont="1" applyBorder="1" applyAlignment="1">
      <alignment vertical="center"/>
    </xf>
    <xf numFmtId="49" fontId="8" fillId="0" borderId="3" xfId="9" applyNumberFormat="1" applyFill="1" applyBorder="1" applyAlignment="1">
      <alignment horizontal="center" vertical="center"/>
    </xf>
    <xf numFmtId="0" fontId="3" fillId="0" borderId="3" xfId="0" applyFont="1" applyBorder="1" applyAlignment="1">
      <alignment horizontal="left" vertical="center" wrapText="1"/>
    </xf>
    <xf numFmtId="0" fontId="17" fillId="0" borderId="3" xfId="0" applyFont="1" applyBorder="1" applyAlignment="1">
      <alignment horizontal="center" vertical="center" wrapText="1"/>
    </xf>
    <xf numFmtId="43" fontId="20" fillId="0" borderId="3" xfId="1" applyFont="1" applyFill="1" applyBorder="1" applyAlignment="1">
      <alignment horizontal="right" vertical="center" wrapText="1"/>
    </xf>
    <xf numFmtId="43" fontId="20" fillId="0" borderId="3" xfId="1" applyFont="1" applyFill="1" applyBorder="1" applyAlignment="1">
      <alignment horizontal="right" vertical="center"/>
    </xf>
    <xf numFmtId="4" fontId="25" fillId="9" borderId="3" xfId="1" applyNumberFormat="1" applyFont="1" applyFill="1" applyBorder="1" applyAlignment="1">
      <alignment horizontal="center" vertical="center" wrapText="1"/>
    </xf>
    <xf numFmtId="9" fontId="25" fillId="9" borderId="3" xfId="2" applyFont="1" applyFill="1" applyBorder="1" applyAlignment="1">
      <alignment horizontal="center" vertical="center" wrapText="1"/>
    </xf>
    <xf numFmtId="14" fontId="25" fillId="9" borderId="3" xfId="2" applyNumberFormat="1" applyFont="1" applyFill="1" applyBorder="1" applyAlignment="1">
      <alignment horizontal="center" vertical="center" wrapText="1"/>
    </xf>
    <xf numFmtId="0" fontId="19" fillId="0" borderId="3" xfId="0" applyFont="1" applyBorder="1" applyAlignment="1">
      <alignment horizontal="left" vertical="center"/>
    </xf>
    <xf numFmtId="1" fontId="3" fillId="0" borderId="3" xfId="0" applyNumberFormat="1" applyFont="1" applyFill="1" applyBorder="1" applyAlignment="1">
      <alignment vertical="center"/>
    </xf>
    <xf numFmtId="0" fontId="20" fillId="0" borderId="3" xfId="0" applyFont="1" applyFill="1" applyBorder="1" applyAlignment="1">
      <alignment vertical="center" wrapText="1"/>
    </xf>
    <xf numFmtId="1" fontId="20" fillId="0" borderId="3" xfId="1" applyNumberFormat="1" applyFont="1" applyFill="1" applyBorder="1" applyAlignment="1">
      <alignment horizontal="right" vertical="center" wrapText="1"/>
    </xf>
    <xf numFmtId="14" fontId="20" fillId="0" borderId="4" xfId="1" applyNumberFormat="1" applyFont="1" applyFill="1" applyBorder="1" applyAlignment="1">
      <alignment horizontal="center" vertical="center" wrapText="1"/>
    </xf>
    <xf numFmtId="49" fontId="20" fillId="0" borderId="4" xfId="1" applyNumberFormat="1" applyFont="1" applyFill="1" applyBorder="1" applyAlignment="1">
      <alignment horizontal="center" vertical="center" wrapText="1"/>
    </xf>
    <xf numFmtId="43" fontId="20" fillId="0" borderId="4" xfId="1" applyFont="1" applyFill="1" applyBorder="1" applyAlignment="1">
      <alignment horizontal="center" vertical="center"/>
    </xf>
    <xf numFmtId="0" fontId="20" fillId="0" borderId="4" xfId="0" applyFont="1" applyFill="1" applyBorder="1" applyAlignment="1">
      <alignment horizontal="left" vertical="center" wrapText="1"/>
    </xf>
    <xf numFmtId="0" fontId="18" fillId="0" borderId="4" xfId="0" applyFont="1" applyFill="1" applyBorder="1" applyAlignment="1">
      <alignment horizontal="left" vertical="center" wrapText="1"/>
    </xf>
    <xf numFmtId="164" fontId="20" fillId="0" borderId="4" xfId="1" applyNumberFormat="1" applyFont="1" applyFill="1" applyBorder="1" applyAlignment="1">
      <alignment horizontal="center" vertical="center"/>
    </xf>
    <xf numFmtId="49" fontId="20" fillId="0" borderId="4" xfId="0" applyNumberFormat="1" applyFont="1" applyFill="1" applyBorder="1" applyAlignment="1">
      <alignment horizontal="center" vertical="center"/>
    </xf>
    <xf numFmtId="1" fontId="20" fillId="0" borderId="4" xfId="1" applyNumberFormat="1" applyFont="1" applyFill="1" applyBorder="1" applyAlignment="1">
      <alignment horizontal="center" vertical="center" wrapText="1"/>
    </xf>
    <xf numFmtId="43" fontId="18" fillId="0" borderId="4" xfId="1" applyFont="1" applyFill="1" applyBorder="1" applyAlignment="1">
      <alignment horizontal="left" vertical="center"/>
    </xf>
    <xf numFmtId="1" fontId="3" fillId="0" borderId="4" xfId="0" applyNumberFormat="1" applyFont="1" applyFill="1" applyBorder="1" applyAlignment="1">
      <alignment horizontal="right" vertical="center"/>
    </xf>
    <xf numFmtId="43" fontId="20" fillId="0" borderId="4" xfId="1" applyFont="1" applyFill="1" applyBorder="1" applyAlignment="1">
      <alignment horizontal="right" vertical="center" wrapText="1"/>
    </xf>
    <xf numFmtId="4" fontId="25" fillId="9" borderId="4" xfId="1" applyNumberFormat="1" applyFont="1" applyFill="1" applyBorder="1" applyAlignment="1">
      <alignment horizontal="center" vertical="center" wrapText="1"/>
    </xf>
    <xf numFmtId="9" fontId="25" fillId="9" borderId="4" xfId="2" applyFont="1" applyFill="1" applyBorder="1" applyAlignment="1">
      <alignment horizontal="center" vertical="center" wrapText="1"/>
    </xf>
    <xf numFmtId="14" fontId="25" fillId="9" borderId="4" xfId="2" applyNumberFormat="1" applyFont="1" applyFill="1" applyBorder="1" applyAlignment="1">
      <alignment horizontal="center" vertical="center" wrapText="1"/>
    </xf>
    <xf numFmtId="0" fontId="19" fillId="0" borderId="4" xfId="0" applyFont="1" applyBorder="1" applyAlignment="1">
      <alignment horizontal="left" vertical="center"/>
    </xf>
    <xf numFmtId="49" fontId="8" fillId="0" borderId="4" xfId="9" applyNumberFormat="1" applyFill="1" applyBorder="1" applyAlignment="1">
      <alignment horizontal="center" vertical="center"/>
    </xf>
    <xf numFmtId="16" fontId="20" fillId="0" borderId="4" xfId="0" applyNumberFormat="1" applyFont="1" applyFill="1" applyBorder="1" applyAlignment="1">
      <alignment horizontal="left" vertical="center" wrapText="1"/>
    </xf>
    <xf numFmtId="0" fontId="3" fillId="0" borderId="4" xfId="0" applyFont="1" applyBorder="1" applyAlignment="1">
      <alignment horizontal="justify" vertical="center"/>
    </xf>
    <xf numFmtId="0" fontId="20" fillId="0" borderId="4" xfId="0" applyFont="1" applyFill="1" applyBorder="1" applyAlignment="1">
      <alignment vertical="center" wrapText="1"/>
    </xf>
    <xf numFmtId="43" fontId="18" fillId="0" borderId="4" xfId="1" applyFont="1" applyFill="1" applyBorder="1" applyAlignment="1">
      <alignment horizontal="center" vertical="center"/>
    </xf>
    <xf numFmtId="0" fontId="9" fillId="0" borderId="4" xfId="0" applyFont="1" applyBorder="1" applyAlignment="1">
      <alignment vertical="center"/>
    </xf>
    <xf numFmtId="0" fontId="3" fillId="0" borderId="4" xfId="0" applyFont="1" applyBorder="1" applyAlignment="1">
      <alignment horizontal="left" vertical="center" wrapText="1"/>
    </xf>
    <xf numFmtId="0" fontId="17" fillId="0" borderId="4" xfId="0" applyFont="1" applyBorder="1" applyAlignment="1">
      <alignment horizontal="center" vertical="center" wrapText="1"/>
    </xf>
    <xf numFmtId="4" fontId="25" fillId="4" borderId="4" xfId="1" applyNumberFormat="1" applyFont="1" applyFill="1" applyBorder="1" applyAlignment="1">
      <alignment horizontal="center" vertical="center" wrapText="1"/>
    </xf>
    <xf numFmtId="9" fontId="25" fillId="0" borderId="4" xfId="2" applyFont="1" applyFill="1" applyBorder="1" applyAlignment="1">
      <alignment horizontal="center" vertical="center" wrapText="1"/>
    </xf>
    <xf numFmtId="14" fontId="25" fillId="0" borderId="4" xfId="2" applyNumberFormat="1" applyFont="1" applyFill="1" applyBorder="1" applyAlignment="1">
      <alignment horizontal="center" vertical="center" wrapText="1"/>
    </xf>
    <xf numFmtId="0" fontId="19" fillId="0" borderId="4" xfId="0" applyFont="1" applyFill="1" applyBorder="1" applyAlignment="1">
      <alignment horizontal="left" vertical="center"/>
    </xf>
    <xf numFmtId="4" fontId="25" fillId="4" borderId="3" xfId="1" applyNumberFormat="1" applyFont="1" applyFill="1" applyBorder="1" applyAlignment="1">
      <alignment horizontal="center" vertical="center" wrapText="1"/>
    </xf>
    <xf numFmtId="3" fontId="20" fillId="0" borderId="1" xfId="0" applyNumberFormat="1" applyFont="1" applyFill="1" applyBorder="1" applyAlignment="1">
      <alignment vertical="center"/>
    </xf>
    <xf numFmtId="3" fontId="40" fillId="0" borderId="1" xfId="0" applyNumberFormat="1" applyFont="1" applyFill="1" applyBorder="1" applyAlignment="1">
      <alignment vertical="center"/>
    </xf>
    <xf numFmtId="0" fontId="18" fillId="0" borderId="1" xfId="0" applyFont="1" applyFill="1" applyBorder="1" applyAlignment="1">
      <alignment horizontal="left" vertical="center"/>
    </xf>
    <xf numFmtId="0" fontId="18" fillId="0" borderId="1" xfId="0" applyFont="1" applyFill="1" applyBorder="1" applyAlignment="1">
      <alignment vertical="center" wrapText="1"/>
    </xf>
    <xf numFmtId="0" fontId="18" fillId="0" borderId="1" xfId="0" applyFont="1" applyFill="1" applyBorder="1" applyAlignment="1">
      <alignment horizontal="right" vertical="center"/>
    </xf>
    <xf numFmtId="0" fontId="40" fillId="0" borderId="1" xfId="0" applyFont="1" applyFill="1" applyBorder="1" applyAlignment="1">
      <alignment wrapText="1"/>
    </xf>
    <xf numFmtId="3" fontId="40" fillId="0" borderId="1" xfId="0" applyNumberFormat="1" applyFont="1" applyFill="1" applyBorder="1" applyAlignment="1">
      <alignment horizontal="right" vertical="center"/>
    </xf>
    <xf numFmtId="0" fontId="40" fillId="0" borderId="1" xfId="0" applyFont="1" applyFill="1" applyBorder="1" applyAlignment="1">
      <alignment horizontal="center" vertical="center"/>
    </xf>
    <xf numFmtId="0" fontId="40" fillId="0" borderId="1" xfId="0" applyFont="1" applyFill="1" applyBorder="1" applyAlignment="1">
      <alignment horizontal="left" vertical="center" wrapText="1"/>
    </xf>
    <xf numFmtId="0" fontId="40" fillId="0" borderId="1" xfId="0" applyFont="1" applyFill="1" applyBorder="1" applyAlignment="1">
      <alignment horizontal="right" vertical="center"/>
    </xf>
    <xf numFmtId="1" fontId="18" fillId="0" borderId="1" xfId="0" applyNumberFormat="1" applyFont="1" applyFill="1" applyBorder="1" applyAlignment="1">
      <alignment vertical="center"/>
    </xf>
    <xf numFmtId="0" fontId="19" fillId="0" borderId="1" xfId="0" applyFont="1" applyFill="1" applyBorder="1" applyAlignment="1">
      <alignment horizontal="center" vertical="center"/>
    </xf>
    <xf numFmtId="0" fontId="41" fillId="0" borderId="1" xfId="0" applyFont="1" applyFill="1" applyBorder="1" applyAlignment="1">
      <alignment horizontal="center" vertical="center"/>
    </xf>
    <xf numFmtId="3" fontId="40" fillId="0" borderId="1" xfId="0" applyNumberFormat="1" applyFont="1" applyFill="1" applyBorder="1" applyAlignment="1">
      <alignment horizontal="center" vertical="center"/>
    </xf>
    <xf numFmtId="0" fontId="21" fillId="0" borderId="1" xfId="9" applyFont="1" applyFill="1" applyBorder="1" applyAlignment="1">
      <alignment horizontal="center" vertical="center"/>
    </xf>
    <xf numFmtId="3" fontId="18" fillId="0" borderId="1" xfId="0" applyNumberFormat="1" applyFont="1" applyFill="1" applyBorder="1" applyAlignment="1">
      <alignment horizontal="right" vertical="center"/>
    </xf>
    <xf numFmtId="0" fontId="18" fillId="0" borderId="1" xfId="0" applyFont="1" applyFill="1" applyBorder="1" applyAlignment="1">
      <alignment horizontal="justify" vertical="center"/>
    </xf>
    <xf numFmtId="0" fontId="19" fillId="0" borderId="1" xfId="0" applyFont="1" applyFill="1" applyBorder="1" applyAlignment="1">
      <alignment vertical="center"/>
    </xf>
    <xf numFmtId="0" fontId="20" fillId="0" borderId="1" xfId="0" applyFont="1" applyFill="1" applyBorder="1" applyAlignment="1">
      <alignment wrapText="1"/>
    </xf>
    <xf numFmtId="0" fontId="3" fillId="0" borderId="4" xfId="0" applyFont="1" applyFill="1" applyBorder="1" applyAlignment="1">
      <alignment horizontal="left" vertical="center" wrapText="1"/>
    </xf>
    <xf numFmtId="0" fontId="17" fillId="0" borderId="4" xfId="0" applyFont="1" applyFill="1" applyBorder="1" applyAlignment="1">
      <alignment horizontal="center" vertical="center" wrapText="1"/>
    </xf>
    <xf numFmtId="14" fontId="18" fillId="0" borderId="1" xfId="0" applyNumberFormat="1" applyFont="1" applyFill="1" applyBorder="1" applyAlignment="1">
      <alignment horizontal="center" vertical="center"/>
    </xf>
    <xf numFmtId="0" fontId="21" fillId="0" borderId="2" xfId="9" applyFont="1" applyBorder="1" applyAlignment="1">
      <alignment horizontal="center" vertical="center"/>
    </xf>
    <xf numFmtId="0" fontId="21" fillId="0" borderId="2" xfId="9" applyNumberFormat="1" applyFont="1" applyFill="1" applyBorder="1" applyAlignment="1">
      <alignment horizontal="center" vertical="center" wrapText="1"/>
    </xf>
    <xf numFmtId="0" fontId="18" fillId="0" borderId="4" xfId="0" applyFont="1" applyFill="1" applyBorder="1" applyAlignment="1">
      <alignment horizontal="center" vertical="center"/>
    </xf>
    <xf numFmtId="0" fontId="18" fillId="0" borderId="4" xfId="0" applyFont="1" applyFill="1" applyBorder="1" applyAlignment="1">
      <alignment horizontal="center" vertical="center" wrapText="1"/>
    </xf>
    <xf numFmtId="1" fontId="18" fillId="0" borderId="4" xfId="0" applyNumberFormat="1" applyFont="1" applyFill="1" applyBorder="1" applyAlignment="1">
      <alignment horizontal="center" vertical="center"/>
    </xf>
    <xf numFmtId="0" fontId="5" fillId="0" borderId="1" xfId="0" applyFont="1" applyBorder="1" applyAlignment="1">
      <alignment horizontal="left" wrapText="1"/>
    </xf>
    <xf numFmtId="0" fontId="33" fillId="0" borderId="1" xfId="0" applyFont="1" applyBorder="1" applyAlignment="1">
      <alignment horizontal="right" vertical="center"/>
    </xf>
    <xf numFmtId="0" fontId="42" fillId="0" borderId="1" xfId="0" applyFont="1" applyBorder="1" applyAlignment="1">
      <alignment vertical="center"/>
    </xf>
    <xf numFmtId="9" fontId="22" fillId="0" borderId="1" xfId="2" applyFont="1" applyFill="1" applyBorder="1" applyAlignment="1">
      <alignment horizontal="center" textRotation="255" wrapText="1"/>
    </xf>
    <xf numFmtId="49" fontId="7" fillId="17" borderId="1" xfId="3" applyNumberFormat="1" applyFont="1" applyFill="1" applyBorder="1" applyAlignment="1">
      <alignment horizontal="center" vertical="center" wrapText="1"/>
    </xf>
    <xf numFmtId="0" fontId="0" fillId="0" borderId="0" xfId="0" applyAlignment="1">
      <alignment horizontal="center" vertical="center"/>
    </xf>
  </cellXfs>
  <cellStyles count="11">
    <cellStyle name="Hipervínculo" xfId="9" builtinId="8"/>
    <cellStyle name="Millares" xfId="1" builtinId="3"/>
    <cellStyle name="Millares 2" xfId="4"/>
    <cellStyle name="Moneda" xfId="10" builtinId="4"/>
    <cellStyle name="Normal" xfId="0" builtinId="0"/>
    <cellStyle name="Normal 15" xfId="5"/>
    <cellStyle name="Normal 17" xfId="6"/>
    <cellStyle name="Normal 2" xfId="3"/>
    <cellStyle name="Normal 6" xfId="7"/>
    <cellStyle name="Normal 9" xfId="8"/>
    <cellStyle name="Porcentaje" xfId="2" builtinId="5"/>
  </cellStyles>
  <dxfs count="232">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s>
  <tableStyles count="0" defaultTableStyle="TableStyleMedium2" defaultPivotStyle="PivotStyleLight16"/>
  <colors>
    <mruColors>
      <color rgb="FF00FF00"/>
      <color rgb="FFFF9999"/>
      <color rgb="FFFFCCCC"/>
      <color rgb="FFFF7C80"/>
      <color rgb="FFFF0066"/>
      <color rgb="FF000099"/>
      <color rgb="FF0066FF"/>
      <color rgb="FFFF5050"/>
      <color rgb="FF005C2A"/>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105</xdr:col>
      <xdr:colOff>179294</xdr:colOff>
      <xdr:row>0</xdr:row>
      <xdr:rowOff>493059</xdr:rowOff>
    </xdr:from>
    <xdr:to>
      <xdr:col>105</xdr:col>
      <xdr:colOff>795618</xdr:colOff>
      <xdr:row>1</xdr:row>
      <xdr:rowOff>728382</xdr:rowOff>
    </xdr:to>
    <xdr:sp macro="" textlink="">
      <xdr:nvSpPr>
        <xdr:cNvPr id="2" name="1 Flecha arriba"/>
        <xdr:cNvSpPr/>
      </xdr:nvSpPr>
      <xdr:spPr>
        <a:xfrm>
          <a:off x="94420765" y="493059"/>
          <a:ext cx="616324" cy="840441"/>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igcolfile\Contrataci&#243;n%202016\INFORME%20DE%20GESTION%2020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MIGRACI&#210;N%20COLOMBIA\Copia%20de%20INFORME%20DE%20GESTION%20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ATOS 2016"/>
      <sheetName val="SUPERVISIONES 2015"/>
    </sheetNames>
    <sheetDataSet>
      <sheetData sheetId="0"/>
      <sheetData sheetId="1">
        <row r="3">
          <cell r="A3" t="str">
            <v>ABELARDO ALFREDO GOMEZ MENDEZ</v>
          </cell>
          <cell r="B3">
            <v>76316134</v>
          </cell>
        </row>
        <row r="4">
          <cell r="A4" t="str">
            <v>ADIELA DEL CARMEN BENITEZ CHARRIA</v>
          </cell>
          <cell r="B4">
            <v>51574674</v>
          </cell>
        </row>
        <row r="5">
          <cell r="A5" t="str">
            <v>ADOLFO DE JESUS VEGA GOMEZ</v>
          </cell>
          <cell r="B5">
            <v>74320636</v>
          </cell>
        </row>
        <row r="6">
          <cell r="A6" t="str">
            <v>ADOLFO GONZALEZ VILLAR</v>
          </cell>
          <cell r="B6">
            <v>79340365</v>
          </cell>
        </row>
        <row r="7">
          <cell r="A7" t="str">
            <v>ADONIO DAZA VELANDIA</v>
          </cell>
          <cell r="B7">
            <v>79705370</v>
          </cell>
        </row>
        <row r="8">
          <cell r="A8" t="str">
            <v>ADRIANA ISABEL MONCADA CARVAJAL</v>
          </cell>
          <cell r="B8">
            <v>1024495295</v>
          </cell>
        </row>
        <row r="9">
          <cell r="A9" t="str">
            <v>ADRIANA MARCELA HINOJOSA CASTAÑEDA</v>
          </cell>
          <cell r="B9">
            <v>68296543</v>
          </cell>
        </row>
        <row r="10">
          <cell r="A10" t="str">
            <v>ADRIANA MERCEDES RODRIGUEZ VILLATE</v>
          </cell>
          <cell r="B10">
            <v>52993820</v>
          </cell>
        </row>
        <row r="11">
          <cell r="A11" t="str">
            <v>ADRIANA PAOLA CUERVO PULIDO</v>
          </cell>
          <cell r="B11">
            <v>52934097</v>
          </cell>
        </row>
        <row r="12">
          <cell r="A12" t="str">
            <v>AIDA LORENA TELLO LOPEZ</v>
          </cell>
          <cell r="B12">
            <v>27082113</v>
          </cell>
        </row>
        <row r="13">
          <cell r="A13" t="str">
            <v>AIDA MILENA PEREZ AROSEMENA</v>
          </cell>
          <cell r="B13">
            <v>31164881</v>
          </cell>
        </row>
        <row r="14">
          <cell r="A14" t="str">
            <v>ALBA LUCIA CRUZ RODRIGUEZ</v>
          </cell>
          <cell r="B14">
            <v>35492456</v>
          </cell>
        </row>
        <row r="15">
          <cell r="A15" t="str">
            <v>ALBEIRO LOSADA FARFAN</v>
          </cell>
          <cell r="B15">
            <v>94367897</v>
          </cell>
        </row>
        <row r="16">
          <cell r="A16" t="str">
            <v>ALBERTO ALEXANDER MURILLO HERRERA</v>
          </cell>
          <cell r="B16">
            <v>93373942</v>
          </cell>
        </row>
        <row r="17">
          <cell r="A17" t="str">
            <v xml:space="preserve">ALBERTO ALZATE </v>
          </cell>
          <cell r="B17">
            <v>4470197</v>
          </cell>
        </row>
        <row r="18">
          <cell r="A18" t="str">
            <v>ALEJANDRA JINNETH PINILLA REYES</v>
          </cell>
          <cell r="B18">
            <v>52780783</v>
          </cell>
        </row>
        <row r="19">
          <cell r="A19" t="str">
            <v>ALEJANDRO BURITICA GOMEZ</v>
          </cell>
          <cell r="B19">
            <v>1128445853</v>
          </cell>
        </row>
        <row r="20">
          <cell r="A20" t="str">
            <v>ALEJANDRO FALLA SANCHEZ</v>
          </cell>
          <cell r="B20">
            <v>79617767</v>
          </cell>
        </row>
        <row r="21">
          <cell r="A21" t="str">
            <v>ALEX DEAN YEPES BARRIOS</v>
          </cell>
          <cell r="B21">
            <v>72201267</v>
          </cell>
        </row>
        <row r="22">
          <cell r="A22" t="str">
            <v>ALEX FERNEY HINCAPIE NUÑEZ</v>
          </cell>
          <cell r="B22">
            <v>79963759</v>
          </cell>
        </row>
        <row r="23">
          <cell r="A23" t="str">
            <v>ALEX RIVERA PELAEZ</v>
          </cell>
          <cell r="B23">
            <v>94391708</v>
          </cell>
        </row>
        <row r="24">
          <cell r="A24" t="str">
            <v>ALEXANDER DURAN CAÑAS</v>
          </cell>
          <cell r="B24">
            <v>88221546</v>
          </cell>
        </row>
        <row r="25">
          <cell r="A25" t="str">
            <v>ALEXANDER ENRIQUE RODRIGUEZ OSORIO</v>
          </cell>
          <cell r="B25">
            <v>8507491</v>
          </cell>
        </row>
        <row r="26">
          <cell r="A26" t="str">
            <v>ALEXANDER GIRALDO PINEDA</v>
          </cell>
          <cell r="B26">
            <v>9817852</v>
          </cell>
        </row>
        <row r="27">
          <cell r="A27" t="str">
            <v>ALEXANDER ORLANDO ANGULO LEON</v>
          </cell>
          <cell r="B27">
            <v>79662924</v>
          </cell>
        </row>
        <row r="28">
          <cell r="A28" t="str">
            <v>ALEXANDER PASINGA LOPEZ</v>
          </cell>
          <cell r="B28">
            <v>87473040</v>
          </cell>
        </row>
        <row r="29">
          <cell r="A29" t="str">
            <v>ALEXANDER PEREZ INFANTE</v>
          </cell>
          <cell r="B29">
            <v>80147567</v>
          </cell>
        </row>
        <row r="30">
          <cell r="A30" t="str">
            <v xml:space="preserve">ALEXANDER RUBIO </v>
          </cell>
          <cell r="B30">
            <v>17356341</v>
          </cell>
        </row>
        <row r="31">
          <cell r="A31" t="str">
            <v>ALEXANDER SERNA VARON</v>
          </cell>
          <cell r="B31">
            <v>72228650</v>
          </cell>
        </row>
        <row r="32">
          <cell r="A32" t="str">
            <v>ALEXANDER SERRANO PINEDA</v>
          </cell>
          <cell r="B32">
            <v>94453666</v>
          </cell>
        </row>
        <row r="33">
          <cell r="A33" t="str">
            <v>ALEXANDER ZUÑIGA BERMUDEZ</v>
          </cell>
          <cell r="B33">
            <v>1130587089</v>
          </cell>
        </row>
        <row r="34">
          <cell r="A34" t="str">
            <v>ALEXEDID ALBEIRO PARDO PINZON</v>
          </cell>
          <cell r="B34">
            <v>86040562</v>
          </cell>
        </row>
        <row r="35">
          <cell r="A35" t="str">
            <v>ALEXIS FERNANDO CONTRERAS CARREÑO</v>
          </cell>
          <cell r="B35">
            <v>88030955</v>
          </cell>
        </row>
        <row r="36">
          <cell r="A36" t="str">
            <v>ALFONSO RODRIGUEZ CUMBE</v>
          </cell>
          <cell r="B36">
            <v>12203383</v>
          </cell>
        </row>
        <row r="37">
          <cell r="A37" t="str">
            <v>ALFREDO CALLETANO BASTIDAS OJEDA</v>
          </cell>
          <cell r="B37">
            <v>12969328</v>
          </cell>
        </row>
        <row r="38">
          <cell r="A38" t="str">
            <v>ALID ARCINIEGAS CARVAJAL</v>
          </cell>
          <cell r="B38">
            <v>2997089</v>
          </cell>
        </row>
        <row r="39">
          <cell r="A39" t="str">
            <v>ALMA MARIA VALENCIA PINTO</v>
          </cell>
          <cell r="B39">
            <v>31852260</v>
          </cell>
        </row>
        <row r="40">
          <cell r="A40" t="str">
            <v>ALVARO ALBERTO SANTANA FERRUCHO</v>
          </cell>
          <cell r="B40">
            <v>19468904</v>
          </cell>
        </row>
        <row r="41">
          <cell r="A41" t="str">
            <v>ALVARO ANDRADE RAMIREZ</v>
          </cell>
          <cell r="B41">
            <v>12994660</v>
          </cell>
        </row>
        <row r="42">
          <cell r="A42" t="str">
            <v>ALVARO ERNESTO FERNANDEZ VALLEJO</v>
          </cell>
          <cell r="B42">
            <v>76328498</v>
          </cell>
        </row>
        <row r="43">
          <cell r="A43" t="str">
            <v>ALVARO FRANCISCO ROJAS MANJARRES</v>
          </cell>
          <cell r="B43">
            <v>9658672</v>
          </cell>
        </row>
        <row r="44">
          <cell r="A44" t="str">
            <v>ALVARO RODRIGUEZ GOMEZ</v>
          </cell>
          <cell r="B44">
            <v>79342713</v>
          </cell>
        </row>
        <row r="45">
          <cell r="A45" t="str">
            <v>ALVARO RUEDA RINCON</v>
          </cell>
          <cell r="B45">
            <v>79116407</v>
          </cell>
        </row>
        <row r="46">
          <cell r="A46" t="str">
            <v>ALVEIRO JOAQUI MOLINA</v>
          </cell>
          <cell r="B46">
            <v>83219253</v>
          </cell>
        </row>
        <row r="47">
          <cell r="A47" t="str">
            <v>AMANDA MARTINA SANCHEZ SANCHEZ</v>
          </cell>
          <cell r="B47">
            <v>39664287</v>
          </cell>
        </row>
        <row r="48">
          <cell r="A48" t="str">
            <v>AMINTA VILLAMIZAR MORA</v>
          </cell>
          <cell r="B48">
            <v>51680160</v>
          </cell>
        </row>
        <row r="49">
          <cell r="A49" t="str">
            <v>AMIR ENRIQUE LECHUGA LECHUGA</v>
          </cell>
          <cell r="B49">
            <v>8642908</v>
          </cell>
        </row>
        <row r="50">
          <cell r="A50" t="str">
            <v>ANA CAROLINA INSIGNARES CASTAÑEDA</v>
          </cell>
          <cell r="B50">
            <v>52897533</v>
          </cell>
        </row>
        <row r="51">
          <cell r="A51" t="str">
            <v>ANA CECILIA ANGARITA GARCIA</v>
          </cell>
          <cell r="B51">
            <v>52224214</v>
          </cell>
        </row>
        <row r="52">
          <cell r="A52" t="str">
            <v>ANA CELMIRA VELASQUEZ ORTIZ</v>
          </cell>
          <cell r="B52">
            <v>1032379146</v>
          </cell>
        </row>
        <row r="53">
          <cell r="A53" t="str">
            <v>ANA CONSTANZA POLANIA ALMARIO</v>
          </cell>
          <cell r="B53">
            <v>52258308</v>
          </cell>
        </row>
        <row r="54">
          <cell r="A54" t="str">
            <v>ANA MARCELA MANCO MONTEALEGRE</v>
          </cell>
          <cell r="B54">
            <v>52546213</v>
          </cell>
        </row>
        <row r="55">
          <cell r="A55" t="str">
            <v>ANA MARIA OCHOA TABARES</v>
          </cell>
          <cell r="B55">
            <v>52528201</v>
          </cell>
        </row>
        <row r="56">
          <cell r="A56" t="str">
            <v>ANA MERCEDES FIGUEROA RAMIREZ</v>
          </cell>
          <cell r="B56">
            <v>30738603</v>
          </cell>
        </row>
        <row r="57">
          <cell r="A57" t="str">
            <v>ANA MILENA ACEVEDO SILVA</v>
          </cell>
          <cell r="B57">
            <v>30237746</v>
          </cell>
        </row>
        <row r="58">
          <cell r="A58" t="str">
            <v>ANA MILENA MOSQUERA PALACIOS</v>
          </cell>
          <cell r="B58">
            <v>43106175</v>
          </cell>
        </row>
        <row r="59">
          <cell r="A59" t="str">
            <v>ANA PAOLA MORENO BLANCO</v>
          </cell>
          <cell r="B59">
            <v>1095792999</v>
          </cell>
        </row>
        <row r="60">
          <cell r="A60" t="str">
            <v>ANA RUTH HURTADO GIRALDO</v>
          </cell>
          <cell r="B60">
            <v>52279938</v>
          </cell>
        </row>
        <row r="61">
          <cell r="A61" t="str">
            <v>ANDERSON GUEVARA MORA</v>
          </cell>
          <cell r="B61">
            <v>79707869</v>
          </cell>
        </row>
        <row r="62">
          <cell r="A62" t="str">
            <v>ANDERSON LEONARD ARENALES LONDOÑO</v>
          </cell>
          <cell r="B62">
            <v>1020744323</v>
          </cell>
        </row>
        <row r="63">
          <cell r="A63" t="str">
            <v>ANDREA CAROLINA RODRIGUEZ SANCHEZ</v>
          </cell>
          <cell r="B63">
            <v>52454568</v>
          </cell>
        </row>
        <row r="64">
          <cell r="A64" t="str">
            <v>ANDREA CONSTANZA RAMIREZ MEDINA</v>
          </cell>
          <cell r="B64">
            <v>52390529</v>
          </cell>
        </row>
        <row r="65">
          <cell r="A65" t="str">
            <v>ANDREA DEL PILAR LEGUIZAMON MORALES</v>
          </cell>
          <cell r="B65">
            <v>52917088</v>
          </cell>
        </row>
        <row r="66">
          <cell r="A66" t="str">
            <v>ANDREA MARIA URIBE CAHUANA</v>
          </cell>
          <cell r="B66">
            <v>1084735542</v>
          </cell>
        </row>
        <row r="67">
          <cell r="A67" t="str">
            <v>ANDREA MILENA ROSERO BOTINA</v>
          </cell>
          <cell r="B67">
            <v>1120216621</v>
          </cell>
        </row>
        <row r="68">
          <cell r="A68" t="str">
            <v>ANDREA PAOLA ROA SILVA</v>
          </cell>
          <cell r="B68">
            <v>52970509</v>
          </cell>
        </row>
        <row r="69">
          <cell r="A69" t="str">
            <v>ANDREA ROCIO CASTILLO PAEZ</v>
          </cell>
          <cell r="B69">
            <v>1026560635</v>
          </cell>
        </row>
        <row r="70">
          <cell r="A70" t="str">
            <v>ANDRES AGUILAR BERMUDEZ</v>
          </cell>
          <cell r="B70">
            <v>3170979</v>
          </cell>
        </row>
        <row r="71">
          <cell r="A71" t="str">
            <v>ANDRES ALFONSO TARAZONA PARRA</v>
          </cell>
          <cell r="B71">
            <v>13852174</v>
          </cell>
        </row>
        <row r="72">
          <cell r="A72" t="str">
            <v>ANDRES ARTURO SANCHEZ REYES</v>
          </cell>
          <cell r="B72">
            <v>79264819</v>
          </cell>
        </row>
        <row r="73">
          <cell r="A73" t="str">
            <v>ANDRES EDUARDO HERRERA ECHEVERRY</v>
          </cell>
          <cell r="B73">
            <v>94537372</v>
          </cell>
        </row>
        <row r="74">
          <cell r="A74" t="str">
            <v>ANDRES EUGENIO SANGUINO CARDENAS</v>
          </cell>
          <cell r="B74">
            <v>88234968</v>
          </cell>
        </row>
        <row r="75">
          <cell r="A75" t="str">
            <v>ANDRES FELIPE ALVAREZ OSORIO</v>
          </cell>
          <cell r="B75">
            <v>80030320</v>
          </cell>
        </row>
        <row r="76">
          <cell r="A76" t="str">
            <v>ANDRES FELIPE CASTRO PORTILLA</v>
          </cell>
          <cell r="B76">
            <v>1085256374</v>
          </cell>
        </row>
        <row r="77">
          <cell r="A77" t="str">
            <v>ANDRES FELIPE HERNANDEZ CAÑON</v>
          </cell>
          <cell r="B77">
            <v>14800778</v>
          </cell>
        </row>
        <row r="78">
          <cell r="A78" t="str">
            <v>ANDRES HUMBERTO CRUZ MERCHAN</v>
          </cell>
          <cell r="B78">
            <v>80109937</v>
          </cell>
        </row>
        <row r="79">
          <cell r="A79" t="str">
            <v>ANDRES IVAN BURBANO PINTO</v>
          </cell>
          <cell r="B79">
            <v>98398243</v>
          </cell>
        </row>
        <row r="80">
          <cell r="A80" t="str">
            <v>ANDRES JULIAN RUIZ DIAZ</v>
          </cell>
          <cell r="B80">
            <v>1017136093</v>
          </cell>
        </row>
        <row r="81">
          <cell r="A81" t="str">
            <v>ANDRES RICARDO CAICEDO LADINO</v>
          </cell>
          <cell r="B81">
            <v>80495438</v>
          </cell>
        </row>
        <row r="82">
          <cell r="A82" t="str">
            <v>ANDRES SUAREZ PINEDA</v>
          </cell>
          <cell r="B82">
            <v>80024627</v>
          </cell>
        </row>
        <row r="83">
          <cell r="A83" t="str">
            <v>ANDRU FABIAN MERCHAN GUERRERO</v>
          </cell>
          <cell r="B83">
            <v>80724389</v>
          </cell>
        </row>
        <row r="84">
          <cell r="A84" t="str">
            <v>ANDY OVIEDO ROJAS</v>
          </cell>
          <cell r="B84">
            <v>72005852</v>
          </cell>
        </row>
        <row r="85">
          <cell r="A85" t="str">
            <v>ANGEL CATALINA ACOSTA RIVERA</v>
          </cell>
          <cell r="B85">
            <v>53037167</v>
          </cell>
        </row>
        <row r="86">
          <cell r="A86" t="str">
            <v>ANGEL GIOVANNY HERNANDEZ QUINTERO</v>
          </cell>
          <cell r="B86">
            <v>11390371</v>
          </cell>
        </row>
        <row r="87">
          <cell r="A87" t="str">
            <v>ANGEL JAIRO YEPEZ JIMENEZ</v>
          </cell>
          <cell r="B87">
            <v>79265904</v>
          </cell>
        </row>
        <row r="88">
          <cell r="A88" t="str">
            <v>ANGELA ANDREA HIDALGO MOLANO</v>
          </cell>
          <cell r="B88">
            <v>52843404</v>
          </cell>
        </row>
        <row r="89">
          <cell r="A89" t="str">
            <v>ANGELA CATALINA PEREZ FONTALVO</v>
          </cell>
          <cell r="B89">
            <v>1082901992</v>
          </cell>
        </row>
        <row r="90">
          <cell r="A90" t="str">
            <v>ANGELA GISELA DAZA PULIDO</v>
          </cell>
          <cell r="B90">
            <v>52717117</v>
          </cell>
        </row>
        <row r="91">
          <cell r="A91" t="str">
            <v>ANGELA MARCELA JARAMILLO CORREDOR</v>
          </cell>
          <cell r="B91">
            <v>53118707</v>
          </cell>
        </row>
        <row r="92">
          <cell r="A92" t="str">
            <v>ANGELA MARIA DIAZ JIMENEZ</v>
          </cell>
          <cell r="B92">
            <v>63531270</v>
          </cell>
        </row>
        <row r="93">
          <cell r="A93" t="str">
            <v>ANGELA PATRICIA PARRA CHIGUASUQUE</v>
          </cell>
          <cell r="B93">
            <v>52992368</v>
          </cell>
        </row>
        <row r="94">
          <cell r="A94" t="str">
            <v>ANGELA PATRICIA SANCHEZ HURTADO</v>
          </cell>
          <cell r="B94">
            <v>52031795</v>
          </cell>
        </row>
        <row r="95">
          <cell r="A95" t="str">
            <v xml:space="preserve">ANGELA ROCIRY LONGAS BELTRAN </v>
          </cell>
          <cell r="B95">
            <v>52842749</v>
          </cell>
        </row>
        <row r="96">
          <cell r="A96" t="str">
            <v>ANGELA YIRA JIMENEZ CASALLAS</v>
          </cell>
          <cell r="B96">
            <v>52409905</v>
          </cell>
        </row>
        <row r="97">
          <cell r="A97" t="str">
            <v>ANGELA YOHANA BERNAL BARBOSA</v>
          </cell>
          <cell r="B97">
            <v>35260585</v>
          </cell>
        </row>
        <row r="98">
          <cell r="A98" t="str">
            <v>ANGELICA DAYAN RANGEL GUEVARA</v>
          </cell>
          <cell r="B98">
            <v>1130678897</v>
          </cell>
        </row>
        <row r="99">
          <cell r="A99" t="str">
            <v>ANGELICA HOYOS BADILLO</v>
          </cell>
          <cell r="B99">
            <v>1014198366</v>
          </cell>
        </row>
        <row r="100">
          <cell r="A100" t="str">
            <v>ANGELICA MARIA MORENO DELGADO</v>
          </cell>
          <cell r="B100">
            <v>31573241</v>
          </cell>
        </row>
        <row r="101">
          <cell r="A101" t="str">
            <v>ANGELICA URAZAN PENAGOS</v>
          </cell>
          <cell r="B101">
            <v>52077438</v>
          </cell>
        </row>
        <row r="102">
          <cell r="A102" t="str">
            <v>ANGIE JOHANA TORRES HERRERA</v>
          </cell>
          <cell r="B102">
            <v>1032417100</v>
          </cell>
        </row>
        <row r="103">
          <cell r="A103" t="str">
            <v>ANTONIO EVELIO GUZMAN VILLOTA</v>
          </cell>
          <cell r="B103">
            <v>87491479</v>
          </cell>
        </row>
        <row r="104">
          <cell r="A104" t="str">
            <v>ANTONIO HERNANDEZ LLAMAS</v>
          </cell>
          <cell r="B104">
            <v>79671646</v>
          </cell>
        </row>
        <row r="105">
          <cell r="A105" t="str">
            <v>ANYELO RUIZ ANGULO</v>
          </cell>
          <cell r="B105">
            <v>1087108403</v>
          </cell>
        </row>
        <row r="106">
          <cell r="A106" t="str">
            <v>ARLEY MURILLO CASAS</v>
          </cell>
          <cell r="B106">
            <v>11813944</v>
          </cell>
        </row>
        <row r="107">
          <cell r="A107" t="str">
            <v>ARNULFO CASTRO LOZANO</v>
          </cell>
          <cell r="B107">
            <v>73583050</v>
          </cell>
        </row>
        <row r="108">
          <cell r="A108" t="str">
            <v>ARNULFO CORDOBA VALENCIA</v>
          </cell>
          <cell r="B108">
            <v>94391059</v>
          </cell>
        </row>
        <row r="109">
          <cell r="A109" t="str">
            <v>ARQUIMEDES CONTRERAS CAMPO</v>
          </cell>
          <cell r="B109">
            <v>85446668</v>
          </cell>
        </row>
        <row r="110">
          <cell r="A110" t="str">
            <v>ARTURO LEONARDO BERMUDEZ NUÑEZ</v>
          </cell>
          <cell r="B110">
            <v>85459147</v>
          </cell>
        </row>
        <row r="111">
          <cell r="A111" t="str">
            <v>ASTRID ROLDAN AGUIRRE</v>
          </cell>
          <cell r="B111">
            <v>52796490</v>
          </cell>
        </row>
        <row r="112">
          <cell r="A112" t="str">
            <v>AURA DIANA GARCIA BURBANO</v>
          </cell>
          <cell r="B112">
            <v>36950308</v>
          </cell>
        </row>
        <row r="113">
          <cell r="A113" t="str">
            <v>BEATRIZ HELENA BOTERO MONTALVO</v>
          </cell>
          <cell r="B113">
            <v>43538083</v>
          </cell>
        </row>
        <row r="114">
          <cell r="A114" t="str">
            <v>BERNARDO ALEJANDRO MAHE MATAMOROS</v>
          </cell>
          <cell r="B114">
            <v>79412681</v>
          </cell>
        </row>
        <row r="115">
          <cell r="A115" t="str">
            <v>BIBIANA ANDREA PRESIGA CARO</v>
          </cell>
          <cell r="B115">
            <v>43920213</v>
          </cell>
        </row>
        <row r="116">
          <cell r="A116" t="str">
            <v>BIBIANA STELLA CARDONA ALVAREZ</v>
          </cell>
          <cell r="B116">
            <v>52581895</v>
          </cell>
        </row>
        <row r="117">
          <cell r="A117" t="str">
            <v>BLANCA CECILIA NIETO FUENTES</v>
          </cell>
          <cell r="B117">
            <v>52310459</v>
          </cell>
        </row>
        <row r="118">
          <cell r="A118" t="str">
            <v xml:space="preserve">BLANCA CECILIA TRIANA </v>
          </cell>
          <cell r="B118">
            <v>51768619</v>
          </cell>
        </row>
        <row r="119">
          <cell r="A119" t="str">
            <v>BLANCA JOHANA RIOS DUQUE</v>
          </cell>
          <cell r="B119">
            <v>42153088</v>
          </cell>
        </row>
        <row r="120">
          <cell r="A120" t="str">
            <v>BLANCA LUCIA ORDUÑA OLARTE</v>
          </cell>
          <cell r="B120">
            <v>52992582</v>
          </cell>
        </row>
        <row r="121">
          <cell r="A121" t="str">
            <v>BLANCA YANETH MARTINEZ SALGADO</v>
          </cell>
          <cell r="B121">
            <v>33365887</v>
          </cell>
        </row>
        <row r="122">
          <cell r="A122" t="str">
            <v>BLEIDY ROCIO GAMBOA BEJARANO</v>
          </cell>
          <cell r="B122">
            <v>51969566</v>
          </cell>
        </row>
        <row r="123">
          <cell r="A123" t="str">
            <v>BORIS OCTAVIO ESTRADA SERRATO</v>
          </cell>
          <cell r="B123">
            <v>80049005</v>
          </cell>
        </row>
        <row r="124">
          <cell r="A124" t="str">
            <v>BRENDA LIZETH GUZMAN GOMEZ</v>
          </cell>
          <cell r="B124">
            <v>1022381646</v>
          </cell>
        </row>
        <row r="125">
          <cell r="A125" t="str">
            <v>BRENNY MARCELA RUIZ MORENO</v>
          </cell>
          <cell r="B125">
            <v>27087578</v>
          </cell>
        </row>
        <row r="126">
          <cell r="A126" t="str">
            <v>BRIAN RENE ALZATE URBANO</v>
          </cell>
          <cell r="B126">
            <v>10472727</v>
          </cell>
        </row>
        <row r="127">
          <cell r="A127" t="str">
            <v>CAMILO ANDRES VIVAS MUÑOZ</v>
          </cell>
          <cell r="B127">
            <v>1014198644</v>
          </cell>
        </row>
        <row r="128">
          <cell r="A128" t="str">
            <v>CAMILO JOSE OSPINA FALLA</v>
          </cell>
          <cell r="B128">
            <v>7730384</v>
          </cell>
        </row>
        <row r="129">
          <cell r="A129" t="str">
            <v>CARLO FERNANDO QUINTERO CASTRO</v>
          </cell>
          <cell r="B129">
            <v>1978031</v>
          </cell>
        </row>
        <row r="130">
          <cell r="A130" t="str">
            <v>CARLOS ALBERTO ARCHILA CABRERA</v>
          </cell>
          <cell r="B130">
            <v>79448817</v>
          </cell>
        </row>
        <row r="131">
          <cell r="A131" t="str">
            <v>CARLOS ALBERTO BERMUDEZ GARCIA</v>
          </cell>
          <cell r="B131">
            <v>79480759</v>
          </cell>
        </row>
        <row r="132">
          <cell r="A132" t="str">
            <v>CARLOS ALBERTO ESLAVA GARCIA</v>
          </cell>
          <cell r="B132">
            <v>80875093</v>
          </cell>
        </row>
        <row r="133">
          <cell r="A133" t="str">
            <v>CARLOS ALBERTO GALVIS CAPERA</v>
          </cell>
          <cell r="B133">
            <v>80086264</v>
          </cell>
        </row>
        <row r="134">
          <cell r="A134" t="str">
            <v>CARLOS ALBERTO SILVA GOMEZ</v>
          </cell>
          <cell r="B134">
            <v>13542991</v>
          </cell>
        </row>
        <row r="135">
          <cell r="A135" t="str">
            <v>CARLOS ANDRES CRUZ VARGAS</v>
          </cell>
          <cell r="B135">
            <v>94257714</v>
          </cell>
        </row>
        <row r="136">
          <cell r="A136" t="str">
            <v>CARLOS ANDRES FLOREZ VARGAS</v>
          </cell>
          <cell r="B136">
            <v>7709557</v>
          </cell>
        </row>
        <row r="137">
          <cell r="A137" t="str">
            <v>CARLOS ANDRES LOPEZ LOPEZ</v>
          </cell>
          <cell r="B137">
            <v>94529246</v>
          </cell>
        </row>
        <row r="138">
          <cell r="A138" t="str">
            <v>CARLOS ANDRES OCHOA VALENCIA</v>
          </cell>
          <cell r="B138">
            <v>88227550</v>
          </cell>
        </row>
        <row r="139">
          <cell r="A139" t="str">
            <v>CARLOS ANDRES RESTREPO GIRALDO</v>
          </cell>
          <cell r="B139">
            <v>70326688</v>
          </cell>
        </row>
        <row r="140">
          <cell r="A140" t="str">
            <v>CARLOS ANDRES TORO ARBOLEDA</v>
          </cell>
          <cell r="B140">
            <v>6241231</v>
          </cell>
        </row>
        <row r="141">
          <cell r="A141" t="str">
            <v>CARLOS ANTONIO MOSQUERA COSSIO</v>
          </cell>
          <cell r="B141">
            <v>1077420357</v>
          </cell>
        </row>
        <row r="142">
          <cell r="A142" t="str">
            <v>CARLOS ARTURO CASTAÑEDA GARCIA</v>
          </cell>
          <cell r="B142">
            <v>75102771</v>
          </cell>
        </row>
        <row r="143">
          <cell r="A143" t="str">
            <v>CARLOS ARTURO PENAGOS RAMOS</v>
          </cell>
          <cell r="B143">
            <v>78762248</v>
          </cell>
        </row>
        <row r="144">
          <cell r="A144" t="str">
            <v>CARLOS AUGUSTO VELEZ CANDIA</v>
          </cell>
          <cell r="B144">
            <v>79628920</v>
          </cell>
        </row>
        <row r="145">
          <cell r="A145" t="str">
            <v>CARLOS EDUARDO LIÑAN SALAZAR</v>
          </cell>
          <cell r="B145">
            <v>18004343</v>
          </cell>
        </row>
        <row r="146">
          <cell r="A146" t="str">
            <v>CARLOS ENRIQUE CORTES BARRERA</v>
          </cell>
          <cell r="B146">
            <v>16944624</v>
          </cell>
        </row>
        <row r="147">
          <cell r="A147" t="str">
            <v>CARLOS FERNAN BUITRAGO ALZATE</v>
          </cell>
          <cell r="B147">
            <v>15342186</v>
          </cell>
        </row>
        <row r="148">
          <cell r="A148" t="str">
            <v>CARLOS FERNANDO PEREZ GUTIERREZ</v>
          </cell>
          <cell r="B148">
            <v>86048765</v>
          </cell>
        </row>
        <row r="149">
          <cell r="A149" t="str">
            <v>CARLOS FREDDY CRUZ VELASQUEZ</v>
          </cell>
          <cell r="B149">
            <v>79617900</v>
          </cell>
        </row>
        <row r="150">
          <cell r="A150" t="str">
            <v>CARLOS GARZON BARRERO</v>
          </cell>
          <cell r="B150">
            <v>80170082</v>
          </cell>
        </row>
        <row r="151">
          <cell r="A151" t="str">
            <v>CARLOS HUMBERTO GARCIA LOPEZ</v>
          </cell>
          <cell r="B151">
            <v>79866161</v>
          </cell>
        </row>
        <row r="152">
          <cell r="A152" t="str">
            <v>CARLOS HUMBERTO RIVERA GARCIA</v>
          </cell>
          <cell r="B152">
            <v>18614996</v>
          </cell>
        </row>
        <row r="153">
          <cell r="A153" t="str">
            <v>CARLOS IGNACIO CABRERA GOMEZ</v>
          </cell>
          <cell r="B153">
            <v>10022654</v>
          </cell>
        </row>
        <row r="154">
          <cell r="A154" t="str">
            <v>CARLOS JULIO PERILLA JIMENO</v>
          </cell>
          <cell r="B154">
            <v>12630990</v>
          </cell>
        </row>
        <row r="155">
          <cell r="A155" t="str">
            <v>CARLOS MARIO BETANCUR VELASQUEZ</v>
          </cell>
          <cell r="B155">
            <v>98505438</v>
          </cell>
        </row>
        <row r="156">
          <cell r="A156" t="str">
            <v>CARLOS MARIO MARIN MORAN</v>
          </cell>
          <cell r="B156">
            <v>12449224</v>
          </cell>
        </row>
        <row r="157">
          <cell r="A157" t="str">
            <v>CARLOS RENE ANDRADE BENAVIDES</v>
          </cell>
          <cell r="B157">
            <v>1004131614</v>
          </cell>
        </row>
        <row r="158">
          <cell r="A158" t="str">
            <v>CARMEN LILIANA JIMENEZ VELASCO</v>
          </cell>
          <cell r="B158">
            <v>59833484</v>
          </cell>
        </row>
        <row r="159">
          <cell r="A159" t="str">
            <v>CARMEN ROSA VELASQUEZ SANCHEZ</v>
          </cell>
          <cell r="B159">
            <v>39798495</v>
          </cell>
        </row>
        <row r="160">
          <cell r="A160" t="str">
            <v>CAROLINA CASTAÑO MARTINEZ</v>
          </cell>
          <cell r="B160">
            <v>53014992</v>
          </cell>
        </row>
        <row r="161">
          <cell r="A161" t="str">
            <v>CAROLINA DELGADO NIÑO</v>
          </cell>
          <cell r="B161">
            <v>63391361</v>
          </cell>
        </row>
        <row r="162">
          <cell r="A162" t="str">
            <v>CAROLINA DIAZ PARRA</v>
          </cell>
          <cell r="B162">
            <v>52243175</v>
          </cell>
        </row>
        <row r="163">
          <cell r="A163" t="str">
            <v>CAROLINA RUIZ HERRERA</v>
          </cell>
          <cell r="B163">
            <v>52478386</v>
          </cell>
        </row>
        <row r="164">
          <cell r="A164" t="str">
            <v>CAROLINA URQUIJO YANQUEN</v>
          </cell>
          <cell r="B164">
            <v>52905908</v>
          </cell>
        </row>
        <row r="165">
          <cell r="A165" t="str">
            <v>CENIA MINA ARARAT</v>
          </cell>
          <cell r="B165">
            <v>31959537</v>
          </cell>
        </row>
        <row r="166">
          <cell r="A166" t="str">
            <v>CESAR AGLEIDER ARCINIEGAS SUAREZ</v>
          </cell>
          <cell r="B166">
            <v>93401699</v>
          </cell>
        </row>
        <row r="167">
          <cell r="A167" t="str">
            <v>CESAR ANDRES RUSSI PAEZ</v>
          </cell>
          <cell r="B167">
            <v>79533179</v>
          </cell>
        </row>
        <row r="168">
          <cell r="A168" t="str">
            <v>CESAR ARTURO ALVAREZ CANTERO</v>
          </cell>
          <cell r="B168">
            <v>11001567</v>
          </cell>
        </row>
        <row r="169">
          <cell r="A169" t="str">
            <v>CESAR AUGUSTO BAÑOL VELEZ</v>
          </cell>
          <cell r="B169">
            <v>18400946</v>
          </cell>
        </row>
        <row r="170">
          <cell r="A170" t="str">
            <v>CESAR AUGUSTO DUCUARA MEDINA</v>
          </cell>
          <cell r="B170">
            <v>79735044</v>
          </cell>
        </row>
        <row r="171">
          <cell r="A171" t="str">
            <v>CESAR AUGUSTO JARAMILLO RODAS</v>
          </cell>
          <cell r="B171">
            <v>10287375</v>
          </cell>
        </row>
        <row r="172">
          <cell r="A172" t="str">
            <v>CESAR AUGUSTO QUINTERO PUENTES</v>
          </cell>
          <cell r="B172">
            <v>1112459696</v>
          </cell>
        </row>
        <row r="173">
          <cell r="A173" t="str">
            <v>CESAR AUGUSTO SAENZ VALENCIA</v>
          </cell>
          <cell r="B173">
            <v>7559186</v>
          </cell>
        </row>
        <row r="174">
          <cell r="A174" t="str">
            <v>CESAR AUGUSTO TIQUE SOTO</v>
          </cell>
          <cell r="B174">
            <v>79977995</v>
          </cell>
        </row>
        <row r="175">
          <cell r="A175" t="str">
            <v>CHRISTIAM MAURICIO MARULANDA TENORIO</v>
          </cell>
          <cell r="B175">
            <v>10742495</v>
          </cell>
        </row>
        <row r="176">
          <cell r="A176" t="str">
            <v>CHRISTIAN KRUGER SARMIENTO</v>
          </cell>
          <cell r="B176">
            <v>79777963</v>
          </cell>
        </row>
        <row r="177">
          <cell r="A177" t="str">
            <v>CHRISTIAN VARGAS GALVIS</v>
          </cell>
          <cell r="B177">
            <v>18618990</v>
          </cell>
        </row>
        <row r="178">
          <cell r="A178" t="str">
            <v>CIELO MOTATTO CASTAÑO</v>
          </cell>
          <cell r="B178">
            <v>24728406</v>
          </cell>
        </row>
        <row r="179">
          <cell r="A179" t="str">
            <v>CIGRID MAYERLY SUAREZ MANRIQUE</v>
          </cell>
          <cell r="B179">
            <v>37752673</v>
          </cell>
        </row>
        <row r="180">
          <cell r="A180" t="str">
            <v>CINDY JOHANNA GARCIA GARCES</v>
          </cell>
          <cell r="B180">
            <v>1053783217</v>
          </cell>
        </row>
        <row r="181">
          <cell r="A181" t="str">
            <v>CINDY PAOLA SALAZAR CHAPARRO</v>
          </cell>
          <cell r="B181">
            <v>1031130359</v>
          </cell>
        </row>
        <row r="182">
          <cell r="A182" t="str">
            <v>CINDY YAZMIN CARDENAS MENDEZ</v>
          </cell>
          <cell r="B182">
            <v>1030555073</v>
          </cell>
        </row>
        <row r="183">
          <cell r="A183" t="str">
            <v>CLARA JOHANNA CANTOR BELTRAN</v>
          </cell>
          <cell r="B183">
            <v>1018418839</v>
          </cell>
        </row>
        <row r="184">
          <cell r="A184" t="str">
            <v>CLAUDIA ALEXANDRA TRIANA LUGO</v>
          </cell>
          <cell r="B184">
            <v>52930442</v>
          </cell>
        </row>
        <row r="185">
          <cell r="A185" t="str">
            <v>CLAUDIA LILIANA MORENO TRIANA</v>
          </cell>
          <cell r="B185">
            <v>52169469</v>
          </cell>
        </row>
        <row r="186">
          <cell r="A186" t="str">
            <v>CLAUDIA MARLENY CUADROS PULIDO</v>
          </cell>
          <cell r="B186">
            <v>52260482</v>
          </cell>
        </row>
        <row r="187">
          <cell r="A187" t="str">
            <v>CLAUDIA MILENA MENDOZA RIOS</v>
          </cell>
          <cell r="B187">
            <v>52260482</v>
          </cell>
        </row>
        <row r="188">
          <cell r="A188" t="str">
            <v xml:space="preserve">CLAUDIA MILENA MORA </v>
          </cell>
          <cell r="B188">
            <v>1032386606</v>
          </cell>
        </row>
        <row r="189">
          <cell r="A189" t="str">
            <v>CLAUDIA NATALIA OSPINA BARREIRO</v>
          </cell>
          <cell r="B189">
            <v>66924629</v>
          </cell>
        </row>
        <row r="190">
          <cell r="A190" t="str">
            <v>CLAUDIA PATRICIA APONTE BELEÑO</v>
          </cell>
          <cell r="B190">
            <v>39759737</v>
          </cell>
        </row>
        <row r="191">
          <cell r="A191" t="str">
            <v>CLAUDIA PATRICIA GOMEZ GUTIERREZ</v>
          </cell>
          <cell r="B191">
            <v>43695522</v>
          </cell>
        </row>
        <row r="192">
          <cell r="A192" t="str">
            <v>CLAUDIA PATRICIA MUNERA PRECIADO</v>
          </cell>
          <cell r="B192">
            <v>43602333</v>
          </cell>
        </row>
        <row r="193">
          <cell r="A193" t="str">
            <v>CLAUDIA SOFIA BARON BAQUERO</v>
          </cell>
          <cell r="B193">
            <v>51787560</v>
          </cell>
        </row>
        <row r="194">
          <cell r="A194" t="str">
            <v>CONSUELO JESUS PEDROZA CAMPO</v>
          </cell>
          <cell r="B194">
            <v>36543472</v>
          </cell>
        </row>
        <row r="195">
          <cell r="A195" t="str">
            <v xml:space="preserve">CRHISTIAN MAURICIO ARCOS </v>
          </cell>
          <cell r="B195">
            <v>94330671</v>
          </cell>
        </row>
        <row r="196">
          <cell r="A196" t="str">
            <v>CRISTHIAN GERMAN VILLOTA REVELO</v>
          </cell>
          <cell r="B196">
            <v>12748324</v>
          </cell>
        </row>
        <row r="197">
          <cell r="A197" t="str">
            <v>CRISTHY LEIDI GRANADOS CRUZ</v>
          </cell>
          <cell r="B197">
            <v>21094954</v>
          </cell>
        </row>
        <row r="198">
          <cell r="A198" t="str">
            <v>CRISTIAN DAVID CASTRO SANCHEZ</v>
          </cell>
          <cell r="B198">
            <v>1014206549</v>
          </cell>
        </row>
        <row r="199">
          <cell r="A199" t="str">
            <v>CRISTIAN ENRIQUE SAMACA CAMACHO</v>
          </cell>
          <cell r="B199">
            <v>1018419063</v>
          </cell>
        </row>
        <row r="200">
          <cell r="A200" t="str">
            <v>CRISTIAN FIGUEROA BARRERA</v>
          </cell>
          <cell r="B200">
            <v>73191311</v>
          </cell>
        </row>
        <row r="201">
          <cell r="A201" t="str">
            <v>CRISTIAN YESID TORRES GUERRERO</v>
          </cell>
          <cell r="B201">
            <v>80829521</v>
          </cell>
        </row>
        <row r="202">
          <cell r="A202" t="str">
            <v>CRISTY JINNETH CALDERON SAAVEDRA</v>
          </cell>
          <cell r="B202">
            <v>1018408634</v>
          </cell>
        </row>
        <row r="203">
          <cell r="A203" t="str">
            <v>CYNTHIA PAOLA ATENCIO GUERRERO</v>
          </cell>
          <cell r="B203">
            <v>1140834533</v>
          </cell>
        </row>
        <row r="204">
          <cell r="A204" t="str">
            <v>DAGOBERTO BELTRAN VARGAS</v>
          </cell>
          <cell r="B204">
            <v>12206151</v>
          </cell>
        </row>
        <row r="205">
          <cell r="A205" t="str">
            <v>DALGEN CONSTANZA GOMEZ RUBIO</v>
          </cell>
          <cell r="B205">
            <v>20904306</v>
          </cell>
        </row>
        <row r="206">
          <cell r="A206" t="str">
            <v>DANIEL ALEJANDRO CARO VALERO</v>
          </cell>
          <cell r="B206">
            <v>1032361758</v>
          </cell>
        </row>
        <row r="207">
          <cell r="A207" t="str">
            <v>DANIEL ALEJANDRO MENDOZA JIMENEZ</v>
          </cell>
          <cell r="B207">
            <v>1013623463</v>
          </cell>
        </row>
        <row r="208">
          <cell r="A208" t="str">
            <v>DANIEL ALEXANDER PIRIZ TORRES</v>
          </cell>
          <cell r="B208">
            <v>88227029</v>
          </cell>
        </row>
        <row r="209">
          <cell r="A209" t="str">
            <v>DANIEL ALONSO CHACON PRADO</v>
          </cell>
          <cell r="B209">
            <v>79910575</v>
          </cell>
        </row>
        <row r="210">
          <cell r="A210" t="str">
            <v>DANIEL DAVID DE LOS RIOS SUAREZ</v>
          </cell>
          <cell r="B210">
            <v>1112461656</v>
          </cell>
        </row>
        <row r="211">
          <cell r="A211" t="str">
            <v>DANIEL DE JESUS CARDOSO ESCORCIA</v>
          </cell>
          <cell r="B211">
            <v>1042427003</v>
          </cell>
        </row>
        <row r="212">
          <cell r="A212" t="str">
            <v>DANIEL EMILIO CABALLERO BERNAL</v>
          </cell>
          <cell r="B212">
            <v>7186433</v>
          </cell>
        </row>
        <row r="213">
          <cell r="A213" t="str">
            <v>DANIEL FELIPE OLIVOS MATEUS</v>
          </cell>
          <cell r="B213">
            <v>1010203640</v>
          </cell>
        </row>
        <row r="214">
          <cell r="A214" t="str">
            <v>DANIEL FERNANDO SUIKAN BUSTAMANTE</v>
          </cell>
          <cell r="B214">
            <v>1123621369</v>
          </cell>
        </row>
        <row r="215">
          <cell r="A215" t="str">
            <v>DANIEL FERNANDO YEPES DOMINGUEZ</v>
          </cell>
          <cell r="B215">
            <v>15173061</v>
          </cell>
        </row>
        <row r="216">
          <cell r="A216" t="str">
            <v>DANIEL FRANCISCO GARNICA ROJAS</v>
          </cell>
          <cell r="B216">
            <v>79956678</v>
          </cell>
        </row>
        <row r="217">
          <cell r="A217" t="str">
            <v>DANIEL RINCON GOMEZ</v>
          </cell>
          <cell r="B217">
            <v>79596317</v>
          </cell>
        </row>
        <row r="218">
          <cell r="A218" t="str">
            <v xml:space="preserve">DANNY JAVIER TRIVIÑO </v>
          </cell>
          <cell r="B218">
            <v>94473770</v>
          </cell>
        </row>
        <row r="219">
          <cell r="A219" t="str">
            <v>DANY LASSO LASPRILLA</v>
          </cell>
          <cell r="B219">
            <v>10494705</v>
          </cell>
        </row>
        <row r="220">
          <cell r="A220" t="str">
            <v>DARIO FERNANDO DAZA DORADO</v>
          </cell>
          <cell r="B220">
            <v>76323849</v>
          </cell>
        </row>
        <row r="221">
          <cell r="A221" t="str">
            <v>DAVID ALEXANDER DOMINGUEZ GUZMAN</v>
          </cell>
          <cell r="B221">
            <v>6567470</v>
          </cell>
        </row>
        <row r="222">
          <cell r="A222" t="str">
            <v>DDENISE ARGOTY PERDOMO</v>
          </cell>
          <cell r="B222">
            <v>31580375</v>
          </cell>
        </row>
        <row r="223">
          <cell r="A223" t="str">
            <v>DEICY ANDREA MENDEZ AGUIRRE</v>
          </cell>
          <cell r="B223">
            <v>52431563</v>
          </cell>
        </row>
        <row r="224">
          <cell r="A224" t="str">
            <v>DEISY ESTHER JIMENEZ MARTINEZ</v>
          </cell>
          <cell r="B224">
            <v>22493134</v>
          </cell>
        </row>
        <row r="225">
          <cell r="A225" t="str">
            <v>DEISY MARCELA CASTAÑEDA ROMERO</v>
          </cell>
          <cell r="B225">
            <v>1019005986</v>
          </cell>
        </row>
        <row r="226">
          <cell r="A226" t="str">
            <v>DENIS ALEXANDRA CARVAJAL MORENO</v>
          </cell>
          <cell r="B226">
            <v>43596906</v>
          </cell>
        </row>
        <row r="227">
          <cell r="A227" t="str">
            <v>DERIAM ANDRES CORTES OQUENDO</v>
          </cell>
          <cell r="B227">
            <v>71224985</v>
          </cell>
        </row>
        <row r="228">
          <cell r="A228" t="str">
            <v>DESIERTA</v>
          </cell>
          <cell r="B228" t="str">
            <v>DESIERTA</v>
          </cell>
        </row>
        <row r="229">
          <cell r="A229" t="str">
            <v>DEYMER ANDRES PEREZ AZUERO</v>
          </cell>
          <cell r="B229">
            <v>1014198058</v>
          </cell>
        </row>
        <row r="230">
          <cell r="A230" t="str">
            <v>DIANA ASTRID GONZALEZ RODRIGUEZ</v>
          </cell>
          <cell r="B230">
            <v>1000468012</v>
          </cell>
        </row>
        <row r="231">
          <cell r="A231" t="str">
            <v>DIANA ASTRID GUERRERO MENDOZA</v>
          </cell>
          <cell r="B231">
            <v>52020564</v>
          </cell>
        </row>
        <row r="232">
          <cell r="A232" t="str">
            <v>DIANA CAROLINA CUERVO MARTINEZ</v>
          </cell>
          <cell r="B232">
            <v>1016004159</v>
          </cell>
        </row>
        <row r="233">
          <cell r="A233" t="str">
            <v>DIANA CAROLINA GIL GUTIERREZ</v>
          </cell>
          <cell r="B233">
            <v>53075620</v>
          </cell>
        </row>
        <row r="234">
          <cell r="A234" t="str">
            <v>DIANA CAROLINA GUARNIZO HERNANDEZ</v>
          </cell>
          <cell r="B234">
            <v>53063673</v>
          </cell>
        </row>
        <row r="235">
          <cell r="A235" t="str">
            <v>DIANA CAROLINA LARA GARNICA</v>
          </cell>
          <cell r="B235">
            <v>1072420929</v>
          </cell>
        </row>
        <row r="236">
          <cell r="A236" t="str">
            <v>DIANA CAROLINA MARTINEZ REYES</v>
          </cell>
          <cell r="B236">
            <v>37547423</v>
          </cell>
        </row>
        <row r="237">
          <cell r="A237" t="str">
            <v>DIANA CATHERINE ROMERO MORA</v>
          </cell>
          <cell r="B237">
            <v>1032382777</v>
          </cell>
        </row>
        <row r="238">
          <cell r="A238" t="str">
            <v>DIANA ESPERANZA DURAN GARCIA</v>
          </cell>
          <cell r="B238">
            <v>52533478</v>
          </cell>
        </row>
        <row r="239">
          <cell r="A239" t="str">
            <v>DIANA FABIOLA ROJAS BERNAL</v>
          </cell>
          <cell r="B239">
            <v>35199875</v>
          </cell>
        </row>
        <row r="240">
          <cell r="A240" t="str">
            <v>DIANA GALLEGO ROZO</v>
          </cell>
          <cell r="B240">
            <v>38553585</v>
          </cell>
        </row>
        <row r="241">
          <cell r="A241" t="str">
            <v>DIANA HORTENCIA BRETT ROBINSON</v>
          </cell>
          <cell r="B241">
            <v>23248872</v>
          </cell>
        </row>
        <row r="242">
          <cell r="A242" t="str">
            <v>DIANA MARCELA BUITRAGO MEDINA</v>
          </cell>
          <cell r="B242">
            <v>53054085</v>
          </cell>
        </row>
        <row r="243">
          <cell r="A243" t="str">
            <v>DIANA MARCELA GARAVITO PULIDO</v>
          </cell>
          <cell r="B243">
            <v>1030538486</v>
          </cell>
        </row>
        <row r="244">
          <cell r="A244" t="str">
            <v>DIANA MARCELA GONZALEZ CADENA</v>
          </cell>
          <cell r="B244">
            <v>52347180</v>
          </cell>
        </row>
        <row r="245">
          <cell r="A245" t="str">
            <v xml:space="preserve">DIANA MARCELA MARULANDA </v>
          </cell>
          <cell r="B245">
            <v>31710481</v>
          </cell>
        </row>
        <row r="246">
          <cell r="A246" t="str">
            <v xml:space="preserve">DIANA MARLILI CONTRINA MORENO </v>
          </cell>
          <cell r="B246">
            <v>52903829</v>
          </cell>
        </row>
        <row r="247">
          <cell r="A247" t="str">
            <v>DIANA MILENA GARZON BOLIVAR</v>
          </cell>
          <cell r="B247">
            <v>52814377</v>
          </cell>
        </row>
        <row r="248">
          <cell r="A248" t="str">
            <v>DIANA MILENA MORENO LOPEZ</v>
          </cell>
          <cell r="B248">
            <v>52543405</v>
          </cell>
        </row>
        <row r="249">
          <cell r="A249" t="str">
            <v>DIANA PATRICIA CHACON SANTOS</v>
          </cell>
          <cell r="B249">
            <v>63453097</v>
          </cell>
        </row>
        <row r="250">
          <cell r="A250" t="str">
            <v>DIANA RUIZ HERRERA</v>
          </cell>
          <cell r="B250">
            <v>52974958</v>
          </cell>
        </row>
        <row r="251">
          <cell r="A251" t="str">
            <v>DIDIER ALBEIRO SARRIA URREA</v>
          </cell>
          <cell r="B251">
            <v>76326664</v>
          </cell>
        </row>
        <row r="252">
          <cell r="A252" t="str">
            <v>DIDIER ALBERT RAMIREZ SUAREZ</v>
          </cell>
          <cell r="B252">
            <v>4548810</v>
          </cell>
        </row>
        <row r="253">
          <cell r="A253" t="str">
            <v>DIDIER ALBERTO ACHURY MANCIPE</v>
          </cell>
          <cell r="B253">
            <v>80169387</v>
          </cell>
        </row>
        <row r="254">
          <cell r="A254" t="str">
            <v>DIDIER ORLANDO PALACIOS PINILLA</v>
          </cell>
          <cell r="B254">
            <v>82381157</v>
          </cell>
        </row>
        <row r="255">
          <cell r="A255" t="str">
            <v>DIEGO ALEJANDRO LURDUY ORTIZ</v>
          </cell>
          <cell r="B255">
            <v>80074475</v>
          </cell>
        </row>
        <row r="256">
          <cell r="A256" t="str">
            <v>DIEGO ALEJANDRO PULIDO BARRAGAN</v>
          </cell>
          <cell r="B256">
            <v>14326146</v>
          </cell>
        </row>
        <row r="257">
          <cell r="A257" t="str">
            <v>DIEGO ALEJANDRO RODRIGUEZ ZULUAGA</v>
          </cell>
          <cell r="B257">
            <v>80030201</v>
          </cell>
        </row>
        <row r="258">
          <cell r="A258" t="str">
            <v>DIEGO ALEXANDER QUINTERO VELASQUEZ</v>
          </cell>
          <cell r="B258">
            <v>75091125</v>
          </cell>
        </row>
        <row r="259">
          <cell r="A259" t="str">
            <v>DIEGO ANDRES NAVARRETE RODRIGUEZ</v>
          </cell>
          <cell r="B259">
            <v>80728629</v>
          </cell>
        </row>
        <row r="260">
          <cell r="A260" t="str">
            <v>DIEGO ARMANDO SARMIENTO SARMIENTO</v>
          </cell>
          <cell r="B260">
            <v>1043001742</v>
          </cell>
        </row>
        <row r="261">
          <cell r="A261" t="str">
            <v>DIEGO FERNANDO GARCIA RIOS</v>
          </cell>
          <cell r="B261">
            <v>18469141</v>
          </cell>
        </row>
        <row r="262">
          <cell r="A262" t="str">
            <v>DIEGO FERNANDO OCHOA LOPEZ</v>
          </cell>
          <cell r="B262">
            <v>1032365033</v>
          </cell>
        </row>
        <row r="263">
          <cell r="A263" t="str">
            <v>DIEGO FERNANDO RAMIREZ HERNANDEZ</v>
          </cell>
          <cell r="B263">
            <v>10030992</v>
          </cell>
        </row>
        <row r="264">
          <cell r="A264" t="str">
            <v>DIEGO FRANCISCO PINEDA PLAZAS</v>
          </cell>
          <cell r="B264">
            <v>80102693</v>
          </cell>
        </row>
        <row r="265">
          <cell r="A265" t="str">
            <v>DIEGO JAVIER RODRIGUEZ GARZON</v>
          </cell>
          <cell r="B265">
            <v>79957810</v>
          </cell>
        </row>
        <row r="266">
          <cell r="A266" t="str">
            <v>DIEGO MAURICIO TAMAYO JARAMILLO</v>
          </cell>
          <cell r="B266">
            <v>7714237</v>
          </cell>
        </row>
        <row r="267">
          <cell r="A267" t="str">
            <v>DOLFI ROJAS BALLESTEROS</v>
          </cell>
          <cell r="B267">
            <v>40415718</v>
          </cell>
        </row>
        <row r="268">
          <cell r="A268" t="str">
            <v>DOLORES FIGUEROA MOSQUERA</v>
          </cell>
          <cell r="B268">
            <v>32295839</v>
          </cell>
        </row>
        <row r="269">
          <cell r="A269" t="str">
            <v>DORA CECILIA BARAJAS RODRIGUEZ</v>
          </cell>
          <cell r="B269">
            <v>35512031</v>
          </cell>
        </row>
        <row r="270">
          <cell r="A270" t="str">
            <v>DORIS ALIETH MARTINEZ AGUILAR</v>
          </cell>
          <cell r="B270">
            <v>52363647</v>
          </cell>
        </row>
        <row r="271">
          <cell r="A271" t="str">
            <v>DORIS YADILA BACCA CAGUAZANGO</v>
          </cell>
          <cell r="B271">
            <v>30731303</v>
          </cell>
        </row>
        <row r="272">
          <cell r="A272" t="str">
            <v>DORIS YANETH GUAUÑA PISSO</v>
          </cell>
          <cell r="B272">
            <v>25276984</v>
          </cell>
        </row>
        <row r="273">
          <cell r="A273" t="str">
            <v xml:space="preserve">DUBERLY EDUARDO MURILLO BARONA </v>
          </cell>
          <cell r="B273">
            <v>79335420</v>
          </cell>
        </row>
        <row r="274">
          <cell r="A274" t="str">
            <v>DUBERNEY CORRALES RAMIREZ</v>
          </cell>
          <cell r="B274">
            <v>9773404</v>
          </cell>
        </row>
        <row r="275">
          <cell r="A275" t="str">
            <v>EDDY SIMON PARGA GARCIA</v>
          </cell>
          <cell r="B275">
            <v>80723574</v>
          </cell>
        </row>
        <row r="276">
          <cell r="A276" t="str">
            <v>EDGAR ALBERTO CASTIBLANCO GONZALEZ</v>
          </cell>
          <cell r="B276">
            <v>19477329</v>
          </cell>
        </row>
        <row r="277">
          <cell r="A277" t="str">
            <v>EDGAR ALEXANDER BAUTISTA MEZA</v>
          </cell>
          <cell r="B277">
            <v>88031778</v>
          </cell>
        </row>
        <row r="278">
          <cell r="A278" t="str">
            <v>EDGAR ALFREDO BURGOS GONZALEZ</v>
          </cell>
          <cell r="B278">
            <v>79638798</v>
          </cell>
        </row>
        <row r="279">
          <cell r="A279" t="str">
            <v xml:space="preserve">EDGAR ALBERTO CASTIBLANCO GONZALEZ </v>
          </cell>
          <cell r="B279">
            <v>19477329</v>
          </cell>
        </row>
        <row r="280">
          <cell r="A280" t="str">
            <v>EDGAR HERNAN ZARAMA REVELO</v>
          </cell>
          <cell r="B280">
            <v>12989938</v>
          </cell>
        </row>
        <row r="281">
          <cell r="A281" t="str">
            <v>EDGAR JAVIER VEGA AROCA</v>
          </cell>
          <cell r="B281">
            <v>19619310</v>
          </cell>
        </row>
        <row r="282">
          <cell r="A282" t="str">
            <v>EDGAR JOHANY FLOREZ ROCHA</v>
          </cell>
          <cell r="B282">
            <v>86058669</v>
          </cell>
        </row>
        <row r="283">
          <cell r="A283" t="str">
            <v>EDGAR OVIDIO HERNANDEZ REYES</v>
          </cell>
          <cell r="B283">
            <v>19259454</v>
          </cell>
        </row>
        <row r="284">
          <cell r="A284" t="str">
            <v>EDGAR RICARDO VARGAS ARIAS</v>
          </cell>
          <cell r="B284">
            <v>72325451</v>
          </cell>
        </row>
        <row r="285">
          <cell r="A285" t="str">
            <v>EDGARDO JOSE QUIROZ PACHECO</v>
          </cell>
          <cell r="B285">
            <v>77187997</v>
          </cell>
        </row>
        <row r="286">
          <cell r="A286" t="str">
            <v>EDICSON PATIÑO MURILLO</v>
          </cell>
          <cell r="B286">
            <v>16161521</v>
          </cell>
        </row>
        <row r="287">
          <cell r="A287" t="str">
            <v>EDIER FRANCISCO MALAVERA PULIDO</v>
          </cell>
          <cell r="B287">
            <v>80227708</v>
          </cell>
        </row>
        <row r="288">
          <cell r="A288" t="str">
            <v>EDIER LUCIRO FERNANDEZ VALLEJO</v>
          </cell>
          <cell r="B288">
            <v>76311566</v>
          </cell>
        </row>
        <row r="289">
          <cell r="A289" t="str">
            <v>EDILSON LOZADA VANEGAS</v>
          </cell>
          <cell r="B289">
            <v>88157857</v>
          </cell>
        </row>
        <row r="290">
          <cell r="A290" t="str">
            <v>EDIMER JACOME SANABRIA</v>
          </cell>
          <cell r="B290">
            <v>91293021</v>
          </cell>
        </row>
        <row r="291">
          <cell r="A291" t="str">
            <v>EDINSON BONILLA JIMENEZ</v>
          </cell>
          <cell r="B291">
            <v>86069634</v>
          </cell>
        </row>
        <row r="292">
          <cell r="A292" t="str">
            <v>EDINSON OSPINA VALENCIA</v>
          </cell>
          <cell r="B292">
            <v>94526658</v>
          </cell>
        </row>
        <row r="293">
          <cell r="A293" t="str">
            <v>EDISON ALFONSO DIAZ BARAJAS</v>
          </cell>
          <cell r="B293">
            <v>79795096</v>
          </cell>
        </row>
        <row r="294">
          <cell r="A294" t="str">
            <v>EDISON CORDOBA CHICANGO</v>
          </cell>
          <cell r="B294">
            <v>16775389</v>
          </cell>
        </row>
        <row r="295">
          <cell r="A295" t="str">
            <v>EDISON ECHEVERRI SOTO</v>
          </cell>
          <cell r="B295">
            <v>10026277</v>
          </cell>
        </row>
        <row r="296">
          <cell r="A296" t="str">
            <v>EDITH MARILUZ MONTES FLOREZ</v>
          </cell>
          <cell r="B296">
            <v>20451079</v>
          </cell>
        </row>
        <row r="297">
          <cell r="A297" t="str">
            <v>EDNA YERY GUTIERREZ PARRA</v>
          </cell>
          <cell r="B297">
            <v>1121844752</v>
          </cell>
        </row>
        <row r="298">
          <cell r="A298" t="str">
            <v>EDNA YESENIA MONTAÑEZ NEMEGUEN</v>
          </cell>
          <cell r="B298">
            <v>1014178129</v>
          </cell>
        </row>
        <row r="299">
          <cell r="A299" t="str">
            <v>EDUARDO CASTRO SOTO</v>
          </cell>
          <cell r="B299">
            <v>93385906</v>
          </cell>
        </row>
        <row r="300">
          <cell r="A300" t="str">
            <v xml:space="preserve">EDUARDO IGNACIO GONZALEZ </v>
          </cell>
          <cell r="B300">
            <v>72159653</v>
          </cell>
        </row>
        <row r="301">
          <cell r="A301" t="str">
            <v>EDUARDO JOSE MARRIAGA GAVIRIA</v>
          </cell>
          <cell r="B301">
            <v>73187998</v>
          </cell>
        </row>
        <row r="302">
          <cell r="A302" t="str">
            <v>EDUIN GIOVANI RIVERA RODRIGUEZ</v>
          </cell>
          <cell r="B302">
            <v>80033258</v>
          </cell>
        </row>
        <row r="303">
          <cell r="A303" t="str">
            <v>EDWAR ANDRES SAAVEDRA BALLESTEROS</v>
          </cell>
          <cell r="B303">
            <v>80541017</v>
          </cell>
        </row>
        <row r="304">
          <cell r="A304" t="str">
            <v>EDWAR VLADIMIR DUARTE RODRIGUEZ</v>
          </cell>
          <cell r="B304">
            <v>1026550812</v>
          </cell>
        </row>
        <row r="305">
          <cell r="A305" t="str">
            <v>EDWARD ALEXANDER SAAVEDRA RICO</v>
          </cell>
          <cell r="B305">
            <v>13508051</v>
          </cell>
        </row>
        <row r="306">
          <cell r="A306" t="str">
            <v>EDWIN ALEXANDER MUÑOZ HERRERA</v>
          </cell>
          <cell r="B306">
            <v>70420671</v>
          </cell>
        </row>
        <row r="307">
          <cell r="A307" t="str">
            <v>EDWIN ALONSO CASTELLANOS SALINAS</v>
          </cell>
          <cell r="B307">
            <v>80004004</v>
          </cell>
        </row>
        <row r="308">
          <cell r="A308" t="str">
            <v>EDWIN DE JESUS SILVERA CORONADO</v>
          </cell>
          <cell r="B308">
            <v>72194508</v>
          </cell>
        </row>
        <row r="309">
          <cell r="A309" t="str">
            <v>EDWIN FERNANDO BARONA RODRIGUEZ</v>
          </cell>
          <cell r="B309">
            <v>1130641511</v>
          </cell>
        </row>
        <row r="310">
          <cell r="A310" t="str">
            <v>EDWIN FERNANDO ZUÑIGA CRUZ</v>
          </cell>
          <cell r="B310">
            <v>5821691</v>
          </cell>
        </row>
        <row r="311">
          <cell r="A311" t="str">
            <v>EDWIN FERNEY VILLAMIZAR PINZON</v>
          </cell>
          <cell r="B311">
            <v>80876161</v>
          </cell>
        </row>
        <row r="312">
          <cell r="A312" t="str">
            <v>EDWIN GERMAN OLAYA VILLALBA</v>
          </cell>
          <cell r="B312">
            <v>1022943437</v>
          </cell>
        </row>
        <row r="313">
          <cell r="A313" t="str">
            <v>EDWIN JAVIER FORERO PEREZ</v>
          </cell>
          <cell r="B313">
            <v>80027551</v>
          </cell>
        </row>
        <row r="314">
          <cell r="A314" t="str">
            <v>EDWIN MACHACON ALVAREZ</v>
          </cell>
          <cell r="B314">
            <v>73156610</v>
          </cell>
        </row>
        <row r="315">
          <cell r="A315" t="str">
            <v>EDWIN ORLANDO LEON MONTERO</v>
          </cell>
          <cell r="B315">
            <v>1019030146</v>
          </cell>
        </row>
        <row r="316">
          <cell r="A316" t="str">
            <v>EDWIN RENE BERNAL RIVERA</v>
          </cell>
          <cell r="B316">
            <v>79902611</v>
          </cell>
        </row>
        <row r="317">
          <cell r="A317" t="str">
            <v>EDWIN ROLANDO GOMEZ PUENTES</v>
          </cell>
          <cell r="B317">
            <v>98398528</v>
          </cell>
        </row>
        <row r="318">
          <cell r="A318" t="str">
            <v>EDWIN SAMUEL RAMIREZ LOSADA</v>
          </cell>
          <cell r="B318">
            <v>79977193</v>
          </cell>
        </row>
        <row r="319">
          <cell r="A319" t="str">
            <v>EDWIN SANTIAGO BAUTISTA QUIROGA</v>
          </cell>
          <cell r="B319">
            <v>1023863468</v>
          </cell>
        </row>
        <row r="320">
          <cell r="A320" t="str">
            <v>EFRAIN ANTONIO CUCUNUBA TOTAITIVE</v>
          </cell>
          <cell r="B320">
            <v>19459411</v>
          </cell>
        </row>
        <row r="321">
          <cell r="A321" t="str">
            <v>EFRAIN COLLAZOS GUERRERO</v>
          </cell>
          <cell r="B321">
            <v>80441338</v>
          </cell>
        </row>
        <row r="322">
          <cell r="A322" t="str">
            <v>EFRAIN HERRERA TORRES</v>
          </cell>
          <cell r="B322">
            <v>73140604</v>
          </cell>
        </row>
        <row r="323">
          <cell r="A323" t="str">
            <v xml:space="preserve">EFREY CANDELA </v>
          </cell>
          <cell r="B323">
            <v>17356305</v>
          </cell>
        </row>
        <row r="324">
          <cell r="A324" t="str">
            <v>ELBIS FREILER QUINTERO GIRALDO</v>
          </cell>
          <cell r="B324">
            <v>6320853</v>
          </cell>
        </row>
        <row r="325">
          <cell r="A325" t="str">
            <v>ELCY JANNETH BARRIGA DIAZ</v>
          </cell>
          <cell r="B325">
            <v>39762965</v>
          </cell>
        </row>
        <row r="326">
          <cell r="A326" t="str">
            <v>ELIANA KATHERINE ARBOLEDA DEL REAL</v>
          </cell>
          <cell r="B326">
            <v>60445544</v>
          </cell>
        </row>
        <row r="327">
          <cell r="A327" t="str">
            <v>ELIANA PAOLA LESMES MORA</v>
          </cell>
          <cell r="B327">
            <v>1116780489</v>
          </cell>
        </row>
        <row r="328">
          <cell r="A328" t="str">
            <v>ELIO ENRIQUE PRADA BELTRAN</v>
          </cell>
          <cell r="B328">
            <v>73581961</v>
          </cell>
        </row>
        <row r="329">
          <cell r="A329" t="str">
            <v>ELISABET USECHE MARIN</v>
          </cell>
          <cell r="B329">
            <v>25166983</v>
          </cell>
        </row>
        <row r="330">
          <cell r="A330" t="str">
            <v>ELIZABETH JAUREGUI REINA</v>
          </cell>
          <cell r="B330">
            <v>41699005</v>
          </cell>
        </row>
        <row r="331">
          <cell r="A331" t="str">
            <v>ELIZABETH MALDONADO LUNA</v>
          </cell>
          <cell r="B331">
            <v>43868229</v>
          </cell>
        </row>
        <row r="332">
          <cell r="A332" t="str">
            <v xml:space="preserve">ELIZABETH NIÑO SOLANO </v>
          </cell>
          <cell r="B332">
            <v>21024942</v>
          </cell>
        </row>
        <row r="333">
          <cell r="A333" t="str">
            <v>ELKIN EMILIO MANTILLA NIÑO</v>
          </cell>
          <cell r="B333">
            <v>13744479</v>
          </cell>
        </row>
        <row r="334">
          <cell r="A334" t="str">
            <v>ELMIS RIOS RODRIGUEZ</v>
          </cell>
          <cell r="B334">
            <v>77090287</v>
          </cell>
        </row>
        <row r="335">
          <cell r="A335" t="str">
            <v>ELSA LUCIA CABRERA GOMEZ</v>
          </cell>
          <cell r="B335">
            <v>59819840</v>
          </cell>
        </row>
        <row r="336">
          <cell r="A336" t="str">
            <v>ELSY VARGAS LOPEZ</v>
          </cell>
          <cell r="B336">
            <v>51932325</v>
          </cell>
        </row>
        <row r="337">
          <cell r="A337" t="str">
            <v>ELVIRA SALCEDO SALCEDO</v>
          </cell>
          <cell r="B337">
            <v>35321130</v>
          </cell>
        </row>
        <row r="338">
          <cell r="A338" t="str">
            <v>ELVIS LEONARDO SIERRA JIMENEZ</v>
          </cell>
          <cell r="B338">
            <v>79787263</v>
          </cell>
        </row>
        <row r="339">
          <cell r="A339" t="str">
            <v>EMILY RICARDO PARRA</v>
          </cell>
          <cell r="B339">
            <v>1030544871</v>
          </cell>
        </row>
        <row r="340">
          <cell r="A340" t="str">
            <v>EMMA PAOLA ANGULO JIMENEZ</v>
          </cell>
          <cell r="B340">
            <v>52383139</v>
          </cell>
        </row>
        <row r="341">
          <cell r="A341" t="str">
            <v>ENDIR ESLIK HURTADO RIVAS</v>
          </cell>
          <cell r="B341">
            <v>11806390</v>
          </cell>
        </row>
        <row r="342">
          <cell r="A342" t="str">
            <v>ENDRIC RAFAEL SALGADO QUIÑONEZ</v>
          </cell>
          <cell r="B342">
            <v>78750825</v>
          </cell>
        </row>
        <row r="343">
          <cell r="A343" t="str">
            <v>ENNA CATALINA MANTILLA QUINTERO</v>
          </cell>
          <cell r="B343">
            <v>1128050124</v>
          </cell>
        </row>
        <row r="344">
          <cell r="A344" t="str">
            <v>ENRIQUE JAIMES ARIAS</v>
          </cell>
          <cell r="B344">
            <v>80072488</v>
          </cell>
        </row>
        <row r="345">
          <cell r="A345" t="str">
            <v>ERICA CRISTINA CARRASCAL GALLEGO</v>
          </cell>
          <cell r="B345">
            <v>43920626</v>
          </cell>
        </row>
        <row r="346">
          <cell r="A346" t="str">
            <v>ERIDIANI ANANGE VIATELA SIERRA</v>
          </cell>
          <cell r="B346">
            <v>52521870</v>
          </cell>
        </row>
        <row r="347">
          <cell r="A347" t="str">
            <v>ERIKA ANDREA LACHE DONOSO</v>
          </cell>
          <cell r="B347">
            <v>1073691092</v>
          </cell>
        </row>
        <row r="348">
          <cell r="A348" t="str">
            <v>ERIKA LILIANA MATIZ BADILLO</v>
          </cell>
          <cell r="B348">
            <v>52491542</v>
          </cell>
        </row>
        <row r="349">
          <cell r="A349" t="str">
            <v>ERIS MORE ORTEGA</v>
          </cell>
          <cell r="B349">
            <v>73146010</v>
          </cell>
        </row>
        <row r="350">
          <cell r="A350" t="str">
            <v xml:space="preserve">ERWIN DARIO ERNESTO MEJIA AFRICANO </v>
          </cell>
          <cell r="B350">
            <v>80819613</v>
          </cell>
        </row>
        <row r="351">
          <cell r="A351" t="str">
            <v>ERWIN FABIO HENAO AYA</v>
          </cell>
          <cell r="B351">
            <v>79886053</v>
          </cell>
        </row>
        <row r="352">
          <cell r="A352" t="str">
            <v>ESNEYDER OSWALDO ORDOÑEZ ANGEL</v>
          </cell>
          <cell r="B352">
            <v>80281987</v>
          </cell>
        </row>
        <row r="353">
          <cell r="A353" t="str">
            <v>ESPERANZA VERGARA PAZ</v>
          </cell>
          <cell r="B353">
            <v>34538657</v>
          </cell>
        </row>
        <row r="354">
          <cell r="A354" t="str">
            <v>ESTHER DEL SOCORRO PORTILLA ARIAS</v>
          </cell>
          <cell r="B354">
            <v>59813585</v>
          </cell>
        </row>
        <row r="355">
          <cell r="A355" t="str">
            <v>EURIPIDES SERRATO BENITEZ</v>
          </cell>
          <cell r="B355">
            <v>11480154</v>
          </cell>
        </row>
        <row r="356">
          <cell r="A356" t="str">
            <v>EVELIO JOSE VIDES CONTRERAS</v>
          </cell>
          <cell r="B356">
            <v>72169739</v>
          </cell>
        </row>
        <row r="357">
          <cell r="A357" t="str">
            <v>EVELYN SUSANA RIVERA RUBIANO</v>
          </cell>
          <cell r="B357">
            <v>1010189373</v>
          </cell>
        </row>
        <row r="358">
          <cell r="A358" t="str">
            <v>EVER EDGAR CAMELO GONZALEZ</v>
          </cell>
          <cell r="B358">
            <v>79415607</v>
          </cell>
        </row>
        <row r="359">
          <cell r="A359" t="str">
            <v>FABIAN ANDRES HERNANDEZ ESPINOSA</v>
          </cell>
          <cell r="B359">
            <v>17421162</v>
          </cell>
        </row>
        <row r="360">
          <cell r="A360" t="str">
            <v>FABIAN MAURICIO MAHECHA LOPEZ</v>
          </cell>
          <cell r="B360">
            <v>1073603005</v>
          </cell>
        </row>
        <row r="361">
          <cell r="A361" t="str">
            <v>FABIAN RICARDO GONZALEZ RAMOS</v>
          </cell>
          <cell r="B361">
            <v>79925793</v>
          </cell>
        </row>
        <row r="362">
          <cell r="A362" t="str">
            <v>FABIAN RICARDO GONZALEZ ROA</v>
          </cell>
          <cell r="B362">
            <v>1049602264</v>
          </cell>
        </row>
        <row r="363">
          <cell r="A363" t="str">
            <v>FABIO ENRIQUE ORTIZ PIÑEROS</v>
          </cell>
          <cell r="B363">
            <v>79599771</v>
          </cell>
        </row>
        <row r="364">
          <cell r="A364" t="str">
            <v>FARID NICOLAS ESLAIT ZAMBRANO</v>
          </cell>
          <cell r="B364">
            <v>72262201</v>
          </cell>
        </row>
        <row r="365">
          <cell r="A365" t="str">
            <v>FEIRY HAALSON BARRAGAN SOCHA</v>
          </cell>
          <cell r="B365">
            <v>86010416</v>
          </cell>
        </row>
        <row r="366">
          <cell r="A366" t="str">
            <v>FELIPE ALBERTO GARCIA SANCHEZ</v>
          </cell>
          <cell r="B366">
            <v>9976528</v>
          </cell>
        </row>
        <row r="367">
          <cell r="A367" t="str">
            <v>FELIPE SANTIAGO NEIRA RIVERA</v>
          </cell>
          <cell r="B367">
            <v>1019008714</v>
          </cell>
        </row>
        <row r="368">
          <cell r="A368" t="str">
            <v>FELIX ANTONIO CRUZ BENAVIDES</v>
          </cell>
          <cell r="B368">
            <v>19433379</v>
          </cell>
        </row>
        <row r="369">
          <cell r="A369" t="str">
            <v>FELIX MANUEL PAJARO RINCON</v>
          </cell>
          <cell r="B369">
            <v>8834018</v>
          </cell>
        </row>
        <row r="370">
          <cell r="A370" t="str">
            <v>FERNANDO ANDRES DIAZ RODRIGUEZ</v>
          </cell>
          <cell r="B370">
            <v>1032363326</v>
          </cell>
        </row>
        <row r="371">
          <cell r="A371" t="str">
            <v>FERNANDO BERNAL ROMERO</v>
          </cell>
          <cell r="B371">
            <v>79737591</v>
          </cell>
        </row>
        <row r="372">
          <cell r="A372" t="str">
            <v>FERNANDO FERNANDEZ RODRIGUEZ</v>
          </cell>
          <cell r="B372">
            <v>19408226</v>
          </cell>
        </row>
        <row r="373">
          <cell r="A373" t="str">
            <v>FERNANDO PAUL RACEDO PEREZ</v>
          </cell>
          <cell r="B373">
            <v>1047415395</v>
          </cell>
        </row>
        <row r="374">
          <cell r="A374" t="str">
            <v>FERNANDO RIOS MEJIA</v>
          </cell>
          <cell r="B374">
            <v>16553362</v>
          </cell>
        </row>
        <row r="375">
          <cell r="A375" t="str">
            <v>FERNEY CARDONA HERNANDEZ</v>
          </cell>
          <cell r="B375">
            <v>16115529</v>
          </cell>
        </row>
        <row r="376">
          <cell r="A376" t="str">
            <v>FERNEY EDUARDO MONTENEGRO SIERRA</v>
          </cell>
          <cell r="B376">
            <v>11256874</v>
          </cell>
        </row>
        <row r="377">
          <cell r="A377" t="str">
            <v>FERNEY LEONARDO CASTELLANOS ROJAS</v>
          </cell>
          <cell r="B377">
            <v>80802241</v>
          </cell>
        </row>
        <row r="378">
          <cell r="A378" t="str">
            <v>FIDEL ERNESTO LOPEZ ARCINIEGAS</v>
          </cell>
          <cell r="B378">
            <v>94369601</v>
          </cell>
        </row>
        <row r="379">
          <cell r="A379" t="str">
            <v>FLOR BIANEY RINCON RODRIGUEZ</v>
          </cell>
          <cell r="B379">
            <v>23926816</v>
          </cell>
        </row>
        <row r="380">
          <cell r="A380" t="str">
            <v>FLOR ELVIA URREGO MARTINEZ</v>
          </cell>
          <cell r="B380">
            <v>41794011</v>
          </cell>
        </row>
        <row r="381">
          <cell r="A381" t="str">
            <v>FLOR NALLIBER DOMINGUEZ TORRES</v>
          </cell>
          <cell r="B381">
            <v>40316314</v>
          </cell>
        </row>
        <row r="382">
          <cell r="A382" t="str">
            <v>FRANCISCA ROZO DE ZAMUDIO</v>
          </cell>
          <cell r="B382">
            <v>37241085</v>
          </cell>
        </row>
        <row r="383">
          <cell r="A383" t="str">
            <v>FRANCISCO ANTONIO AILLON VERA</v>
          </cell>
          <cell r="B383">
            <v>13483063</v>
          </cell>
        </row>
        <row r="384">
          <cell r="A384" t="str">
            <v>FRANCISCO JAVIER GARCIA MEDINA</v>
          </cell>
          <cell r="B384">
            <v>18496419</v>
          </cell>
        </row>
        <row r="385">
          <cell r="A385" t="str">
            <v>FRANCISCO JAVIER MONEDERO CADENA</v>
          </cell>
          <cell r="B385">
            <v>1130682042</v>
          </cell>
        </row>
        <row r="386">
          <cell r="A386" t="str">
            <v>FRANCISCO JAVIER NARVAEZ RESTREPO</v>
          </cell>
          <cell r="B386">
            <v>71762925</v>
          </cell>
        </row>
        <row r="387">
          <cell r="A387" t="str">
            <v>FRANK DANIEL RAMOS CHAPARRO</v>
          </cell>
          <cell r="B387">
            <v>71762925</v>
          </cell>
        </row>
        <row r="388">
          <cell r="A388" t="str">
            <v>FRANK EDIER MENDEZ CORDOBA</v>
          </cell>
          <cell r="B388">
            <v>12198947</v>
          </cell>
        </row>
        <row r="389">
          <cell r="A389" t="str">
            <v>FREDDY ANDRES ZARAMA REVELO</v>
          </cell>
          <cell r="B389">
            <v>98390466</v>
          </cell>
        </row>
        <row r="390">
          <cell r="A390" t="str">
            <v>FREDDY TOLEDO BERMEO</v>
          </cell>
          <cell r="B390">
            <v>12265849</v>
          </cell>
        </row>
        <row r="391">
          <cell r="A391" t="str">
            <v xml:space="preserve">FREDY ALONSO FUENTES </v>
          </cell>
          <cell r="B391">
            <v>7171113</v>
          </cell>
        </row>
        <row r="392">
          <cell r="A392" t="str">
            <v>FREDY ALONSO MESA SANCHEZ</v>
          </cell>
          <cell r="B392">
            <v>74188181</v>
          </cell>
        </row>
        <row r="393">
          <cell r="A393" t="str">
            <v xml:space="preserve">FREDY ENRIQUE SARMIENTO ROMERO </v>
          </cell>
          <cell r="B393">
            <v>79910806</v>
          </cell>
        </row>
        <row r="394">
          <cell r="A394" t="str">
            <v>FREDY GONZALO PAZ CAICEDO</v>
          </cell>
          <cell r="B394">
            <v>5207674</v>
          </cell>
        </row>
        <row r="395">
          <cell r="A395" t="str">
            <v>FREDY JULIAN APONTE ALMECIGA</v>
          </cell>
          <cell r="B395">
            <v>11233414</v>
          </cell>
        </row>
        <row r="396">
          <cell r="A396" t="str">
            <v>FREDY MENDEZ RUIZ</v>
          </cell>
          <cell r="B396">
            <v>11447243</v>
          </cell>
        </row>
        <row r="397">
          <cell r="A397" t="str">
            <v>FREDY WILMAN GUERRA OYUELA</v>
          </cell>
          <cell r="B397">
            <v>79414751</v>
          </cell>
        </row>
        <row r="398">
          <cell r="A398" t="str">
            <v>FREID MARTIN ANDRADE CASTRO</v>
          </cell>
          <cell r="B398">
            <v>98378793</v>
          </cell>
        </row>
        <row r="399">
          <cell r="A399" t="str">
            <v>FREYA MARIA GALVEZ MORENO</v>
          </cell>
          <cell r="B399">
            <v>31555022</v>
          </cell>
        </row>
        <row r="400">
          <cell r="A400" t="str">
            <v>GABRIEL CRUZ VARGAS</v>
          </cell>
          <cell r="B400">
            <v>6613149</v>
          </cell>
        </row>
        <row r="401">
          <cell r="A401" t="str">
            <v>GABRIEL EDUARDO RIOS PARRA</v>
          </cell>
          <cell r="B401">
            <v>10050322</v>
          </cell>
        </row>
        <row r="402">
          <cell r="A402" t="str">
            <v>GABRIEL GUERRERO MORANTES</v>
          </cell>
          <cell r="B402">
            <v>74327209</v>
          </cell>
        </row>
        <row r="403">
          <cell r="A403" t="str">
            <v>GEIDY MIREYA GOMEZ FEO</v>
          </cell>
          <cell r="B403">
            <v>52655683</v>
          </cell>
        </row>
        <row r="404">
          <cell r="A404" t="str">
            <v>GEISER GERALDI ACEVEDO FLOREZ</v>
          </cell>
          <cell r="B404">
            <v>1121207275</v>
          </cell>
        </row>
        <row r="405">
          <cell r="A405" t="str">
            <v>GELMER RODRIGUEZ AGUIRRE</v>
          </cell>
          <cell r="B405">
            <v>79284762</v>
          </cell>
        </row>
        <row r="406">
          <cell r="A406" t="str">
            <v>GEMMA JUDITH ANGEL VARGAS</v>
          </cell>
          <cell r="B406">
            <v>26427205</v>
          </cell>
        </row>
        <row r="407">
          <cell r="A407" t="str">
            <v xml:space="preserve">GEMNY ESPERANZA MAURNO </v>
          </cell>
          <cell r="B407">
            <v>68287802</v>
          </cell>
        </row>
        <row r="408">
          <cell r="A408" t="str">
            <v>GEOVANNY ORLANDO ASCUNTAR CHICAIZA</v>
          </cell>
          <cell r="B408">
            <v>5204445</v>
          </cell>
        </row>
        <row r="409">
          <cell r="A409" t="str">
            <v>GEOVANNY PELAEZ QUICENO</v>
          </cell>
          <cell r="B409">
            <v>10289006</v>
          </cell>
        </row>
        <row r="410">
          <cell r="A410" t="str">
            <v>GEOVANNY URIBE ARENILLA</v>
          </cell>
          <cell r="B410">
            <v>18928480</v>
          </cell>
        </row>
        <row r="411">
          <cell r="A411" t="str">
            <v>GERARDO ENRIQUE GONZALEZ HENRIQUEZ</v>
          </cell>
          <cell r="B411">
            <v>7142669</v>
          </cell>
        </row>
        <row r="412">
          <cell r="A412" t="str">
            <v>GERMAN ADOLFO LOAIZA OCAMPO</v>
          </cell>
          <cell r="B412">
            <v>75035436</v>
          </cell>
        </row>
        <row r="413">
          <cell r="A413" t="str">
            <v>GERMAN ARTURO DE LEON PORRAS</v>
          </cell>
          <cell r="B413">
            <v>72217286</v>
          </cell>
        </row>
        <row r="414">
          <cell r="A414" t="str">
            <v>GERMAN DARIO ARIAS ESCOBAR</v>
          </cell>
          <cell r="B414">
            <v>75089644</v>
          </cell>
        </row>
        <row r="415">
          <cell r="A415" t="str">
            <v>GERMAN DAVID ARROYAVE RENDON</v>
          </cell>
          <cell r="B415">
            <v>14798724</v>
          </cell>
        </row>
        <row r="416">
          <cell r="A416" t="str">
            <v>GERMAN EDGARDO GUZMAN PATIÑO</v>
          </cell>
          <cell r="B416">
            <v>5991266</v>
          </cell>
        </row>
        <row r="417">
          <cell r="A417" t="str">
            <v>GERMAN RUBIANO BELTRAN</v>
          </cell>
          <cell r="B417">
            <v>79347330</v>
          </cell>
        </row>
        <row r="418">
          <cell r="A418" t="str">
            <v>GERMAN SANTIAGO BARRERO SANCHEZ</v>
          </cell>
          <cell r="B418">
            <v>7174162</v>
          </cell>
        </row>
        <row r="419">
          <cell r="A419" t="str">
            <v>GERMAN VELOZA ARIZMENDY</v>
          </cell>
          <cell r="B419">
            <v>19259584</v>
          </cell>
        </row>
        <row r="420">
          <cell r="A420" t="str">
            <v>GILIA INES VASQUEZ RODRIGUEZ</v>
          </cell>
          <cell r="B420">
            <v>51638528</v>
          </cell>
        </row>
        <row r="421">
          <cell r="A421" t="str">
            <v>GILMER MOISES AMEZQUITA MONROY</v>
          </cell>
          <cell r="B421">
            <v>79717103</v>
          </cell>
        </row>
        <row r="422">
          <cell r="A422" t="str">
            <v>GINA CONCEPCION ANGULO MENDOZA</v>
          </cell>
          <cell r="B422">
            <v>1047369103</v>
          </cell>
        </row>
        <row r="423">
          <cell r="A423" t="str">
            <v>GINA MILENA DIAZ SERRANO</v>
          </cell>
          <cell r="B423">
            <v>63556323</v>
          </cell>
        </row>
        <row r="424">
          <cell r="A424" t="str">
            <v>GINA PAOLA DUEÑAS BARBOSA</v>
          </cell>
          <cell r="B424">
            <v>52382959</v>
          </cell>
        </row>
        <row r="425">
          <cell r="A425" t="str">
            <v xml:space="preserve">GINA SUCEL ACEVEDO </v>
          </cell>
          <cell r="B425">
            <v>40331795</v>
          </cell>
        </row>
        <row r="426">
          <cell r="A426" t="str">
            <v>GLADYS CUEVAS HERNANDEZ</v>
          </cell>
          <cell r="B426">
            <v>63446674</v>
          </cell>
        </row>
        <row r="427">
          <cell r="A427" t="str">
            <v>GLADYS POLO FLOREZ</v>
          </cell>
          <cell r="B427">
            <v>51780014</v>
          </cell>
        </row>
        <row r="428">
          <cell r="A428" t="str">
            <v>GLEYDER YOHANA GUERRA MORA</v>
          </cell>
          <cell r="B428">
            <v>20716312</v>
          </cell>
        </row>
        <row r="429">
          <cell r="A429" t="str">
            <v>GLORIA ALEJANDRA MORENO GAMEZ</v>
          </cell>
          <cell r="B429">
            <v>52269116</v>
          </cell>
        </row>
        <row r="430">
          <cell r="A430" t="str">
            <v>GLORIA ANDREA SUAREZ ROSERO</v>
          </cell>
          <cell r="B430">
            <v>36860865</v>
          </cell>
        </row>
        <row r="431">
          <cell r="A431" t="str">
            <v>GLORIA ESPERANZA LIZARAZO SALAZAR</v>
          </cell>
          <cell r="B431">
            <v>23637912</v>
          </cell>
        </row>
        <row r="432">
          <cell r="A432" t="str">
            <v>GLORIA MARIA VIZCAINO GUEVARA</v>
          </cell>
          <cell r="B432">
            <v>21190642</v>
          </cell>
        </row>
        <row r="433">
          <cell r="A433" t="str">
            <v>GLORIA PATRICIA MIRA CORREA</v>
          </cell>
          <cell r="B433">
            <v>43029132</v>
          </cell>
        </row>
        <row r="434">
          <cell r="A434" t="str">
            <v>GLORIA PATRICIA PEREZ DIAZ</v>
          </cell>
          <cell r="B434">
            <v>1085249478</v>
          </cell>
        </row>
        <row r="435">
          <cell r="A435" t="str">
            <v>GLORIA SANINT JARAMILLO</v>
          </cell>
          <cell r="B435">
            <v>33155651</v>
          </cell>
        </row>
        <row r="436">
          <cell r="A436" t="str">
            <v>GREYS AMPARO PEREIRA APARICIO</v>
          </cell>
          <cell r="B436">
            <v>1047420675</v>
          </cell>
        </row>
        <row r="437">
          <cell r="A437" t="str">
            <v>GUADALUPE SANCHEZ PALMA</v>
          </cell>
          <cell r="B437">
            <v>42499411</v>
          </cell>
        </row>
        <row r="438">
          <cell r="A438" t="str">
            <v>GUIDO FERNANDO COLORADO VELEZ</v>
          </cell>
          <cell r="B438">
            <v>94532129</v>
          </cell>
        </row>
        <row r="439">
          <cell r="A439" t="str">
            <v>GUILLERMINA YAGUARA PEDROZA</v>
          </cell>
          <cell r="B439">
            <v>40443921</v>
          </cell>
        </row>
        <row r="440">
          <cell r="A440" t="str">
            <v>GUILLERMO ANTONIO CARDONA ROJAS</v>
          </cell>
          <cell r="B440">
            <v>73113832</v>
          </cell>
        </row>
        <row r="441">
          <cell r="A441" t="str">
            <v>GUILLERMO BARBOSA ALGARRA</v>
          </cell>
          <cell r="B441">
            <v>80234741</v>
          </cell>
        </row>
        <row r="442">
          <cell r="A442" t="str">
            <v>GUILLERMO NEMPEQUE CAÑON</v>
          </cell>
          <cell r="B442">
            <v>19452913</v>
          </cell>
        </row>
        <row r="443">
          <cell r="A443" t="str">
            <v>GUSTAVO ADOLFO QUINTERO VELEZ</v>
          </cell>
          <cell r="B443">
            <v>75037790</v>
          </cell>
        </row>
        <row r="444">
          <cell r="A444" t="str">
            <v xml:space="preserve">GUSTAVO ALBERTO PADILLA </v>
          </cell>
          <cell r="B444">
            <v>19462757</v>
          </cell>
        </row>
        <row r="445">
          <cell r="A445" t="str">
            <v>GUSTAVO BAYONA VARGAS</v>
          </cell>
          <cell r="B445">
            <v>79623516</v>
          </cell>
        </row>
        <row r="446">
          <cell r="A446" t="str">
            <v>GUSTAVO ELIECER REYES LANZZIANO</v>
          </cell>
          <cell r="B446">
            <v>1049613986</v>
          </cell>
        </row>
        <row r="447">
          <cell r="A447" t="str">
            <v>GUSTAVO HERNANDO VEGA IRIARTE</v>
          </cell>
          <cell r="B447">
            <v>17655925</v>
          </cell>
        </row>
        <row r="448">
          <cell r="A448" t="str">
            <v>GUSTAVO MONROY RIVERA</v>
          </cell>
          <cell r="B448">
            <v>19302966</v>
          </cell>
        </row>
        <row r="449">
          <cell r="A449" t="str">
            <v>GUSTAVO SOLANO FAJARDO</v>
          </cell>
          <cell r="B449">
            <v>79050892</v>
          </cell>
        </row>
        <row r="450">
          <cell r="A450" t="str">
            <v>HAMINTON HAIR CIFUENTES MONTEALEGRE</v>
          </cell>
          <cell r="B450">
            <v>80148462</v>
          </cell>
        </row>
        <row r="451">
          <cell r="A451" t="str">
            <v>HANNE MEDINA DOSANTOS</v>
          </cell>
          <cell r="B451">
            <v>40179426</v>
          </cell>
        </row>
        <row r="452">
          <cell r="A452" t="str">
            <v>HAROLD DAVID PEÑA MORENO</v>
          </cell>
          <cell r="B452">
            <v>79987754</v>
          </cell>
        </row>
        <row r="453">
          <cell r="A453" t="str">
            <v>HAROLD FABIAN BASTIDAS CRUZ</v>
          </cell>
          <cell r="B453">
            <v>1085245141</v>
          </cell>
        </row>
        <row r="454">
          <cell r="A454" t="str">
            <v>HECTOR FABIO ACEVEDO ALEGRIA</v>
          </cell>
          <cell r="B454">
            <v>94326813</v>
          </cell>
        </row>
        <row r="455">
          <cell r="A455" t="str">
            <v>HECTOR FABIO VALENCIA CONDE</v>
          </cell>
          <cell r="B455">
            <v>94356169</v>
          </cell>
        </row>
        <row r="456">
          <cell r="A456" t="str">
            <v>HECTOR MANUEL RODRIGUEZ GARCIA</v>
          </cell>
          <cell r="B456">
            <v>80179854</v>
          </cell>
        </row>
        <row r="457">
          <cell r="A457" t="str">
            <v>HECTOR SANCHEZ NOVAL</v>
          </cell>
          <cell r="B457">
            <v>19473262</v>
          </cell>
        </row>
        <row r="458">
          <cell r="A458" t="str">
            <v>HEIDI CASTRO NIÑO</v>
          </cell>
          <cell r="B458">
            <v>22644472</v>
          </cell>
        </row>
        <row r="459">
          <cell r="A459" t="str">
            <v>HEIDY KATHERINE PEÑUELA PEREZ</v>
          </cell>
          <cell r="B459">
            <v>1031120689</v>
          </cell>
        </row>
        <row r="460">
          <cell r="A460" t="str">
            <v>HEIDY PATRICIA QUINTERO SANTAMARIA</v>
          </cell>
          <cell r="B460">
            <v>22464885</v>
          </cell>
        </row>
        <row r="461">
          <cell r="A461" t="str">
            <v>HELBERT ISRAEL ACOSTA ALARCON</v>
          </cell>
          <cell r="B461">
            <v>79885176</v>
          </cell>
        </row>
        <row r="462">
          <cell r="A462" t="str">
            <v>HELBERT ORTIZ QUINTERO</v>
          </cell>
          <cell r="B462">
            <v>80226421</v>
          </cell>
        </row>
        <row r="463">
          <cell r="A463" t="str">
            <v>HELMAN ALEXIS ORTIZ VILLAMIZAR</v>
          </cell>
          <cell r="B463">
            <v>88244765</v>
          </cell>
        </row>
        <row r="464">
          <cell r="A464" t="str">
            <v xml:space="preserve">HELMAN HUMBERTO CARREÑO </v>
          </cell>
          <cell r="B464">
            <v>1061548</v>
          </cell>
        </row>
        <row r="465">
          <cell r="A465" t="str">
            <v>HELSINBER BOGOTA MOTTA</v>
          </cell>
          <cell r="B465">
            <v>79215386</v>
          </cell>
        </row>
        <row r="466">
          <cell r="A466" t="str">
            <v>HEMEL ROGELIO CRUZ PALACIO</v>
          </cell>
          <cell r="B466">
            <v>79004627</v>
          </cell>
        </row>
        <row r="467">
          <cell r="A467" t="str">
            <v>HENRY ALBERTO TORRES CEDANO</v>
          </cell>
          <cell r="B467">
            <v>93125633</v>
          </cell>
        </row>
        <row r="468">
          <cell r="A468" t="str">
            <v>HENRY ANTONIO OLIVARES CARDENAS</v>
          </cell>
          <cell r="B468">
            <v>13862072</v>
          </cell>
        </row>
        <row r="469">
          <cell r="A469" t="str">
            <v>HENRY ARMANDO COLLAZOS LOPEZ</v>
          </cell>
          <cell r="B469">
            <v>79365348</v>
          </cell>
        </row>
        <row r="470">
          <cell r="A470" t="str">
            <v>HENRY CASTAÑEDA LOPEZ</v>
          </cell>
          <cell r="B470">
            <v>12906726</v>
          </cell>
        </row>
        <row r="471">
          <cell r="A471" t="str">
            <v>HENRY CORREDOR HERNANDEZ</v>
          </cell>
          <cell r="B471">
            <v>91268131</v>
          </cell>
        </row>
        <row r="472">
          <cell r="A472" t="str">
            <v>HENRY ERNESTO PRECIADO CANTOR</v>
          </cell>
          <cell r="B472">
            <v>79915303</v>
          </cell>
        </row>
        <row r="473">
          <cell r="A473" t="str">
            <v>HENRY FERNANDO MURILLO ARANGO</v>
          </cell>
          <cell r="B473">
            <v>94417073</v>
          </cell>
        </row>
        <row r="474">
          <cell r="A474" t="str">
            <v>HENRY GEOVANI AFRICANO PEREZ</v>
          </cell>
          <cell r="B474">
            <v>74185483</v>
          </cell>
        </row>
        <row r="475">
          <cell r="A475" t="str">
            <v>HENRY MAURICIO MACIAS SUAREZ</v>
          </cell>
          <cell r="B475">
            <v>80070523</v>
          </cell>
        </row>
        <row r="476">
          <cell r="A476" t="str">
            <v>HENRY ORLANDO PINEDA RODRIGUEZ</v>
          </cell>
          <cell r="B476">
            <v>80470847</v>
          </cell>
        </row>
        <row r="477">
          <cell r="A477" t="str">
            <v>HENRY YESID RUIZ GONZALEZ</v>
          </cell>
          <cell r="B477">
            <v>79855588</v>
          </cell>
        </row>
        <row r="478">
          <cell r="A478" t="str">
            <v>HERLYN OSWALDO NASAYO FRANCO</v>
          </cell>
          <cell r="B478">
            <v>5633214</v>
          </cell>
        </row>
        <row r="479">
          <cell r="A479" t="str">
            <v>HERMAN EDUARDO PARDO FORERO</v>
          </cell>
          <cell r="B479">
            <v>79921839</v>
          </cell>
        </row>
        <row r="480">
          <cell r="A480" t="str">
            <v>HERNAN ALONSO CRUZ DIAZ</v>
          </cell>
          <cell r="B480">
            <v>73191970</v>
          </cell>
        </row>
        <row r="481">
          <cell r="A481" t="str">
            <v>HERNAN ENRIQUE RAMOS ACOSTA</v>
          </cell>
          <cell r="B481">
            <v>72189260</v>
          </cell>
        </row>
        <row r="482">
          <cell r="A482" t="str">
            <v>HERNANDO JUAN FERRUCHO VERGARA</v>
          </cell>
          <cell r="B482">
            <v>15041122</v>
          </cell>
        </row>
        <row r="483">
          <cell r="A483" t="str">
            <v>HERNANDO MANUEL TEHERAN CASTRO</v>
          </cell>
          <cell r="B483">
            <v>3805928</v>
          </cell>
        </row>
        <row r="484">
          <cell r="A484" t="str">
            <v>HERNANDO SARMIENTO PEÑARANDA</v>
          </cell>
          <cell r="B484">
            <v>85462635</v>
          </cell>
        </row>
        <row r="485">
          <cell r="A485" t="str">
            <v>HERNEY MAURICIO PESCADOR TORO</v>
          </cell>
          <cell r="B485">
            <v>9871177</v>
          </cell>
        </row>
        <row r="486">
          <cell r="A486" t="str">
            <v>HUGO FERNARDO HERNANDEZ JARAMILLO</v>
          </cell>
          <cell r="B486">
            <v>1116722339</v>
          </cell>
        </row>
        <row r="487">
          <cell r="A487" t="str">
            <v>HUMBERTO ALONSO VILLAMIZAR REDONDO</v>
          </cell>
          <cell r="B487">
            <v>88229172</v>
          </cell>
        </row>
        <row r="488">
          <cell r="A488" t="str">
            <v>HUMBERTO VELASQUEZ ARDILA</v>
          </cell>
          <cell r="B488">
            <v>17336974</v>
          </cell>
        </row>
        <row r="489">
          <cell r="A489" t="str">
            <v>IAN SERGIO BUENO AGUIRRE</v>
          </cell>
          <cell r="B489">
            <v>79413203</v>
          </cell>
        </row>
        <row r="490">
          <cell r="A490" t="str">
            <v>IBETH SENOVIA GUTIERREZ GUARDO</v>
          </cell>
          <cell r="B490">
            <v>30762702</v>
          </cell>
        </row>
        <row r="491">
          <cell r="A491" t="str">
            <v>IBSEN MORENO VEGA</v>
          </cell>
          <cell r="B491">
            <v>73575474</v>
          </cell>
        </row>
        <row r="492">
          <cell r="A492" t="str">
            <v>ILSA STELLA ROJAS LOPEZ</v>
          </cell>
          <cell r="B492">
            <v>52106508</v>
          </cell>
        </row>
        <row r="493">
          <cell r="A493" t="str">
            <v>ILVIS PATRICIA SERRANO BORNACELLI</v>
          </cell>
          <cell r="B493">
            <v>36551065</v>
          </cell>
        </row>
        <row r="494">
          <cell r="A494" t="str">
            <v>INDIRA RINCON RUBIO</v>
          </cell>
          <cell r="B494">
            <v>60386957</v>
          </cell>
        </row>
        <row r="495">
          <cell r="A495" t="str">
            <v>INGRID DAYAN DE LA PAVA LADINO</v>
          </cell>
          <cell r="B495">
            <v>1022350074</v>
          </cell>
        </row>
        <row r="496">
          <cell r="A496" t="str">
            <v>INGRIT STEFFANNY CASTILLO SUAREZ</v>
          </cell>
          <cell r="B496">
            <v>1099205839</v>
          </cell>
        </row>
        <row r="497">
          <cell r="A497" t="str">
            <v>INGRY LORENA MARMOLEJO LLANOS</v>
          </cell>
          <cell r="B497">
            <v>66659894</v>
          </cell>
        </row>
        <row r="498">
          <cell r="A498" t="str">
            <v>IRINA PAOLA TRESPALACIOS VANEGAS</v>
          </cell>
          <cell r="B498">
            <v>39022162</v>
          </cell>
        </row>
        <row r="499">
          <cell r="A499" t="str">
            <v>IRWIN FRANCISCO PALACIOS CASAS</v>
          </cell>
          <cell r="B499">
            <v>11803564</v>
          </cell>
        </row>
        <row r="500">
          <cell r="A500" t="str">
            <v>ISABEL CRISTINA AVILA LOPEZ</v>
          </cell>
          <cell r="B500">
            <v>1116242764</v>
          </cell>
        </row>
        <row r="501">
          <cell r="A501" t="str">
            <v>ISABEL CRISTINA RAMIREZ VILLEGAS</v>
          </cell>
          <cell r="B501">
            <v>52834199</v>
          </cell>
        </row>
        <row r="502">
          <cell r="A502" t="str">
            <v>ISABEL ROSARIO OÑATE AMAYA</v>
          </cell>
          <cell r="B502">
            <v>56053652</v>
          </cell>
        </row>
        <row r="503">
          <cell r="A503" t="str">
            <v>IVAN ANTONIO HERRERA PEREZ</v>
          </cell>
          <cell r="B503">
            <v>72223387</v>
          </cell>
        </row>
        <row r="504">
          <cell r="A504" t="str">
            <v>IVAN DARIO GOMEZ MALAGON</v>
          </cell>
          <cell r="B504">
            <v>80184874</v>
          </cell>
        </row>
        <row r="505">
          <cell r="A505" t="str">
            <v>IVAN JAVIER SILVA MIRANDA</v>
          </cell>
          <cell r="B505">
            <v>80141650</v>
          </cell>
        </row>
        <row r="506">
          <cell r="A506" t="str">
            <v>IVAN MARTINEZ CUELLAR</v>
          </cell>
          <cell r="B506">
            <v>1017140950</v>
          </cell>
        </row>
        <row r="507">
          <cell r="A507" t="str">
            <v>IVAN RICARDO CRUZ PALECHOR</v>
          </cell>
          <cell r="B507">
            <v>76332413</v>
          </cell>
        </row>
        <row r="508">
          <cell r="A508" t="str">
            <v>IVETTE ISLEEN ABELLA BOLIVAR</v>
          </cell>
          <cell r="B508">
            <v>38610244</v>
          </cell>
        </row>
        <row r="509">
          <cell r="A509" t="str">
            <v>JACKELINE MURCIA MOLINA</v>
          </cell>
          <cell r="B509">
            <v>65770612</v>
          </cell>
        </row>
        <row r="510">
          <cell r="A510" t="str">
            <v>JACKIE HERNANDO VARGAS LONDOÑO</v>
          </cell>
          <cell r="B510">
            <v>14620834</v>
          </cell>
        </row>
        <row r="511">
          <cell r="A511" t="str">
            <v>JACOB MANUEL PALOMO PACHECO</v>
          </cell>
          <cell r="B511">
            <v>78744621</v>
          </cell>
        </row>
        <row r="512">
          <cell r="A512" t="str">
            <v>JADER ARBEY GOMEZ RESTREPO</v>
          </cell>
          <cell r="B512">
            <v>71337241</v>
          </cell>
        </row>
        <row r="513">
          <cell r="A513" t="str">
            <v>JADER OSWALDO GARCIA VILLA</v>
          </cell>
          <cell r="B513">
            <v>89008982</v>
          </cell>
        </row>
        <row r="514">
          <cell r="A514" t="str">
            <v>JAIME ALONSO SANCHEZ CARDENAS</v>
          </cell>
          <cell r="B514">
            <v>79529005</v>
          </cell>
        </row>
        <row r="515">
          <cell r="A515" t="str">
            <v>JAIME ANDERSON YEPES SALAZAR</v>
          </cell>
          <cell r="B515">
            <v>71377101</v>
          </cell>
        </row>
        <row r="516">
          <cell r="A516" t="str">
            <v>JAIME ANDRES FRANCO SOTO</v>
          </cell>
          <cell r="B516">
            <v>6387068</v>
          </cell>
        </row>
        <row r="517">
          <cell r="A517" t="str">
            <v>JAIME ANDRES HIGUERA PEÑUELA</v>
          </cell>
          <cell r="B517">
            <v>1020720079</v>
          </cell>
        </row>
        <row r="518">
          <cell r="A518" t="str">
            <v>JAIME ANDRES LOPEZ BOLIVAR</v>
          </cell>
          <cell r="B518">
            <v>98637974</v>
          </cell>
        </row>
        <row r="519">
          <cell r="A519" t="str">
            <v>JAIME ANDRES VELASQUEZ CERON</v>
          </cell>
          <cell r="B519">
            <v>13069480</v>
          </cell>
        </row>
        <row r="520">
          <cell r="A520" t="str">
            <v>JAIME CUERVO PAEZ</v>
          </cell>
          <cell r="B520">
            <v>10231824</v>
          </cell>
        </row>
        <row r="521">
          <cell r="A521" t="str">
            <v>JAIME ENRIQUE ORTIZ GOMEZ</v>
          </cell>
          <cell r="B521">
            <v>79334481</v>
          </cell>
        </row>
        <row r="522">
          <cell r="A522" t="str">
            <v>JAIME HERNAN GARCIA GONZALEZ</v>
          </cell>
          <cell r="B522">
            <v>3276776</v>
          </cell>
        </row>
        <row r="523">
          <cell r="A523" t="str">
            <v>JAIME MEDINA MARIN</v>
          </cell>
          <cell r="B523">
            <v>16726404</v>
          </cell>
        </row>
        <row r="524">
          <cell r="A524" t="str">
            <v>JAIME NIÑO MENDIVELSO</v>
          </cell>
          <cell r="B524">
            <v>79536987</v>
          </cell>
        </row>
        <row r="525">
          <cell r="A525" t="str">
            <v>JAIME PULIDO PUENTES</v>
          </cell>
          <cell r="B525">
            <v>7227469</v>
          </cell>
        </row>
        <row r="526">
          <cell r="A526" t="str">
            <v>JAIME QUINTERO PINILLA</v>
          </cell>
          <cell r="B526">
            <v>6009908</v>
          </cell>
        </row>
        <row r="527">
          <cell r="A527" t="str">
            <v>JAIR ALBERTO ROBLES DIAZ</v>
          </cell>
          <cell r="B527">
            <v>18009754</v>
          </cell>
        </row>
        <row r="528">
          <cell r="A528" t="str">
            <v>JAIR ANDRES AGUADO VARELA</v>
          </cell>
          <cell r="B528">
            <v>94494300</v>
          </cell>
        </row>
        <row r="529">
          <cell r="A529" t="str">
            <v>JAIR EMILIO REYES BELTRAN</v>
          </cell>
          <cell r="B529">
            <v>86073669</v>
          </cell>
        </row>
        <row r="530">
          <cell r="A530" t="str">
            <v>JAIRO ALEXANDER CASALLAS MACHETE</v>
          </cell>
          <cell r="B530">
            <v>79627561</v>
          </cell>
        </row>
        <row r="531">
          <cell r="A531" t="str">
            <v>JAIRO CIFUENTES GONZALEZ</v>
          </cell>
          <cell r="B531">
            <v>16689243</v>
          </cell>
        </row>
        <row r="532">
          <cell r="A532" t="str">
            <v>JAIRO DANILO GUTIERREZ CASTILLO</v>
          </cell>
          <cell r="B532">
            <v>7183645</v>
          </cell>
        </row>
        <row r="533">
          <cell r="A533" t="str">
            <v>JAIRO ENRIQUE MOGOLLON GONZALEZ</v>
          </cell>
          <cell r="B533">
            <v>7538353</v>
          </cell>
        </row>
        <row r="534">
          <cell r="A534" t="str">
            <v>JAIRO HERNANDO ORDOÑEZ YATES</v>
          </cell>
          <cell r="B534">
            <v>6566429</v>
          </cell>
        </row>
        <row r="535">
          <cell r="A535" t="str">
            <v>JAIRO JAVIER MARRIAGA LOPEZ</v>
          </cell>
          <cell r="B535">
            <v>85467040</v>
          </cell>
        </row>
        <row r="536">
          <cell r="A536" t="str">
            <v>JAIRO PINILLA PEDRAZA</v>
          </cell>
          <cell r="B536">
            <v>80882702</v>
          </cell>
        </row>
        <row r="537">
          <cell r="A537" t="str">
            <v xml:space="preserve">JAIRO ROJAS PEREZ  </v>
          </cell>
          <cell r="B537">
            <v>80882702</v>
          </cell>
        </row>
        <row r="538">
          <cell r="A538" t="str">
            <v>JAMELIA TORRES GOMEZ</v>
          </cell>
          <cell r="B538">
            <v>51609782</v>
          </cell>
        </row>
        <row r="539">
          <cell r="A539" t="str">
            <v>JAQUELINE BOGOTA CANTOR</v>
          </cell>
          <cell r="B539">
            <v>39664288</v>
          </cell>
        </row>
        <row r="540">
          <cell r="A540" t="str">
            <v>JASBLEIDER GOMEZ GORDILLO</v>
          </cell>
          <cell r="B540">
            <v>53089113</v>
          </cell>
        </row>
        <row r="541">
          <cell r="A541" t="str">
            <v>JASON EMILIO CORDOBA MENA</v>
          </cell>
          <cell r="B541">
            <v>12022654</v>
          </cell>
        </row>
        <row r="542">
          <cell r="A542" t="str">
            <v>JAVIER ALBERTO SOTO OJEDA</v>
          </cell>
          <cell r="B542">
            <v>80831986</v>
          </cell>
        </row>
        <row r="543">
          <cell r="A543" t="str">
            <v>JAVIER ALEXANDER MARROQUIN ESPITIA</v>
          </cell>
          <cell r="B543">
            <v>79749284</v>
          </cell>
        </row>
        <row r="544">
          <cell r="A544" t="str">
            <v>JAVIER ALEXANDER RODRIGUEZ MENDOZA</v>
          </cell>
          <cell r="B544">
            <v>88002154</v>
          </cell>
        </row>
        <row r="545">
          <cell r="A545" t="str">
            <v>JAVIER ALVAREZ LADINO</v>
          </cell>
          <cell r="B545">
            <v>17420350</v>
          </cell>
        </row>
        <row r="546">
          <cell r="A546" t="str">
            <v>JAVIER ANTONIO OLGUIN SERNA</v>
          </cell>
          <cell r="B546">
            <v>11805322</v>
          </cell>
        </row>
        <row r="547">
          <cell r="A547" t="str">
            <v>JAVIER AZAEL BENAVIDES UNDA</v>
          </cell>
          <cell r="B547">
            <v>17583727</v>
          </cell>
        </row>
        <row r="548">
          <cell r="A548" t="str">
            <v>JAVIER DARIO CARDENAS GONZALEZ</v>
          </cell>
          <cell r="B548">
            <v>79169328</v>
          </cell>
        </row>
        <row r="549">
          <cell r="A549" t="str">
            <v>JAVIER EDUARDO RUIZ CUESTA</v>
          </cell>
          <cell r="B549">
            <v>5822855</v>
          </cell>
        </row>
        <row r="550">
          <cell r="A550" t="str">
            <v>JAVIER FAJARDO RAMIREZ</v>
          </cell>
          <cell r="B550">
            <v>79483872</v>
          </cell>
        </row>
        <row r="551">
          <cell r="A551" t="str">
            <v>JAVIER GALLEGO BEJARANO</v>
          </cell>
          <cell r="B551">
            <v>16611163</v>
          </cell>
        </row>
        <row r="552">
          <cell r="A552" t="str">
            <v>JAVIER HUMBERTO VELASQUEZ FUENTES</v>
          </cell>
          <cell r="B552">
            <v>1018409134</v>
          </cell>
        </row>
        <row r="553">
          <cell r="A553" t="str">
            <v>JAVIER ISIDRO MARTINEZ MOYANO</v>
          </cell>
          <cell r="B553">
            <v>11441036</v>
          </cell>
        </row>
        <row r="554">
          <cell r="A554" t="str">
            <v>JAVIER MARIO BOTERO ARIZMENDY</v>
          </cell>
          <cell r="B554">
            <v>19275725</v>
          </cell>
        </row>
        <row r="555">
          <cell r="A555" t="str">
            <v>JAVIER ORLANDO MORALES PARRA</v>
          </cell>
          <cell r="B555">
            <v>79414604</v>
          </cell>
        </row>
        <row r="556">
          <cell r="A556" t="str">
            <v>JEFFERSON DIAZ ORDOÑEZ</v>
          </cell>
          <cell r="B556">
            <v>13068345</v>
          </cell>
        </row>
        <row r="557">
          <cell r="A557" t="str">
            <v>JEFFERSON JULIAN HURTADO ROMERO</v>
          </cell>
          <cell r="B557">
            <v>1032374479</v>
          </cell>
        </row>
        <row r="558">
          <cell r="A558" t="str">
            <v>JEISON FERNANDO VARGAS LESMES</v>
          </cell>
          <cell r="B558">
            <v>1022346719</v>
          </cell>
        </row>
        <row r="559">
          <cell r="A559" t="str">
            <v>JEISON ORLANDO RODRIGUEZ FORERO</v>
          </cell>
          <cell r="B559">
            <v>80070995</v>
          </cell>
        </row>
        <row r="560">
          <cell r="A560" t="str">
            <v>JEISSON ANDRES BERMUDEZ GUERRERO</v>
          </cell>
          <cell r="B560">
            <v>80751393</v>
          </cell>
        </row>
        <row r="561">
          <cell r="A561" t="str">
            <v>JENIFFER YURANI GOMEZ FARFAN</v>
          </cell>
          <cell r="B561">
            <v>1032418958</v>
          </cell>
        </row>
        <row r="562">
          <cell r="A562" t="str">
            <v>JENNIFFER ALEXANDRA VELASCO NIETO</v>
          </cell>
          <cell r="B562">
            <v>52434214</v>
          </cell>
        </row>
        <row r="563">
          <cell r="A563" t="str">
            <v>JENNY CAROLINA GARCIA AVELLANEDA</v>
          </cell>
          <cell r="B563">
            <v>52866454</v>
          </cell>
        </row>
        <row r="564">
          <cell r="A564" t="str">
            <v>JENNY MAGNOLIA AGUILERA IZQUIERDO</v>
          </cell>
          <cell r="B564">
            <v>52961552</v>
          </cell>
        </row>
        <row r="565">
          <cell r="A565" t="str">
            <v>JENNY PAOLA ALVAREZ PLAZAS</v>
          </cell>
          <cell r="B565">
            <v>52903020</v>
          </cell>
        </row>
        <row r="566">
          <cell r="A566" t="str">
            <v>JENNY PATRICIA RODRIGUEZ CUERVO</v>
          </cell>
          <cell r="B566">
            <v>52315132</v>
          </cell>
        </row>
        <row r="567">
          <cell r="A567" t="str">
            <v>JENNY ROCIO VARGAS PEREZ</v>
          </cell>
          <cell r="B567">
            <v>40994121</v>
          </cell>
        </row>
        <row r="568">
          <cell r="A568" t="str">
            <v>JENY CAROLINA PARADA DIAZ</v>
          </cell>
          <cell r="B568">
            <v>60350604</v>
          </cell>
        </row>
        <row r="569">
          <cell r="A569" t="str">
            <v>JERSON JAVIER FRANCO AYALA</v>
          </cell>
          <cell r="B569">
            <v>79707139</v>
          </cell>
        </row>
        <row r="570">
          <cell r="A570" t="str">
            <v>JESSICA DANIELA CANTOR REYES</v>
          </cell>
          <cell r="B570">
            <v>1018451977</v>
          </cell>
        </row>
        <row r="571">
          <cell r="A571" t="str">
            <v>JESSICA DANIELA PARRA OSPINA</v>
          </cell>
          <cell r="B571">
            <v>1136881687</v>
          </cell>
        </row>
        <row r="572">
          <cell r="A572" t="str">
            <v>JESSICA FERNANDA SANCHEZ LOZANO</v>
          </cell>
          <cell r="B572">
            <v>1094891668</v>
          </cell>
        </row>
        <row r="573">
          <cell r="A573" t="str">
            <v>JESUS ALBERTO VILLAFAÑE BARROS</v>
          </cell>
          <cell r="B573">
            <v>72187105</v>
          </cell>
        </row>
        <row r="574">
          <cell r="A574" t="str">
            <v>JESUS ALFONSO SANTAMARIA SALAZAR</v>
          </cell>
          <cell r="B574">
            <v>6768302</v>
          </cell>
        </row>
        <row r="575">
          <cell r="A575" t="str">
            <v>JESUS ANTONIO MUÑOZ VILLALOBOS</v>
          </cell>
          <cell r="B575">
            <v>80361444</v>
          </cell>
        </row>
        <row r="576">
          <cell r="A576" t="str">
            <v>JESUS ANTONIO RUA GARZON</v>
          </cell>
          <cell r="B576">
            <v>10181384</v>
          </cell>
        </row>
        <row r="577">
          <cell r="A577" t="str">
            <v>JESUS DAVID ROMERO RODRIGUEZ</v>
          </cell>
          <cell r="B577">
            <v>80224521</v>
          </cell>
        </row>
        <row r="578">
          <cell r="A578" t="str">
            <v>JESUS EMIRO SANTIAGO REYES</v>
          </cell>
          <cell r="B578">
            <v>1032378600</v>
          </cell>
        </row>
        <row r="579">
          <cell r="A579" t="str">
            <v>JESUS FIGUEROA PEÑA</v>
          </cell>
          <cell r="B579">
            <v>1095787871</v>
          </cell>
        </row>
        <row r="580">
          <cell r="A580" t="str">
            <v>JESUS JAVIER SUAREZ LOPEZ</v>
          </cell>
          <cell r="B580">
            <v>73132714</v>
          </cell>
        </row>
        <row r="581">
          <cell r="A581" t="str">
            <v>JHAN CARLOS CRUZ QUINTERO</v>
          </cell>
          <cell r="B581">
            <v>88253457</v>
          </cell>
        </row>
        <row r="582">
          <cell r="A582" t="str">
            <v>JHENIT JASMIN LOPEZ HERREÑO</v>
          </cell>
          <cell r="B582">
            <v>52833106</v>
          </cell>
        </row>
        <row r="583">
          <cell r="A583" t="str">
            <v>JHENNY MILENA MEJIA RUDAS</v>
          </cell>
          <cell r="B583">
            <v>24397336</v>
          </cell>
        </row>
        <row r="584">
          <cell r="A584" t="str">
            <v>JHON ALEJANDRO ROJAS BURGOS</v>
          </cell>
          <cell r="B584">
            <v>86057898</v>
          </cell>
        </row>
        <row r="585">
          <cell r="A585" t="str">
            <v>JHON ALEXANDER CASTRO NIÑO</v>
          </cell>
          <cell r="B585">
            <v>80232360</v>
          </cell>
        </row>
        <row r="586">
          <cell r="A586" t="str">
            <v>JHON ALEXANDER SUAREZ BARRERA</v>
          </cell>
          <cell r="B586">
            <v>80828947</v>
          </cell>
        </row>
        <row r="587">
          <cell r="A587" t="str">
            <v>JHON BAYRON GARCIA MANRIQUE</v>
          </cell>
          <cell r="B587">
            <v>4514089</v>
          </cell>
        </row>
        <row r="588">
          <cell r="A588" t="str">
            <v>JHON EDUAR CALDERON RINCON</v>
          </cell>
          <cell r="B588">
            <v>80006487</v>
          </cell>
        </row>
        <row r="589">
          <cell r="A589" t="str">
            <v>JHON HENRY CADENA PRADO</v>
          </cell>
          <cell r="B589">
            <v>1130621074</v>
          </cell>
        </row>
        <row r="590">
          <cell r="A590" t="str">
            <v>JHON JAVIER RAMIREZ MONTEJO</v>
          </cell>
          <cell r="B590">
            <v>86056990</v>
          </cell>
        </row>
        <row r="591">
          <cell r="A591" t="str">
            <v>JHON JAVIER RUIZ CHAVEZ</v>
          </cell>
          <cell r="B591">
            <v>87717949</v>
          </cell>
        </row>
        <row r="592">
          <cell r="A592" t="str">
            <v>JHON MARLON GOMEZ JAIMES</v>
          </cell>
          <cell r="B592">
            <v>88263914</v>
          </cell>
        </row>
        <row r="593">
          <cell r="A593" t="str">
            <v>JHON WILLIAM GOMEZ LANCHEROS</v>
          </cell>
          <cell r="B593">
            <v>80027561</v>
          </cell>
        </row>
        <row r="594">
          <cell r="A594" t="str">
            <v>JHONATHAN CORRALES BEDOYA</v>
          </cell>
          <cell r="B594">
            <v>1130646106</v>
          </cell>
        </row>
        <row r="595">
          <cell r="A595" t="str">
            <v>JHONNATAN ORLANDO FORERO ACOSTA</v>
          </cell>
          <cell r="B595">
            <v>80797012</v>
          </cell>
        </row>
        <row r="596">
          <cell r="A596" t="str">
            <v>JHONNY ALBERTO Z RODRIGUEZ</v>
          </cell>
          <cell r="B596">
            <v>79661784</v>
          </cell>
        </row>
        <row r="597">
          <cell r="A597" t="str">
            <v>JIMMY ALEJANDRO PORRAS LEAL</v>
          </cell>
          <cell r="B597">
            <v>80729238</v>
          </cell>
        </row>
        <row r="598">
          <cell r="A598" t="str">
            <v>JIMMY ANTONIO SUAREZ GUTIERREZ</v>
          </cell>
          <cell r="B598">
            <v>80235298</v>
          </cell>
        </row>
        <row r="599">
          <cell r="A599" t="str">
            <v>JIMMY ENRIQUE GAITAN ORTIZ</v>
          </cell>
          <cell r="B599">
            <v>79537863</v>
          </cell>
        </row>
        <row r="600">
          <cell r="A600" t="str">
            <v>JIMMY HAWER CORREDOR CAMARGO</v>
          </cell>
          <cell r="B600">
            <v>74753736</v>
          </cell>
        </row>
        <row r="601">
          <cell r="A601" t="str">
            <v>JIMMY HUMBERTO GOMEZ MORENO</v>
          </cell>
          <cell r="B601">
            <v>80402943</v>
          </cell>
        </row>
        <row r="602">
          <cell r="A602" t="str">
            <v>JISSETH MARIA LASCARRO PACHECO</v>
          </cell>
          <cell r="B602">
            <v>55220904</v>
          </cell>
        </row>
        <row r="603">
          <cell r="A603" t="str">
            <v>JOAN MAURO CERON REYES</v>
          </cell>
          <cell r="B603">
            <v>94512395</v>
          </cell>
        </row>
        <row r="604">
          <cell r="A604" t="str">
            <v>JOAQUIN ANTONIO RODRIGUEZ VILLEGAS</v>
          </cell>
          <cell r="B604">
            <v>78750941</v>
          </cell>
        </row>
        <row r="605">
          <cell r="A605" t="str">
            <v>JOBANNIS ANTONIO VALDEZ YANCE</v>
          </cell>
          <cell r="B605">
            <v>85471168</v>
          </cell>
        </row>
        <row r="606">
          <cell r="A606" t="str">
            <v>JOHAN ANDRES SUESCA GARCIA</v>
          </cell>
          <cell r="B606">
            <v>1065600477</v>
          </cell>
        </row>
        <row r="607">
          <cell r="A607" t="str">
            <v>JOHAN DAVID MUÑOZ BONILLA</v>
          </cell>
          <cell r="B607">
            <v>1020756279</v>
          </cell>
        </row>
        <row r="608">
          <cell r="A608" t="str">
            <v>JOHANA ANDREA BEDOYA ARANZALES</v>
          </cell>
          <cell r="B608">
            <v>31710573</v>
          </cell>
        </row>
        <row r="609">
          <cell r="A609" t="str">
            <v>JOHANA ANDREA PALACIO CALLE</v>
          </cell>
          <cell r="B609">
            <v>42013878</v>
          </cell>
        </row>
        <row r="610">
          <cell r="A610" t="str">
            <v>JOHANN STIVENS GARZON LOPEZ</v>
          </cell>
          <cell r="B610">
            <v>1012375885</v>
          </cell>
        </row>
        <row r="611">
          <cell r="A611" t="str">
            <v>JOHANNA ANDREA AGUILERA ALZATE</v>
          </cell>
          <cell r="B611">
            <v>53115948</v>
          </cell>
        </row>
        <row r="612">
          <cell r="A612" t="str">
            <v xml:space="preserve">JOHANNA MELISSA GARZON </v>
          </cell>
          <cell r="B612">
            <v>52840110</v>
          </cell>
        </row>
        <row r="613">
          <cell r="A613" t="str">
            <v>JOHANNA MERCEDES MARTIN GONZALEZ</v>
          </cell>
          <cell r="B613">
            <v>52496774</v>
          </cell>
        </row>
        <row r="614">
          <cell r="A614" t="str">
            <v>JOHANNA MILENA HERNANDEZ PARRA</v>
          </cell>
          <cell r="B614">
            <v>52740050</v>
          </cell>
        </row>
        <row r="615">
          <cell r="A615" t="str">
            <v>JOHANNA MILETH DELVASTO ORTIZ</v>
          </cell>
          <cell r="B615">
            <v>39678482</v>
          </cell>
        </row>
        <row r="616">
          <cell r="A616" t="str">
            <v>JOHN ALEJANDRO CUBILLOS NOVOA</v>
          </cell>
          <cell r="B616">
            <v>80058262</v>
          </cell>
        </row>
        <row r="617">
          <cell r="A617" t="str">
            <v>JOHN ANGEL SANCHEZ HERNANDEZ</v>
          </cell>
          <cell r="B617">
            <v>11436922</v>
          </cell>
        </row>
        <row r="618">
          <cell r="A618" t="str">
            <v>JOHN AUDELO GUSTIN VILLAREAL</v>
          </cell>
          <cell r="B618">
            <v>12997080</v>
          </cell>
        </row>
        <row r="619">
          <cell r="A619" t="str">
            <v>JOHN EDWARD ALVARADO RAMIREZ</v>
          </cell>
          <cell r="B619">
            <v>1012331657</v>
          </cell>
        </row>
        <row r="620">
          <cell r="A620" t="str">
            <v>JOHN EDWIN AVILA FERNANDEZ</v>
          </cell>
          <cell r="B620">
            <v>80214915</v>
          </cell>
        </row>
        <row r="621">
          <cell r="A621" t="str">
            <v>JOHN FREDDY MURILLO CALLE</v>
          </cell>
          <cell r="B621">
            <v>98383338</v>
          </cell>
        </row>
        <row r="622">
          <cell r="A622" t="str">
            <v>JOHN FREDY LOPEZ CADAVID</v>
          </cell>
          <cell r="B622">
            <v>1037579334</v>
          </cell>
        </row>
        <row r="623">
          <cell r="A623" t="str">
            <v>JOHN FREDY OLIVOS GOMEZ</v>
          </cell>
          <cell r="B623">
            <v>4134291</v>
          </cell>
        </row>
        <row r="624">
          <cell r="A624" t="str">
            <v>JOHN FREDY QUIROZ MEDINA</v>
          </cell>
          <cell r="B624">
            <v>10011504</v>
          </cell>
        </row>
        <row r="625">
          <cell r="A625" t="str">
            <v>JOHN FREDY RAMIREZ DIAZ</v>
          </cell>
          <cell r="B625">
            <v>79818938</v>
          </cell>
        </row>
        <row r="626">
          <cell r="A626" t="str">
            <v>JOHN HAROLD MUÑOZ SARMIENTO</v>
          </cell>
          <cell r="B626">
            <v>79596567</v>
          </cell>
        </row>
        <row r="627">
          <cell r="A627" t="str">
            <v>JOHN JAIRO DIAZ GARZON</v>
          </cell>
          <cell r="B627">
            <v>76324618</v>
          </cell>
        </row>
        <row r="628">
          <cell r="A628" t="str">
            <v>JOHN JAIRO ENRIQUEZ PADILLA</v>
          </cell>
          <cell r="B628">
            <v>12753508</v>
          </cell>
        </row>
        <row r="629">
          <cell r="A629" t="str">
            <v>JOHN JAIRO JACOME BACCA</v>
          </cell>
          <cell r="B629">
            <v>13069638</v>
          </cell>
        </row>
        <row r="630">
          <cell r="A630" t="str">
            <v>JOHN JAIRO RICO SANTILLANA</v>
          </cell>
          <cell r="B630">
            <v>94490869</v>
          </cell>
        </row>
        <row r="631">
          <cell r="A631" t="str">
            <v>JOHNY RESTREPO SANCHEZ</v>
          </cell>
          <cell r="B631">
            <v>8357229</v>
          </cell>
        </row>
        <row r="632">
          <cell r="A632" t="str">
            <v>JONATHAN ALEXANDER LINARES ROJAS</v>
          </cell>
          <cell r="B632">
            <v>1033698105</v>
          </cell>
        </row>
        <row r="633">
          <cell r="A633" t="str">
            <v>JONATHAN CAMILO RODRIGUEZ ARCINIEGAS</v>
          </cell>
          <cell r="B633">
            <v>80040337</v>
          </cell>
        </row>
        <row r="634">
          <cell r="A634" t="str">
            <v>JORGE ABRAHAM PLAZAS MORENO</v>
          </cell>
          <cell r="B634">
            <v>79122246</v>
          </cell>
        </row>
        <row r="635">
          <cell r="A635" t="str">
            <v>JORGE ALBERTO ANGARITA FLOREZ</v>
          </cell>
          <cell r="B635">
            <v>6597946</v>
          </cell>
        </row>
        <row r="636">
          <cell r="A636" t="str">
            <v>JORGE ARMANDO GARCIA RODRIGUEZ</v>
          </cell>
          <cell r="B636">
            <v>79957950</v>
          </cell>
        </row>
        <row r="637">
          <cell r="A637" t="str">
            <v>JORGE ARMANDO RODRIGUEZ ALARCON</v>
          </cell>
          <cell r="B637">
            <v>79650674</v>
          </cell>
        </row>
        <row r="638">
          <cell r="A638" t="str">
            <v>JORGE ARVEY BUITRAGO SUAREZ</v>
          </cell>
          <cell r="B638">
            <v>88241501</v>
          </cell>
        </row>
        <row r="639">
          <cell r="A639" t="str">
            <v>JORGE ELICER FERNANDEZ PASTRANA</v>
          </cell>
          <cell r="B639">
            <v>12402190</v>
          </cell>
        </row>
        <row r="640">
          <cell r="A640" t="str">
            <v>JORGE ELIECER ANTEQUERA CONTRERAS</v>
          </cell>
          <cell r="B640">
            <v>72213390</v>
          </cell>
        </row>
        <row r="641">
          <cell r="A641" t="str">
            <v>JORGE EUDES SUAREZ PAREJA</v>
          </cell>
          <cell r="B641">
            <v>98659151</v>
          </cell>
        </row>
        <row r="642">
          <cell r="A642" t="str">
            <v>JORGE HUGO RODRIGUEZ MESA</v>
          </cell>
          <cell r="B642">
            <v>80492683</v>
          </cell>
        </row>
        <row r="643">
          <cell r="A643" t="str">
            <v>JORGE ISAAC BELEÑO RODRIGUEZ</v>
          </cell>
          <cell r="B643">
            <v>79761933</v>
          </cell>
        </row>
        <row r="644">
          <cell r="A644" t="str">
            <v>JORGE IVAN RUIZ ARIAS</v>
          </cell>
          <cell r="B644">
            <v>71757969</v>
          </cell>
        </row>
        <row r="645">
          <cell r="A645" t="str">
            <v>JORGE MUÑOZ PAEZ</v>
          </cell>
          <cell r="B645">
            <v>17646290</v>
          </cell>
        </row>
        <row r="646">
          <cell r="A646" t="str">
            <v>JORGE SEGUNDO BONETH GALVAN</v>
          </cell>
          <cell r="B646">
            <v>98600403</v>
          </cell>
        </row>
        <row r="647">
          <cell r="A647" t="str">
            <v>JOSE AFRANIO MUÑOZ QUINTERO</v>
          </cell>
          <cell r="B647">
            <v>79140652</v>
          </cell>
        </row>
        <row r="648">
          <cell r="A648" t="str">
            <v>JOSE ALBERTO AGUDELO BONILLA</v>
          </cell>
          <cell r="B648">
            <v>86056267</v>
          </cell>
        </row>
        <row r="649">
          <cell r="A649" t="str">
            <v>JOSE ALCIDES PULIDO GALINDO</v>
          </cell>
          <cell r="B649">
            <v>79102447</v>
          </cell>
        </row>
        <row r="650">
          <cell r="A650" t="str">
            <v>JOSE ALFREDO GUERRERO MUÑOZ</v>
          </cell>
          <cell r="B650">
            <v>72222578</v>
          </cell>
        </row>
        <row r="651">
          <cell r="A651" t="str">
            <v>JOSE ALEJANDRO RUIZ TORRES</v>
          </cell>
          <cell r="B651">
            <v>79379510</v>
          </cell>
        </row>
        <row r="652">
          <cell r="A652" t="str">
            <v>JOSE ALEXANDER RUEDA SANTANDER</v>
          </cell>
          <cell r="B652">
            <v>72222578</v>
          </cell>
        </row>
        <row r="653">
          <cell r="A653" t="str">
            <v>JOSE ANDRES GONZALEZ GOMEZ</v>
          </cell>
          <cell r="B653">
            <v>94391703</v>
          </cell>
        </row>
        <row r="654">
          <cell r="A654" t="str">
            <v>JOSE ANTONIO RODRIGUEZ CARDOZO</v>
          </cell>
          <cell r="B654">
            <v>80150797</v>
          </cell>
        </row>
        <row r="655">
          <cell r="A655" t="str">
            <v>JOSE ARBEIRO ESPITIA ARIZA</v>
          </cell>
          <cell r="B655">
            <v>79528008</v>
          </cell>
        </row>
        <row r="656">
          <cell r="A656" t="str">
            <v>JOSE ARLEY CAMPO INGA</v>
          </cell>
          <cell r="B656">
            <v>76306626</v>
          </cell>
        </row>
        <row r="657">
          <cell r="A657" t="str">
            <v>JOSE AUGUSTO AGUILERA RUBIANO</v>
          </cell>
          <cell r="B657">
            <v>80185748</v>
          </cell>
        </row>
        <row r="658">
          <cell r="A658" t="str">
            <v>JOSE BERNARDO CASAS PIRAQUIVE</v>
          </cell>
          <cell r="B658">
            <v>79209954</v>
          </cell>
        </row>
        <row r="659">
          <cell r="A659" t="str">
            <v>JOSE BRIAN ROBAYO MENDIVELSO</v>
          </cell>
          <cell r="B659">
            <v>1019054159</v>
          </cell>
        </row>
        <row r="660">
          <cell r="A660" t="str">
            <v>JOSE DEMETRIO OCAMPO ENRIQUEZ</v>
          </cell>
          <cell r="B660">
            <v>16503431</v>
          </cell>
        </row>
        <row r="661">
          <cell r="A661" t="str">
            <v>JOSE DUBAN MURCIA VALENCIA</v>
          </cell>
          <cell r="B661">
            <v>75071523</v>
          </cell>
        </row>
        <row r="662">
          <cell r="A662" t="str">
            <v>JOSE EDUARDO CASTRO ROMERO</v>
          </cell>
          <cell r="B662">
            <v>12990182</v>
          </cell>
        </row>
        <row r="663">
          <cell r="A663" t="str">
            <v>JOSE EDUARDO SUAREZ MARTINEZ</v>
          </cell>
          <cell r="B663">
            <v>88235528</v>
          </cell>
        </row>
        <row r="664">
          <cell r="A664" t="str">
            <v>JOSE ERASMO ORJUELA CARO</v>
          </cell>
          <cell r="B664">
            <v>80236507</v>
          </cell>
        </row>
        <row r="665">
          <cell r="A665" t="str">
            <v>JOSE EUSEBIO CAMPO ECHEVERRIA</v>
          </cell>
          <cell r="B665">
            <v>84046646</v>
          </cell>
        </row>
        <row r="666">
          <cell r="A666" t="str">
            <v>JOSE FERNANDO CAMPO VILLALBA</v>
          </cell>
          <cell r="B666">
            <v>16932101</v>
          </cell>
        </row>
        <row r="667">
          <cell r="A667" t="str">
            <v>JOSE FERNANDO CATAÑO OSPINA</v>
          </cell>
          <cell r="B667">
            <v>88234314</v>
          </cell>
        </row>
        <row r="668">
          <cell r="A668" t="str">
            <v>JOSE GABRIEL JIMENEZ RINCON</v>
          </cell>
          <cell r="B668">
            <v>79714894</v>
          </cell>
        </row>
        <row r="669">
          <cell r="A669" t="str">
            <v>JOSE GIRARDOT DIAZ OJEDA</v>
          </cell>
          <cell r="B669">
            <v>87027517</v>
          </cell>
        </row>
        <row r="670">
          <cell r="A670" t="str">
            <v>JOSE IGNACIO BARON JURADO</v>
          </cell>
          <cell r="B670">
            <v>80901889</v>
          </cell>
        </row>
        <row r="671">
          <cell r="A671" t="str">
            <v>JOSE IGNACIO CASTILLO RICO</v>
          </cell>
          <cell r="B671">
            <v>80901889</v>
          </cell>
        </row>
        <row r="672">
          <cell r="A672" t="str">
            <v>JOSE ISAAC AFANADOR CAMACHO</v>
          </cell>
          <cell r="B672">
            <v>91494573</v>
          </cell>
        </row>
        <row r="673">
          <cell r="A673" t="str">
            <v>JOSE JOAQUIN BRIEVA ACOSTA</v>
          </cell>
          <cell r="B673">
            <v>8509646</v>
          </cell>
        </row>
        <row r="674">
          <cell r="A674" t="str">
            <v>JOSE JULIAN NUÑEZ TRUJILLO</v>
          </cell>
          <cell r="B674">
            <v>93087422</v>
          </cell>
        </row>
        <row r="675">
          <cell r="A675" t="str">
            <v>JOSE JULIAN PERALTA VASQUEZ</v>
          </cell>
          <cell r="B675">
            <v>72215477</v>
          </cell>
        </row>
        <row r="676">
          <cell r="A676" t="str">
            <v>JOSE LIBARDO NIÑO BECERRA</v>
          </cell>
          <cell r="B676">
            <v>88246228</v>
          </cell>
        </row>
        <row r="677">
          <cell r="A677" t="str">
            <v xml:space="preserve">JOSE LUIS CASTILLO </v>
          </cell>
          <cell r="B677">
            <v>13067953</v>
          </cell>
        </row>
        <row r="678">
          <cell r="A678" t="str">
            <v>JOSE LUIS JARA GONZALEZ</v>
          </cell>
          <cell r="B678">
            <v>94469795</v>
          </cell>
        </row>
        <row r="679">
          <cell r="A679" t="str">
            <v>JOSE LUIS VILLAFAÑE OSORIO</v>
          </cell>
          <cell r="B679">
            <v>1114059359</v>
          </cell>
        </row>
        <row r="680">
          <cell r="A680" t="str">
            <v>JOSE MANUEL SAENZ VALENCIA</v>
          </cell>
          <cell r="B680">
            <v>7544613</v>
          </cell>
        </row>
        <row r="681">
          <cell r="A681" t="str">
            <v>JOSE MAURICIO CESPEDES RUEDA</v>
          </cell>
          <cell r="B681">
            <v>80053392</v>
          </cell>
        </row>
        <row r="682">
          <cell r="A682" t="str">
            <v>JOSE MAURICIO PORTILLA LOPEZ</v>
          </cell>
          <cell r="B682">
            <v>76325514</v>
          </cell>
        </row>
        <row r="683">
          <cell r="A683" t="str">
            <v>JOSE PALMER GALLARDO</v>
          </cell>
          <cell r="B683">
            <v>15242733</v>
          </cell>
        </row>
        <row r="684">
          <cell r="A684" t="str">
            <v>JOSE PEDRO GOMEZ MORENO</v>
          </cell>
          <cell r="B684">
            <v>74329388</v>
          </cell>
        </row>
        <row r="685">
          <cell r="A685" t="str">
            <v>JOSE RAFAEL DELGADO FONSECA</v>
          </cell>
          <cell r="B685">
            <v>88002493</v>
          </cell>
        </row>
        <row r="686">
          <cell r="A686" t="str">
            <v>JOSE RICARDO CORAL TORRES</v>
          </cell>
          <cell r="B686">
            <v>5208489</v>
          </cell>
        </row>
        <row r="687">
          <cell r="A687" t="str">
            <v>JOSE RICARDO PALACIOS</v>
          </cell>
          <cell r="B687">
            <v>80011399</v>
          </cell>
        </row>
        <row r="688">
          <cell r="A688" t="str">
            <v>JOSE RICARDO REY ARREDONDO</v>
          </cell>
          <cell r="B688">
            <v>84101344</v>
          </cell>
        </row>
        <row r="689">
          <cell r="A689" t="str">
            <v>JOSE WALTIÑO PALACIOS RENTERIA</v>
          </cell>
          <cell r="B689">
            <v>80087513</v>
          </cell>
        </row>
        <row r="690">
          <cell r="A690" t="str">
            <v>JOSELYN OSMARA OCAMPO ORTIZ</v>
          </cell>
          <cell r="B690">
            <v>1057784149</v>
          </cell>
        </row>
        <row r="691">
          <cell r="A691" t="str">
            <v>JOSUE ALBERTO GIL GONZALEZ</v>
          </cell>
          <cell r="B691">
            <v>75071341</v>
          </cell>
        </row>
        <row r="692">
          <cell r="A692" t="str">
            <v>JOYCE JAMES FRANCIS</v>
          </cell>
          <cell r="B692">
            <v>1123621115</v>
          </cell>
        </row>
        <row r="693">
          <cell r="A693" t="str">
            <v>JUAN ALEJANDRO OLAYA CARDONA</v>
          </cell>
          <cell r="B693">
            <v>1087989085</v>
          </cell>
        </row>
        <row r="694">
          <cell r="A694" t="str">
            <v>JUAN ANIBAL QUINTERO CALDERON</v>
          </cell>
          <cell r="B694">
            <v>80123624</v>
          </cell>
        </row>
        <row r="695">
          <cell r="A695" t="str">
            <v>JUAN BAUTISTA CALDERON LONDOÑO</v>
          </cell>
          <cell r="B695">
            <v>12238175</v>
          </cell>
        </row>
        <row r="696">
          <cell r="A696" t="str">
            <v>JUAN BAUTISTA MENDOZA GUZMAN</v>
          </cell>
          <cell r="B696">
            <v>93082196</v>
          </cell>
        </row>
        <row r="697">
          <cell r="A697" t="str">
            <v>JUAN CARLOS AGUILERA SILVA</v>
          </cell>
          <cell r="B697">
            <v>79900772</v>
          </cell>
        </row>
        <row r="698">
          <cell r="A698" t="str">
            <v xml:space="preserve">JUAN CARLOS BRAVO </v>
          </cell>
          <cell r="B698">
            <v>16675862</v>
          </cell>
        </row>
        <row r="699">
          <cell r="A699" t="str">
            <v>JUAN CARLOS CLAVIJO BERGAÑO</v>
          </cell>
          <cell r="B699">
            <v>79819836</v>
          </cell>
        </row>
        <row r="700">
          <cell r="A700" t="str">
            <v>JUAN CARLOS GUTIERREZ GALVAN</v>
          </cell>
          <cell r="B700">
            <v>10185696</v>
          </cell>
        </row>
        <row r="701">
          <cell r="A701" t="str">
            <v xml:space="preserve">JUAN CARLOS MONROY </v>
          </cell>
          <cell r="B701">
            <v>88218405</v>
          </cell>
        </row>
        <row r="702">
          <cell r="A702" t="str">
            <v>JUAN CARLOS MUÑOZ LOPEZ</v>
          </cell>
          <cell r="B702">
            <v>75083250</v>
          </cell>
        </row>
        <row r="703">
          <cell r="A703" t="str">
            <v>JUAN CARLOS OLAVE PAZ</v>
          </cell>
          <cell r="B703">
            <v>98398624</v>
          </cell>
        </row>
        <row r="704">
          <cell r="A704" t="str">
            <v>JUAN CARLOS OROZCO GRAJALES</v>
          </cell>
          <cell r="B704">
            <v>9695407</v>
          </cell>
        </row>
        <row r="705">
          <cell r="A705" t="str">
            <v>JUAN CARLOS RAMIREZ BARRERA</v>
          </cell>
          <cell r="B705">
            <v>79566581</v>
          </cell>
        </row>
        <row r="706">
          <cell r="A706" t="str">
            <v>JUAN CARLOS RANGEL GIL</v>
          </cell>
          <cell r="B706">
            <v>79399984</v>
          </cell>
        </row>
        <row r="707">
          <cell r="A707" t="str">
            <v>JUAN CARLOS RODRIGUEZ MARTINEZ</v>
          </cell>
          <cell r="B707">
            <v>80904213</v>
          </cell>
        </row>
        <row r="708">
          <cell r="A708" t="str">
            <v>JUAN CARLOS SALAS GUEVARA</v>
          </cell>
          <cell r="B708">
            <v>79373199</v>
          </cell>
        </row>
        <row r="709">
          <cell r="A709" t="str">
            <v>JUAN CARLOS SANABRIA BARBOSA</v>
          </cell>
          <cell r="B709">
            <v>93384877</v>
          </cell>
        </row>
        <row r="710">
          <cell r="A710" t="str">
            <v xml:space="preserve">JUAN CARLOS VALENCIA </v>
          </cell>
          <cell r="B710">
            <v>10005627</v>
          </cell>
        </row>
        <row r="711">
          <cell r="A711" t="str">
            <v>JUAN CARLOS VEGA CACERES</v>
          </cell>
          <cell r="B711">
            <v>88222996</v>
          </cell>
        </row>
        <row r="712">
          <cell r="A712" t="str">
            <v>JUAN CARLOS ZULUAGA DUCUARA</v>
          </cell>
          <cell r="B712">
            <v>75098145</v>
          </cell>
        </row>
        <row r="713">
          <cell r="A713" t="str">
            <v>JUAN FELIPE HENAO LEIVA</v>
          </cell>
          <cell r="B713">
            <v>87942226</v>
          </cell>
        </row>
        <row r="714">
          <cell r="A714" t="str">
            <v>JUAN GABRIEL HERNANDEZ MARTINEZ</v>
          </cell>
          <cell r="B714">
            <v>72188124</v>
          </cell>
        </row>
        <row r="715">
          <cell r="A715" t="str">
            <v>JUAN GUILLERMO ROSERO BUSTAMANTE</v>
          </cell>
          <cell r="B715">
            <v>1085254926</v>
          </cell>
        </row>
        <row r="716">
          <cell r="A716" t="str">
            <v>JUAN MANUEL CAICEDO CARDONA</v>
          </cell>
          <cell r="B716">
            <v>94486941</v>
          </cell>
        </row>
        <row r="717">
          <cell r="A717" t="str">
            <v>JUAN PABLO PAJON FLOREZ</v>
          </cell>
          <cell r="B717">
            <v>16079710</v>
          </cell>
        </row>
        <row r="718">
          <cell r="A718" t="str">
            <v>JUAN PABLO ROJAS MESA</v>
          </cell>
          <cell r="B718">
            <v>80227517</v>
          </cell>
        </row>
        <row r="719">
          <cell r="A719" t="str">
            <v>JUAN PABLO VIVAS REINOSO</v>
          </cell>
          <cell r="B719">
            <v>5820885</v>
          </cell>
        </row>
        <row r="720">
          <cell r="A720" t="str">
            <v>JUAN SEBASTIAN MENDOZA CANDIA</v>
          </cell>
          <cell r="B720">
            <v>1014237065</v>
          </cell>
        </row>
        <row r="721">
          <cell r="A721" t="str">
            <v>JUDITH LORENA MORENO PORTILLA</v>
          </cell>
          <cell r="B721">
            <v>1085273573</v>
          </cell>
        </row>
        <row r="722">
          <cell r="A722" t="str">
            <v>JUDY MELINDA FERNANDEZ BAQUERO</v>
          </cell>
          <cell r="B722">
            <v>52853481</v>
          </cell>
        </row>
        <row r="723">
          <cell r="A723" t="str">
            <v>JULIAN ANDRES HOYOS SALAZAR</v>
          </cell>
          <cell r="B723">
            <v>9739447</v>
          </cell>
        </row>
        <row r="724">
          <cell r="A724" t="str">
            <v>JULIAN ARMANDO PEREZ MORENO</v>
          </cell>
          <cell r="B724">
            <v>12988095</v>
          </cell>
        </row>
        <row r="725">
          <cell r="A725" t="str">
            <v>JULIANA ELENA TREJOS CATAÑO</v>
          </cell>
          <cell r="B725">
            <v>24742630</v>
          </cell>
        </row>
        <row r="726">
          <cell r="A726" t="str">
            <v>JULIANA LOPEZ CACERES</v>
          </cell>
          <cell r="B726">
            <v>1019064139</v>
          </cell>
        </row>
        <row r="727">
          <cell r="A727" t="str">
            <v>JULIETH ANDREA GOMEZ VELOZA</v>
          </cell>
          <cell r="B727">
            <v>1024501089</v>
          </cell>
        </row>
        <row r="728">
          <cell r="A728" t="str">
            <v>JULIO ALBERTO GONZALEZ SEPULVEDA</v>
          </cell>
          <cell r="B728">
            <v>1024501089</v>
          </cell>
        </row>
        <row r="729">
          <cell r="A729" t="str">
            <v xml:space="preserve">JULIO ALEXANDER GONZALEZ </v>
          </cell>
          <cell r="B729">
            <v>7363503</v>
          </cell>
        </row>
        <row r="730">
          <cell r="A730" t="str">
            <v>JULIO CARLOS ALVAREZ CAUSADO</v>
          </cell>
          <cell r="B730">
            <v>9104614</v>
          </cell>
        </row>
        <row r="731">
          <cell r="A731" t="str">
            <v>JULIO CESAR CASTILLO MONTAÑO</v>
          </cell>
          <cell r="B731">
            <v>16285176</v>
          </cell>
        </row>
        <row r="732">
          <cell r="A732" t="str">
            <v>JULIO CESAR HERRERA LINARES</v>
          </cell>
          <cell r="B732">
            <v>79415172</v>
          </cell>
        </row>
        <row r="733">
          <cell r="A733" t="str">
            <v>JULIO CESAR ROMERO CAMACHO</v>
          </cell>
          <cell r="B733">
            <v>1032369337</v>
          </cell>
        </row>
        <row r="734">
          <cell r="A734" t="str">
            <v xml:space="preserve">JULIO HERNANDO TUNAROSA </v>
          </cell>
          <cell r="B734">
            <v>79200737</v>
          </cell>
        </row>
        <row r="735">
          <cell r="A735" t="str">
            <v>JULIO JOSE MENDOZA BAÑOS</v>
          </cell>
          <cell r="B735">
            <v>73135779</v>
          </cell>
        </row>
        <row r="736">
          <cell r="A736" t="str">
            <v>JULIO ROBERTO APONTE MONROY</v>
          </cell>
          <cell r="B736">
            <v>19242559</v>
          </cell>
        </row>
        <row r="737">
          <cell r="A737" t="str">
            <v>JULIO VICENTE GONZALEZ GONZALEZ</v>
          </cell>
          <cell r="B737">
            <v>13617198</v>
          </cell>
        </row>
        <row r="738">
          <cell r="A738" t="str">
            <v>JULY PAOLA MATAMOROS MOGOLLON</v>
          </cell>
          <cell r="B738">
            <v>1030561678</v>
          </cell>
        </row>
        <row r="739">
          <cell r="A739" t="str">
            <v>KAREN BONILLA HINCAPIE</v>
          </cell>
          <cell r="B739">
            <v>1144155284</v>
          </cell>
        </row>
        <row r="740">
          <cell r="A740" t="str">
            <v>KAREN CECILIA SARMIENTO BARON</v>
          </cell>
          <cell r="B740">
            <v>50938512</v>
          </cell>
        </row>
        <row r="741">
          <cell r="A741" t="str">
            <v>KAREN JOHANNA YAÑEZ PEREZ</v>
          </cell>
          <cell r="B741">
            <v>53130401</v>
          </cell>
        </row>
        <row r="742">
          <cell r="A742" t="str">
            <v>KATHERINE CHAUCANES BENAVIDES</v>
          </cell>
          <cell r="B742">
            <v>1087410893</v>
          </cell>
        </row>
        <row r="743">
          <cell r="A743" t="str">
            <v>KATIUSCA DE LA HOZ MORA</v>
          </cell>
          <cell r="B743">
            <v>36665972</v>
          </cell>
        </row>
        <row r="744">
          <cell r="A744" t="str">
            <v>KATTERINE NAYIBE MARTINEZ GONZALEZ</v>
          </cell>
          <cell r="B744">
            <v>52212042</v>
          </cell>
        </row>
        <row r="745">
          <cell r="A745" t="str">
            <v>KEIBER ALEXANDER COLORADO LANDAZURI</v>
          </cell>
          <cell r="B745">
            <v>98428631</v>
          </cell>
        </row>
        <row r="746">
          <cell r="A746" t="str">
            <v>KELLY YOHANA MARTINEZ AMAYA</v>
          </cell>
          <cell r="B746">
            <v>49721853</v>
          </cell>
        </row>
        <row r="747">
          <cell r="A747" t="str">
            <v>KELVIS ALBERTO REDONDO BERMUDEZ</v>
          </cell>
          <cell r="B747">
            <v>84083363</v>
          </cell>
        </row>
        <row r="748">
          <cell r="A748" t="str">
            <v>KEMBERLYN CHINCHILLA GUERRA</v>
          </cell>
          <cell r="B748">
            <v>52760263</v>
          </cell>
        </row>
        <row r="749">
          <cell r="A749" t="str">
            <v>KENLY JOHANA BARRERA RAMIREZ</v>
          </cell>
          <cell r="B749">
            <v>52699112</v>
          </cell>
        </row>
        <row r="750">
          <cell r="A750" t="str">
            <v>KENY FAIDER PEREIRA BERNAL</v>
          </cell>
          <cell r="B750">
            <v>80257008</v>
          </cell>
        </row>
        <row r="751">
          <cell r="A751" t="str">
            <v>KEVIN DAVID DIAZ OSMA</v>
          </cell>
          <cell r="B751">
            <v>1032386977</v>
          </cell>
        </row>
        <row r="752">
          <cell r="A752" t="str">
            <v>LADY ANDREA ARCHILA GOYENECHE</v>
          </cell>
          <cell r="B752">
            <v>52979114</v>
          </cell>
        </row>
        <row r="753">
          <cell r="A753" t="str">
            <v>LARIZA LICETH BURBANO RIVERA</v>
          </cell>
          <cell r="B753">
            <v>66910890</v>
          </cell>
        </row>
        <row r="754">
          <cell r="A754" t="str">
            <v>LAURA BEATRIZ ROJAS MARTIN</v>
          </cell>
          <cell r="B754">
            <v>53107904</v>
          </cell>
        </row>
        <row r="755">
          <cell r="A755" t="str">
            <v>LAURA MILENA SILVA PUERTO</v>
          </cell>
          <cell r="B755">
            <v>1032395005</v>
          </cell>
        </row>
        <row r="756">
          <cell r="A756" t="str">
            <v>LAUREANO ALBERTO ARAMBULA RAMOS</v>
          </cell>
          <cell r="B756">
            <v>7632917</v>
          </cell>
        </row>
        <row r="757">
          <cell r="A757" t="str">
            <v>LEANDRO ALDEMIR CESPEDES MOLINA</v>
          </cell>
          <cell r="B757">
            <v>14135444</v>
          </cell>
        </row>
        <row r="758">
          <cell r="A758" t="str">
            <v>LEDIEN MARIAN HERRERA AREVALO</v>
          </cell>
          <cell r="B758">
            <v>1047377204</v>
          </cell>
        </row>
        <row r="759">
          <cell r="A759" t="str">
            <v>LEIDER ANCIZAR TABARES REYES</v>
          </cell>
          <cell r="B759">
            <v>6393482</v>
          </cell>
        </row>
        <row r="760">
          <cell r="A760" t="str">
            <v>LEIDY CAROLINA VACARES ROMERO</v>
          </cell>
          <cell r="B760">
            <v>52818612</v>
          </cell>
        </row>
        <row r="761">
          <cell r="A761" t="str">
            <v>LEIDY PAOLA GAMBA LEON</v>
          </cell>
          <cell r="B761">
            <v>1072920687</v>
          </cell>
        </row>
        <row r="762">
          <cell r="A762" t="str">
            <v>LEIDY TATIANA RIVERA ZULUAGA</v>
          </cell>
          <cell r="B762">
            <v>24338985</v>
          </cell>
        </row>
        <row r="763">
          <cell r="A763" t="str">
            <v>LEIDY YOHANNA CASTAÑO OSORIO</v>
          </cell>
          <cell r="B763">
            <v>53121040</v>
          </cell>
        </row>
        <row r="764">
          <cell r="A764" t="str">
            <v>LEIDY YULLIETH PEDRAZA VALDERRAMA</v>
          </cell>
          <cell r="B764">
            <v>1010172538</v>
          </cell>
        </row>
        <row r="765">
          <cell r="A765" t="str">
            <v>LENNY EMILETH PEDRAZA GIRON</v>
          </cell>
          <cell r="B765">
            <v>47426439</v>
          </cell>
        </row>
        <row r="766">
          <cell r="A766" t="str">
            <v>LEONARDO FABIO PINZA MORENO</v>
          </cell>
          <cell r="B766">
            <v>12745733</v>
          </cell>
        </row>
        <row r="767">
          <cell r="A767" t="str">
            <v>LEONARDO FAVIO VANEGAS TAMAYO</v>
          </cell>
          <cell r="B767">
            <v>1979959</v>
          </cell>
        </row>
        <row r="768">
          <cell r="A768" t="str">
            <v>LEONARDO RIVEROS GOMEZ</v>
          </cell>
          <cell r="B768">
            <v>86043031</v>
          </cell>
        </row>
        <row r="769">
          <cell r="A769" t="str">
            <v>LEONEL ARTURO BONILLA OSPINA</v>
          </cell>
          <cell r="B769">
            <v>1136883446</v>
          </cell>
        </row>
        <row r="770">
          <cell r="A770" t="str">
            <v>LEONIDAS ALBERTO PONCE CALVO</v>
          </cell>
          <cell r="B770">
            <v>12724487</v>
          </cell>
        </row>
        <row r="771">
          <cell r="A771" t="str">
            <v>LEOPOLDO ENRIQUE KLEE EBRATT</v>
          </cell>
          <cell r="B771">
            <v>9295583</v>
          </cell>
        </row>
        <row r="772">
          <cell r="A772" t="str">
            <v>LESLIE HELBER GONZALO GUEVARA CARRILLO</v>
          </cell>
          <cell r="B772">
            <v>11410315</v>
          </cell>
        </row>
        <row r="773">
          <cell r="A773" t="str">
            <v>LIGIA MARCELA VARGAS GONZALEZ</v>
          </cell>
          <cell r="B773">
            <v>1022355867</v>
          </cell>
        </row>
        <row r="774">
          <cell r="A774" t="str">
            <v>LILIAN ALEXANDRA CRUZ OROZCO</v>
          </cell>
          <cell r="B774">
            <v>1030563771</v>
          </cell>
        </row>
        <row r="775">
          <cell r="A775" t="str">
            <v>LILIAN ANGELICA VACA SOLANO</v>
          </cell>
          <cell r="B775">
            <v>40039974</v>
          </cell>
        </row>
        <row r="776">
          <cell r="A776" t="str">
            <v>LILIANA ANDREA VASQUEZ FORERO</v>
          </cell>
          <cell r="B776">
            <v>1070944074</v>
          </cell>
        </row>
        <row r="777">
          <cell r="A777" t="str">
            <v>LILIANA ASTRID CASTELLANOS TORRES</v>
          </cell>
          <cell r="B777">
            <v>40402074</v>
          </cell>
        </row>
        <row r="778">
          <cell r="A778" t="str">
            <v>LILIANA BEATRIZ GARCIA MURCIA</v>
          </cell>
          <cell r="B778">
            <v>51919568</v>
          </cell>
        </row>
        <row r="779">
          <cell r="A779" t="str">
            <v>LILIANA EDITH RATIVA CONTRERAS</v>
          </cell>
          <cell r="B779">
            <v>52382288</v>
          </cell>
        </row>
        <row r="780">
          <cell r="A780" t="str">
            <v>LILIANA ELIZABETH AYALA GAVILANES</v>
          </cell>
          <cell r="B780">
            <v>59827532</v>
          </cell>
        </row>
        <row r="781">
          <cell r="A781" t="str">
            <v>LILIANA ROCIO PACHECO BECERRA</v>
          </cell>
          <cell r="B781">
            <v>1024526458</v>
          </cell>
        </row>
        <row r="782">
          <cell r="A782" t="str">
            <v>LINA JOHANNA CARDENAS VARGAS</v>
          </cell>
          <cell r="B782">
            <v>52868747</v>
          </cell>
        </row>
        <row r="783">
          <cell r="A783" t="str">
            <v>LINA MARCELA OVIEDO SALAZAR</v>
          </cell>
          <cell r="B783">
            <v>1140819229</v>
          </cell>
        </row>
        <row r="784">
          <cell r="A784" t="str">
            <v>LINA MARCELA RIVERA MEJIA</v>
          </cell>
          <cell r="B784">
            <v>43912694</v>
          </cell>
        </row>
        <row r="785">
          <cell r="A785" t="str">
            <v>LINA MARGARITA MEDINA AREVALO</v>
          </cell>
          <cell r="B785">
            <v>1026276983</v>
          </cell>
        </row>
        <row r="786">
          <cell r="A786" t="str">
            <v>LINA MARIA CARDENAS TORRES</v>
          </cell>
          <cell r="B786">
            <v>41934320</v>
          </cell>
        </row>
        <row r="787">
          <cell r="A787" t="str">
            <v>LINA MARIA SIERRA SIERRA</v>
          </cell>
          <cell r="B787">
            <v>1012402481</v>
          </cell>
        </row>
        <row r="788">
          <cell r="A788" t="str">
            <v>LINA MARIA TRIVIÑO BERNAL</v>
          </cell>
          <cell r="B788">
            <v>24586619</v>
          </cell>
        </row>
        <row r="789">
          <cell r="A789" t="str">
            <v>LINA MARIA URUEÑA AVILA</v>
          </cell>
          <cell r="B789">
            <v>1030617942</v>
          </cell>
        </row>
        <row r="790">
          <cell r="A790" t="str">
            <v>LISSE CAROLINA AVILA RAMIREZ</v>
          </cell>
          <cell r="B790">
            <v>1030529005</v>
          </cell>
        </row>
        <row r="791">
          <cell r="A791" t="str">
            <v>LISSETH NAYIBE PUENTES QUINTERO</v>
          </cell>
          <cell r="B791">
            <v>68294199</v>
          </cell>
        </row>
        <row r="792">
          <cell r="A792" t="str">
            <v>LISSETTE JOHANNA VELASQUEZ CALDERON</v>
          </cell>
          <cell r="B792">
            <v>52884869</v>
          </cell>
        </row>
        <row r="793">
          <cell r="A793" t="str">
            <v>LIYIS TATIANA RODRIGUEZ GARRIDO</v>
          </cell>
          <cell r="B793">
            <v>1067880654</v>
          </cell>
        </row>
        <row r="794">
          <cell r="A794" t="str">
            <v>LORENA OCHOA ELLES</v>
          </cell>
          <cell r="B794">
            <v>1047400145</v>
          </cell>
        </row>
        <row r="795">
          <cell r="A795" t="str">
            <v>LORENA PIRAZAN SANMIGUEL</v>
          </cell>
          <cell r="B795">
            <v>1023900110</v>
          </cell>
        </row>
        <row r="796">
          <cell r="A796" t="str">
            <v>LUCY STELLA PEÑA MOSQUERA</v>
          </cell>
          <cell r="B796">
            <v>35603388</v>
          </cell>
        </row>
        <row r="797">
          <cell r="A797" t="str">
            <v>LUIS ALBERTO SANTAMARIA CAÑAS</v>
          </cell>
          <cell r="B797">
            <v>79400023</v>
          </cell>
        </row>
        <row r="798">
          <cell r="A798" t="str">
            <v>LUIS ALBERTO TERAN PRENTT</v>
          </cell>
          <cell r="B798">
            <v>72244868</v>
          </cell>
        </row>
        <row r="799">
          <cell r="A799" t="str">
            <v>LUIS ALEJANDRO MARIN AVILA</v>
          </cell>
          <cell r="B799">
            <v>79914772</v>
          </cell>
        </row>
        <row r="800">
          <cell r="A800" t="str">
            <v>LUIS ALEJANDRO TRUJILLO GUERRA</v>
          </cell>
          <cell r="B800">
            <v>79377992</v>
          </cell>
        </row>
        <row r="801">
          <cell r="A801" t="str">
            <v>LUIS ANDRES FUELTALA MENA</v>
          </cell>
          <cell r="B801">
            <v>1085916989</v>
          </cell>
        </row>
        <row r="802">
          <cell r="A802" t="str">
            <v>LUIS ANTONIO RAMOS JOYA</v>
          </cell>
          <cell r="B802">
            <v>80368509</v>
          </cell>
        </row>
        <row r="803">
          <cell r="A803" t="str">
            <v>LUIS ARIEL MORA ARENAS</v>
          </cell>
          <cell r="B803">
            <v>14135308</v>
          </cell>
        </row>
        <row r="804">
          <cell r="A804" t="str">
            <v>LUIS CARLOS SANCHEZ AMARIS</v>
          </cell>
          <cell r="B804">
            <v>1082919165</v>
          </cell>
        </row>
        <row r="805">
          <cell r="A805" t="str">
            <v>LUIS CHARLI PEDRAZA ARIAS</v>
          </cell>
          <cell r="B805">
            <v>79553748</v>
          </cell>
        </row>
        <row r="806">
          <cell r="A806" t="str">
            <v>LUIS EDUARDO TORRES CANDIA</v>
          </cell>
          <cell r="B806">
            <v>93085390</v>
          </cell>
        </row>
        <row r="807">
          <cell r="A807" t="str">
            <v>LUIS ELY CUCUNUBA VIRACACHA</v>
          </cell>
          <cell r="B807">
            <v>4253040</v>
          </cell>
        </row>
        <row r="808">
          <cell r="A808" t="str">
            <v>LUIS ENRIQUE ESPEJERO SALCEDO</v>
          </cell>
          <cell r="B808">
            <v>77182358</v>
          </cell>
        </row>
        <row r="809">
          <cell r="A809" t="str">
            <v>LUIS ENRIQUE JAIMES SANCHEZ</v>
          </cell>
          <cell r="B809">
            <v>1013589658</v>
          </cell>
        </row>
        <row r="810">
          <cell r="A810" t="str">
            <v>LUIS FABIAN VEGA GONZALEZ</v>
          </cell>
          <cell r="B810">
            <v>5824341</v>
          </cell>
        </row>
        <row r="811">
          <cell r="A811" t="str">
            <v>LUIS FELIPE CARRILLO CARO</v>
          </cell>
          <cell r="B811">
            <v>80108147</v>
          </cell>
        </row>
        <row r="812">
          <cell r="A812" t="str">
            <v>LUIS FERNANDO DIAZ JAIMES</v>
          </cell>
          <cell r="B812">
            <v>91476986</v>
          </cell>
        </row>
        <row r="813">
          <cell r="A813" t="str">
            <v>LUIS FERNANDO OBANDO RAMIREZ</v>
          </cell>
          <cell r="B813">
            <v>98645180</v>
          </cell>
        </row>
        <row r="814">
          <cell r="A814" t="str">
            <v>LUIS FERNANDO OSPINO JAIME</v>
          </cell>
          <cell r="B814">
            <v>1047403693</v>
          </cell>
        </row>
        <row r="815">
          <cell r="A815" t="str">
            <v>LUIS FERNANDO SILVA PASTRANA</v>
          </cell>
          <cell r="B815">
            <v>94507517</v>
          </cell>
        </row>
        <row r="816">
          <cell r="A816" t="str">
            <v>LUIS GERARDO RODRIGUEZ MORENO</v>
          </cell>
          <cell r="B816">
            <v>79745186</v>
          </cell>
        </row>
        <row r="817">
          <cell r="A817" t="str">
            <v>LUIS GIOVANNY LOPEZ SILVA</v>
          </cell>
          <cell r="B817">
            <v>79810080</v>
          </cell>
        </row>
        <row r="818">
          <cell r="A818" t="str">
            <v>LUIS HERNAN LUNA CHIA</v>
          </cell>
          <cell r="B818">
            <v>13509929</v>
          </cell>
        </row>
        <row r="819">
          <cell r="A819" t="str">
            <v>LUIS HERNAN MORENO VILLEGAS</v>
          </cell>
          <cell r="B819">
            <v>80055197</v>
          </cell>
        </row>
        <row r="820">
          <cell r="A820" t="str">
            <v>LUIS HERNANDO GUIO OCHOA</v>
          </cell>
          <cell r="B820">
            <v>74333093</v>
          </cell>
        </row>
        <row r="821">
          <cell r="A821" t="str">
            <v>LUIS JANIO ALVARADO CASTILLO</v>
          </cell>
          <cell r="B821">
            <v>12980149</v>
          </cell>
        </row>
        <row r="822">
          <cell r="A822" t="str">
            <v>LUIS JAVIER TRUJILLO ZAPATA</v>
          </cell>
          <cell r="B822">
            <v>14893689</v>
          </cell>
        </row>
        <row r="823">
          <cell r="A823" t="str">
            <v>LUIS JOSE MESTRE LOPEZ</v>
          </cell>
          <cell r="B823">
            <v>1003265322</v>
          </cell>
        </row>
        <row r="824">
          <cell r="A824" t="str">
            <v>LUISA FERNANDA FAJARDO SALAZAR</v>
          </cell>
          <cell r="B824">
            <v>1016026212</v>
          </cell>
        </row>
        <row r="825">
          <cell r="A825" t="str">
            <v>LUZ ADRIANA PINEDA RAMIREZ</v>
          </cell>
          <cell r="B825">
            <v>52772797</v>
          </cell>
        </row>
        <row r="826">
          <cell r="A826" t="str">
            <v>LUZ ADRIANA RODRIGUEZ CUERVO</v>
          </cell>
          <cell r="B826">
            <v>1073681334</v>
          </cell>
        </row>
        <row r="827">
          <cell r="A827" t="str">
            <v>LUZ AIDE RIVERA PALACIO</v>
          </cell>
          <cell r="B827">
            <v>24731424</v>
          </cell>
        </row>
        <row r="828">
          <cell r="A828" t="str">
            <v>LUZ ALEXANDRA CASTRO RUIZ</v>
          </cell>
          <cell r="B828">
            <v>53071358</v>
          </cell>
        </row>
        <row r="829">
          <cell r="A829" t="str">
            <v>LUZ ANGELA CORTES RAMIREZ</v>
          </cell>
          <cell r="B829">
            <v>52487094</v>
          </cell>
        </row>
        <row r="830">
          <cell r="A830" t="str">
            <v>LUZ BELEN RICARDO HERNANDEZ</v>
          </cell>
          <cell r="B830">
            <v>30982630</v>
          </cell>
        </row>
        <row r="831">
          <cell r="A831" t="str">
            <v>LUZ CARIME HURTADO ROJAS</v>
          </cell>
          <cell r="B831">
            <v>38550436</v>
          </cell>
        </row>
        <row r="832">
          <cell r="A832" t="str">
            <v>LUZ DANAYS BEJARANO BERMUDEZ</v>
          </cell>
          <cell r="B832">
            <v>43101894</v>
          </cell>
        </row>
        <row r="833">
          <cell r="A833" t="str">
            <v>LUZ DARY PAZ CHAGUENDO</v>
          </cell>
          <cell r="B833">
            <v>38556022</v>
          </cell>
        </row>
        <row r="834">
          <cell r="A834" t="str">
            <v>LUZ DARY TORRES OLAYA</v>
          </cell>
          <cell r="B834">
            <v>40429909</v>
          </cell>
        </row>
        <row r="835">
          <cell r="A835" t="str">
            <v>LUZ ELENA PEREZ MILLAN</v>
          </cell>
          <cell r="B835">
            <v>51631449</v>
          </cell>
        </row>
        <row r="836">
          <cell r="A836" t="str">
            <v>LUZ ENITH GIRALDO GUTIERREZ</v>
          </cell>
          <cell r="B836">
            <v>30392592</v>
          </cell>
        </row>
        <row r="837">
          <cell r="A837" t="str">
            <v>LUZ ESPERANZA SANABRIA BARRERA</v>
          </cell>
          <cell r="B837">
            <v>52108018</v>
          </cell>
        </row>
        <row r="838">
          <cell r="A838" t="str">
            <v>LUZ MARGERY LOPEZ MARTINEZ</v>
          </cell>
          <cell r="B838">
            <v>24730931</v>
          </cell>
        </row>
        <row r="839">
          <cell r="A839" t="str">
            <v>LUZ MARIDEL AVILA SUAREZ</v>
          </cell>
          <cell r="B839">
            <v>51992330</v>
          </cell>
        </row>
        <row r="840">
          <cell r="A840" t="str">
            <v>LUZ MIRIAM BOTERO SERNA</v>
          </cell>
          <cell r="B840">
            <v>24433491</v>
          </cell>
        </row>
        <row r="841">
          <cell r="A841" t="str">
            <v>LUZ NELLY RODRIGUEZ GARNICA</v>
          </cell>
          <cell r="B841">
            <v>51826127</v>
          </cell>
        </row>
        <row r="842">
          <cell r="A842" t="str">
            <v>LUZ REINELDA SANCHEZ GIL</v>
          </cell>
          <cell r="B842">
            <v>26271656</v>
          </cell>
        </row>
        <row r="843">
          <cell r="A843" t="str">
            <v>LUZ YOLANDA TORO SUAREZ</v>
          </cell>
          <cell r="B843">
            <v>51938798</v>
          </cell>
        </row>
        <row r="844">
          <cell r="A844" t="str">
            <v>MABEL YANETH PRIETO PRIETO</v>
          </cell>
          <cell r="B844">
            <v>32813921</v>
          </cell>
        </row>
        <row r="845">
          <cell r="A845" t="str">
            <v>MADELEINE OBREGON PRETEL</v>
          </cell>
          <cell r="B845">
            <v>66745180</v>
          </cell>
        </row>
        <row r="846">
          <cell r="A846" t="str">
            <v>MAGDA YULIETH COGUA CASTRO</v>
          </cell>
          <cell r="B846">
            <v>1110453944</v>
          </cell>
        </row>
        <row r="847">
          <cell r="A847" t="str">
            <v>MAIRA ZENERY ALFONSO CUELLAR</v>
          </cell>
          <cell r="B847">
            <v>40443859</v>
          </cell>
        </row>
        <row r="848">
          <cell r="A848" t="str">
            <v>MANUEL ALBERTO GOMEZ CALDERON</v>
          </cell>
          <cell r="B848">
            <v>75032687</v>
          </cell>
        </row>
        <row r="849">
          <cell r="A849" t="str">
            <v>MANUEL BILLI VALERA RAYO</v>
          </cell>
          <cell r="B849">
            <v>72009577</v>
          </cell>
        </row>
        <row r="850">
          <cell r="A850" t="str">
            <v>MANUEL HERNANDO VELANDIA HERNANDEZ</v>
          </cell>
          <cell r="B850">
            <v>88309349</v>
          </cell>
        </row>
        <row r="851">
          <cell r="A851" t="str">
            <v>MANUEL IGNACIO ALONSO GOMEZ</v>
          </cell>
          <cell r="B851">
            <v>79975026</v>
          </cell>
        </row>
        <row r="852">
          <cell r="A852" t="str">
            <v>MAR Y CIELO VALLEJO PALACIOS</v>
          </cell>
          <cell r="B852">
            <v>1085250955</v>
          </cell>
        </row>
        <row r="853">
          <cell r="A853" t="str">
            <v>MARBY JULIETH PEÑA SERRATO</v>
          </cell>
          <cell r="B853">
            <v>52975079</v>
          </cell>
        </row>
        <row r="854">
          <cell r="A854" t="str">
            <v>MARCELA LARA TORO</v>
          </cell>
          <cell r="B854">
            <v>52544180</v>
          </cell>
        </row>
        <row r="855">
          <cell r="A855" t="str">
            <v>MARCELA MANRIQUE CASTRO</v>
          </cell>
          <cell r="B855">
            <v>51984198</v>
          </cell>
        </row>
        <row r="856">
          <cell r="A856" t="str">
            <v>MARCELA PAOLA HERRERA DIAZ</v>
          </cell>
          <cell r="B856">
            <v>67027442</v>
          </cell>
        </row>
        <row r="857">
          <cell r="A857" t="str">
            <v>MARCELA PATRICIA MONCAYO LOPEZ</v>
          </cell>
          <cell r="B857">
            <v>36951398</v>
          </cell>
        </row>
        <row r="858">
          <cell r="A858" t="str">
            <v>MARCELO DANIEL PAREDES CASTILLO</v>
          </cell>
          <cell r="B858">
            <v>93403671</v>
          </cell>
        </row>
        <row r="859">
          <cell r="A859" t="str">
            <v>MARCO JAVIER CASTRO CASTAÑEDA</v>
          </cell>
          <cell r="B859">
            <v>79763349</v>
          </cell>
        </row>
        <row r="860">
          <cell r="A860" t="str">
            <v>MARCO YOHANNI MUÑOZ TEATIN</v>
          </cell>
          <cell r="B860">
            <v>79763314</v>
          </cell>
        </row>
        <row r="861">
          <cell r="A861" t="str">
            <v>MARCOS CORREA ARCHILA</v>
          </cell>
          <cell r="B861">
            <v>88194223</v>
          </cell>
        </row>
        <row r="862">
          <cell r="A862" t="str">
            <v>MARCOS FELIPE AVILA BARBOSA</v>
          </cell>
          <cell r="B862">
            <v>15886912</v>
          </cell>
        </row>
        <row r="863">
          <cell r="A863" t="str">
            <v>MARDYURISTH BARRIOS RICARDO</v>
          </cell>
          <cell r="B863">
            <v>1128049002</v>
          </cell>
        </row>
        <row r="864">
          <cell r="A864" t="str">
            <v>MARGARITA MARIA VIVAS CARDENAS</v>
          </cell>
          <cell r="B864">
            <v>51839456</v>
          </cell>
        </row>
        <row r="865">
          <cell r="A865" t="str">
            <v>MARGARITA ROSA LUBO NOCHES</v>
          </cell>
          <cell r="B865">
            <v>36553364</v>
          </cell>
        </row>
        <row r="866">
          <cell r="A866" t="str">
            <v>MARIA ANDREA TORRES PEREZ</v>
          </cell>
          <cell r="B866">
            <v>52491251</v>
          </cell>
        </row>
        <row r="867">
          <cell r="A867" t="str">
            <v>MARIA CLARA PRECIADO GONZALEZ</v>
          </cell>
          <cell r="B867">
            <v>1032434656</v>
          </cell>
        </row>
        <row r="868">
          <cell r="A868" t="str">
            <v>MARIA CLAUDIA GOMEZ SALAZAR</v>
          </cell>
          <cell r="B868">
            <v>53140550</v>
          </cell>
        </row>
        <row r="869">
          <cell r="A869" t="str">
            <v>MARIA CLEMENCIA PEREZ URIBE</v>
          </cell>
          <cell r="B869">
            <v>39690992</v>
          </cell>
        </row>
        <row r="870">
          <cell r="A870" t="str">
            <v>MARIA CRISTINA BEDOYA SILVA</v>
          </cell>
          <cell r="B870">
            <v>31995987</v>
          </cell>
        </row>
        <row r="871">
          <cell r="A871" t="str">
            <v>MARIA CRISTINA DANIELS CARDOZO</v>
          </cell>
          <cell r="B871">
            <v>52034731</v>
          </cell>
        </row>
        <row r="872">
          <cell r="A872" t="str">
            <v>MARIA DEISSY CASTIBLANCO RUIZ</v>
          </cell>
          <cell r="B872">
            <v>51831129</v>
          </cell>
        </row>
        <row r="873">
          <cell r="A873" t="str">
            <v>MARIA DEL CARMEN DE LA CRUZ CALDERON</v>
          </cell>
          <cell r="B873">
            <v>1140831985</v>
          </cell>
        </row>
        <row r="874">
          <cell r="A874" t="str">
            <v>MARIA DEL PILAR LUGO GONZALEZ</v>
          </cell>
          <cell r="B874">
            <v>52022052</v>
          </cell>
        </row>
        <row r="875">
          <cell r="A875" t="str">
            <v>MARIA DEL PILAR PEREZ PEREZ</v>
          </cell>
          <cell r="B875">
            <v>33056005</v>
          </cell>
        </row>
        <row r="876">
          <cell r="A876" t="str">
            <v>MARIA DIANA CAROLINA FRESNEDA SEPULVEDA</v>
          </cell>
          <cell r="B876">
            <v>52837020</v>
          </cell>
        </row>
        <row r="877">
          <cell r="A877" t="str">
            <v>MARIA ELENA LEON CAÑAS</v>
          </cell>
          <cell r="B877">
            <v>25057340</v>
          </cell>
        </row>
        <row r="878">
          <cell r="A878" t="str">
            <v>MARIA FANNY VELANDIA SALAZAR</v>
          </cell>
          <cell r="B878">
            <v>60288242</v>
          </cell>
        </row>
        <row r="879">
          <cell r="A879" t="str">
            <v>MARIA FERNANDA DE LOS RIOS HIDALGO</v>
          </cell>
          <cell r="B879">
            <v>27087437</v>
          </cell>
        </row>
        <row r="880">
          <cell r="A880" t="str">
            <v>MARIA FERNANDA FORERO ESPINOSA</v>
          </cell>
          <cell r="B880">
            <v>1033705921</v>
          </cell>
        </row>
        <row r="881">
          <cell r="A881" t="str">
            <v>MARIA FERNANDA GUTIERREZ ARZUAGA</v>
          </cell>
          <cell r="B881">
            <v>52423402</v>
          </cell>
        </row>
        <row r="882">
          <cell r="A882" t="str">
            <v>MARIA FERNANDA LLANO GAITAN</v>
          </cell>
          <cell r="B882">
            <v>52270106</v>
          </cell>
        </row>
        <row r="883">
          <cell r="A883" t="str">
            <v>MARIA HOSANA RUIZ VARGAS</v>
          </cell>
          <cell r="B883">
            <v>51896790</v>
          </cell>
        </row>
        <row r="884">
          <cell r="A884" t="str">
            <v>MARIA IBETH MANRIQUE ZARATE</v>
          </cell>
          <cell r="B884">
            <v>1056552550</v>
          </cell>
        </row>
        <row r="885">
          <cell r="A885" t="str">
            <v>MARIA IDALIDES BRUGES PLATA</v>
          </cell>
          <cell r="B885">
            <v>56068767</v>
          </cell>
        </row>
        <row r="886">
          <cell r="A886" t="str">
            <v>MARIA INES FERRO SUAREZ</v>
          </cell>
          <cell r="B886">
            <v>31919474</v>
          </cell>
        </row>
        <row r="887">
          <cell r="A887" t="str">
            <v>MARIA INES PEREZ SALAMANCA</v>
          </cell>
          <cell r="B887">
            <v>51809954</v>
          </cell>
        </row>
        <row r="888">
          <cell r="A888" t="str">
            <v>MARIA ISABEL AMAYA PINZON</v>
          </cell>
          <cell r="B888">
            <v>1057587633</v>
          </cell>
        </row>
        <row r="889">
          <cell r="A889" t="str">
            <v>MARIA JOSE DIAZ SANCHEZ</v>
          </cell>
          <cell r="B889">
            <v>57434015</v>
          </cell>
        </row>
        <row r="890">
          <cell r="A890" t="str">
            <v>MARIA JULIANA SERRANO ORTIZ</v>
          </cell>
          <cell r="B890">
            <v>51615125</v>
          </cell>
        </row>
        <row r="891">
          <cell r="A891" t="str">
            <v>MARIA MONICA SIERRA VARGAS</v>
          </cell>
          <cell r="B891">
            <v>39562000</v>
          </cell>
        </row>
        <row r="892">
          <cell r="A892" t="str">
            <v xml:space="preserve">MARIA NANCY SEPULVEDA </v>
          </cell>
          <cell r="B892">
            <v>53095568</v>
          </cell>
        </row>
        <row r="893">
          <cell r="A893" t="str">
            <v>MARIA NARCISA CHAVERRA CHALA</v>
          </cell>
          <cell r="B893">
            <v>35890574</v>
          </cell>
        </row>
        <row r="894">
          <cell r="A894" t="str">
            <v>MARIA NIDIA RUEDA LARGO</v>
          </cell>
          <cell r="B894">
            <v>52355381</v>
          </cell>
        </row>
        <row r="895">
          <cell r="A895" t="str">
            <v>MARIA PATRICIA MARROQUIN CIENDUA</v>
          </cell>
          <cell r="B895">
            <v>51909360</v>
          </cell>
        </row>
        <row r="896">
          <cell r="A896" t="str">
            <v>MARIA PAULA RINCON ROJAS</v>
          </cell>
          <cell r="B896">
            <v>1032455340</v>
          </cell>
        </row>
        <row r="897">
          <cell r="A897" t="str">
            <v>MARIA ROCIO TORRES RODRIGUEZ</v>
          </cell>
          <cell r="B897">
            <v>52856196</v>
          </cell>
        </row>
        <row r="898">
          <cell r="A898" t="str">
            <v>MARIA TERESA JIMENEZ FERNANDEZ</v>
          </cell>
          <cell r="B898">
            <v>52206863</v>
          </cell>
        </row>
        <row r="899">
          <cell r="A899" t="str">
            <v>MARIA XIMENA ALEGRIAS PERLAZA</v>
          </cell>
          <cell r="B899">
            <v>1130589772</v>
          </cell>
        </row>
        <row r="900">
          <cell r="A900" t="str">
            <v>MARIA YENIFER PRADA PEÑA</v>
          </cell>
          <cell r="B900">
            <v>65770235</v>
          </cell>
        </row>
        <row r="901">
          <cell r="A901" t="str">
            <v>MARIBEL BARROS BARRETO</v>
          </cell>
          <cell r="B901">
            <v>65732945</v>
          </cell>
        </row>
        <row r="902">
          <cell r="A902" t="str">
            <v>MARICELA MAHECHA HERNANDEZ</v>
          </cell>
          <cell r="B902">
            <v>1015995856</v>
          </cell>
        </row>
        <row r="903">
          <cell r="A903" t="str">
            <v>MARILUZ QUINTANA BERMUDEZ</v>
          </cell>
          <cell r="B903">
            <v>55300866</v>
          </cell>
        </row>
        <row r="904">
          <cell r="A904" t="str">
            <v>MARINA EUGENIA HURTADO CHAPARRO</v>
          </cell>
          <cell r="B904">
            <v>63361085</v>
          </cell>
        </row>
        <row r="905">
          <cell r="A905" t="str">
            <v>MARIO CASTRO MORENO</v>
          </cell>
          <cell r="B905">
            <v>94415803</v>
          </cell>
        </row>
        <row r="906">
          <cell r="A906" t="str">
            <v>MARIO DELGADO AGUACIA</v>
          </cell>
          <cell r="B906">
            <v>79391241</v>
          </cell>
        </row>
        <row r="907">
          <cell r="A907" t="str">
            <v>MARIO FERNANDO GAMBOA BENAVIDES</v>
          </cell>
          <cell r="B907">
            <v>12749678</v>
          </cell>
        </row>
        <row r="908">
          <cell r="A908" t="str">
            <v>MARIO GERMAN VALENCIA HINCAPIE</v>
          </cell>
          <cell r="B908">
            <v>79535929</v>
          </cell>
        </row>
        <row r="909">
          <cell r="A909" t="str">
            <v>MARIO OSWALDO ZAMORA AGUIRRE</v>
          </cell>
          <cell r="B909">
            <v>80269107</v>
          </cell>
        </row>
        <row r="910">
          <cell r="A910" t="str">
            <v>MARITZA SERRATO VASQUEZ</v>
          </cell>
          <cell r="B910">
            <v>1121859518</v>
          </cell>
        </row>
        <row r="911">
          <cell r="A911" t="str">
            <v>MARLEN YANETH VANEGAS AGUIRRE</v>
          </cell>
          <cell r="B911">
            <v>1130618500</v>
          </cell>
        </row>
        <row r="912">
          <cell r="A912" t="str">
            <v>MARLIO CAMPOS PUENTES</v>
          </cell>
          <cell r="B912">
            <v>15875507</v>
          </cell>
        </row>
        <row r="913">
          <cell r="A913" t="str">
            <v>MARTHA AYDEE RODRIGUEZ GONZALEZ</v>
          </cell>
          <cell r="B913">
            <v>60305671</v>
          </cell>
        </row>
        <row r="914">
          <cell r="A914" t="str">
            <v>MARTHA CECILIA ARIAS MARROQUIN</v>
          </cell>
          <cell r="B914">
            <v>51582433</v>
          </cell>
        </row>
        <row r="915">
          <cell r="A915" t="str">
            <v>MARTHA INES RITA FERNANDEZ MOLINA</v>
          </cell>
          <cell r="B915">
            <v>39463178</v>
          </cell>
        </row>
        <row r="916">
          <cell r="A916" t="str">
            <v>MARTHA INES VELANDIA MARTINEZ</v>
          </cell>
          <cell r="B916">
            <v>51707951</v>
          </cell>
        </row>
        <row r="917">
          <cell r="A917" t="str">
            <v>MARTHA ISABEL MORALES PAEZ</v>
          </cell>
          <cell r="B917">
            <v>33365997</v>
          </cell>
        </row>
        <row r="918">
          <cell r="A918" t="str">
            <v>MARTHA ISABEL PATIÑO CRUZ</v>
          </cell>
          <cell r="B918">
            <v>47430626</v>
          </cell>
        </row>
        <row r="919">
          <cell r="A919" t="str">
            <v>MARTHA ISABEL RODRIGUEZ AMAYA</v>
          </cell>
          <cell r="B919">
            <v>51834821</v>
          </cell>
        </row>
        <row r="920">
          <cell r="A920" t="str">
            <v>MARTHA JANNETH GALINDO RUIZ</v>
          </cell>
          <cell r="B920">
            <v>51711876</v>
          </cell>
        </row>
        <row r="921">
          <cell r="A921" t="str">
            <v>MARTHA LILIANA ALARCON CARREÑO</v>
          </cell>
          <cell r="B921">
            <v>65782605</v>
          </cell>
        </row>
        <row r="922">
          <cell r="A922" t="str">
            <v>MARTHA PRISCILA DELGADO MORENO</v>
          </cell>
          <cell r="B922">
            <v>51875693</v>
          </cell>
        </row>
        <row r="923">
          <cell r="A923" t="str">
            <v>MARTHA SUSANA HERNANDEZ ALVAREZ</v>
          </cell>
          <cell r="B923">
            <v>45498399</v>
          </cell>
        </row>
        <row r="924">
          <cell r="A924" t="str">
            <v>MARYSOL TURIZO ECHEVERRI</v>
          </cell>
          <cell r="B924">
            <v>63453988</v>
          </cell>
        </row>
        <row r="925">
          <cell r="A925" t="str">
            <v>MARYURI PAOLA CALDERA MOLINA</v>
          </cell>
          <cell r="B925">
            <v>1082913921</v>
          </cell>
        </row>
        <row r="926">
          <cell r="A926" t="str">
            <v>MATEO GALINDO ORJUELA</v>
          </cell>
          <cell r="B926">
            <v>1019045399</v>
          </cell>
        </row>
        <row r="927">
          <cell r="A927" t="str">
            <v>MAURICIO ALBERTO VELARDE HERNANDEZ</v>
          </cell>
          <cell r="B927">
            <v>88260803</v>
          </cell>
        </row>
        <row r="928">
          <cell r="A928" t="str">
            <v>MAURICIO CARDONA CARMONA</v>
          </cell>
          <cell r="B928">
            <v>4376619</v>
          </cell>
        </row>
        <row r="929">
          <cell r="A929" t="str">
            <v>MAURICIO CASTELLANOS RAMIREZ</v>
          </cell>
          <cell r="B929">
            <v>93436975</v>
          </cell>
        </row>
        <row r="930">
          <cell r="A930" t="str">
            <v>MAURICIO FERNEY CAICEDO CHAPARRO</v>
          </cell>
          <cell r="B930">
            <v>79247452</v>
          </cell>
        </row>
        <row r="931">
          <cell r="A931" t="str">
            <v>MAURICIO JIMENEZ PINZON</v>
          </cell>
          <cell r="B931">
            <v>79907868</v>
          </cell>
        </row>
        <row r="932">
          <cell r="A932" t="str">
            <v>MAURICIO MALAVER BELTRAN</v>
          </cell>
          <cell r="B932">
            <v>80157857</v>
          </cell>
        </row>
        <row r="933">
          <cell r="A933" t="str">
            <v>MAURICIO MOYA PAEZ</v>
          </cell>
          <cell r="B933">
            <v>80182474</v>
          </cell>
        </row>
        <row r="934">
          <cell r="A934" t="str">
            <v>MAURICIO ORLANDO BARRERA TORRES</v>
          </cell>
          <cell r="B934">
            <v>79956428</v>
          </cell>
        </row>
        <row r="935">
          <cell r="A935" t="str">
            <v>MAURICIO RUBIANO JIMENEZ</v>
          </cell>
          <cell r="B935">
            <v>80058235</v>
          </cell>
        </row>
        <row r="936">
          <cell r="A936" t="str">
            <v>MAWRIN ESTEBAN OLIVARES CHAMORRO</v>
          </cell>
          <cell r="B936">
            <v>80765480</v>
          </cell>
        </row>
        <row r="937">
          <cell r="A937" t="str">
            <v>MAYRA ALEJANDRA MARTINEZ MOSQUERA|</v>
          </cell>
          <cell r="B937">
            <v>1017189344</v>
          </cell>
        </row>
        <row r="938">
          <cell r="A938" t="str">
            <v>MAYRA NAYARITH VILLAZANA GONZALEZ</v>
          </cell>
          <cell r="B938">
            <v>41255381</v>
          </cell>
        </row>
        <row r="939">
          <cell r="A939" t="str">
            <v>MELISSA JIMENEZ ROJAS</v>
          </cell>
          <cell r="B939">
            <v>1094897977</v>
          </cell>
        </row>
        <row r="940">
          <cell r="A940" t="str">
            <v>MELVIS INES SARMIENTO MANGA</v>
          </cell>
          <cell r="B940">
            <v>32763846</v>
          </cell>
        </row>
        <row r="941">
          <cell r="A941" t="str">
            <v>MERCEDES GARCIA VELANDIA</v>
          </cell>
          <cell r="B941">
            <v>51801131</v>
          </cell>
        </row>
        <row r="942">
          <cell r="A942" t="str">
            <v>MERLY DAJHAN ALDANA CERON</v>
          </cell>
          <cell r="B942">
            <v>1014234103</v>
          </cell>
        </row>
        <row r="943">
          <cell r="A943" t="str">
            <v>MERY MOLINA ROJAS</v>
          </cell>
          <cell r="B943">
            <v>40026399</v>
          </cell>
        </row>
        <row r="944">
          <cell r="A944" t="str">
            <v>MICHAEL DEL AGUILA BARTENES</v>
          </cell>
          <cell r="B944">
            <v>15879749</v>
          </cell>
        </row>
        <row r="945">
          <cell r="A945" t="str">
            <v>MIGUEL ANGEL LUNA CASTRO</v>
          </cell>
          <cell r="B945">
            <v>17586972</v>
          </cell>
        </row>
        <row r="946">
          <cell r="A946" t="str">
            <v>MIGUEL ANGEL MUÑOZ NAVIA</v>
          </cell>
          <cell r="B946">
            <v>76333689</v>
          </cell>
        </row>
        <row r="947">
          <cell r="A947" t="str">
            <v>MIGUEL ENRIQUE ROMO BARRETO</v>
          </cell>
          <cell r="B947">
            <v>12722425</v>
          </cell>
        </row>
        <row r="948">
          <cell r="A948" t="str">
            <v>MIGUEL EUGENIO AGUDELO SANCHEZ</v>
          </cell>
          <cell r="B948">
            <v>6104325</v>
          </cell>
        </row>
        <row r="949">
          <cell r="A949" t="str">
            <v>MIGUEL ROMERO HERNANDEZ</v>
          </cell>
          <cell r="B949">
            <v>74321473</v>
          </cell>
        </row>
        <row r="950">
          <cell r="A950" t="str">
            <v>MILLER ABDON SANTOS GIRON</v>
          </cell>
          <cell r="B950">
            <v>9658590</v>
          </cell>
        </row>
        <row r="951">
          <cell r="A951" t="str">
            <v>MILSEN NEREYDA DAZA HERNANDEZ</v>
          </cell>
          <cell r="B951">
            <v>60412352</v>
          </cell>
        </row>
        <row r="952">
          <cell r="A952" t="str">
            <v>MILTON CESAR CALVO PANIAGUA</v>
          </cell>
          <cell r="B952">
            <v>79886849</v>
          </cell>
        </row>
        <row r="953">
          <cell r="A953" t="str">
            <v>MILTON GEISSERTH VARGAS LOZANO</v>
          </cell>
          <cell r="B953">
            <v>80246905</v>
          </cell>
        </row>
        <row r="954">
          <cell r="A954" t="str">
            <v>MILTON GIOVANNY MAHECHA RONDON</v>
          </cell>
          <cell r="B954">
            <v>79567026</v>
          </cell>
        </row>
        <row r="955">
          <cell r="A955" t="str">
            <v>MILTON LOZANO FLOREZ</v>
          </cell>
          <cell r="B955">
            <v>86060833</v>
          </cell>
        </row>
        <row r="956">
          <cell r="A956" t="str">
            <v>MING ROSMY ARBOLEDA BLANQUICET</v>
          </cell>
          <cell r="B956">
            <v>54255248</v>
          </cell>
        </row>
        <row r="957">
          <cell r="A957" t="str">
            <v>MIRYAM DEL CARMEN MENA CHALA</v>
          </cell>
          <cell r="B957">
            <v>43919498</v>
          </cell>
        </row>
        <row r="958">
          <cell r="A958" t="str">
            <v>MOISES ALCENDRA GARCIA</v>
          </cell>
          <cell r="B958">
            <v>12548514</v>
          </cell>
        </row>
        <row r="959">
          <cell r="A959" t="str">
            <v>MOISES GARCIA HIGINIO</v>
          </cell>
          <cell r="B959">
            <v>75073956</v>
          </cell>
        </row>
        <row r="960">
          <cell r="A960" t="str">
            <v>MONICA ALEXANDRA RINCON CHAPARRO</v>
          </cell>
          <cell r="B960">
            <v>52843497</v>
          </cell>
        </row>
        <row r="961">
          <cell r="A961" t="str">
            <v>MONICA ASTRID MAHECHA RAMIREZ</v>
          </cell>
          <cell r="B961">
            <v>53106542</v>
          </cell>
        </row>
        <row r="962">
          <cell r="A962" t="str">
            <v>MONICA BRICEÑO CASTELLANOS</v>
          </cell>
          <cell r="B962">
            <v>52261837</v>
          </cell>
        </row>
        <row r="963">
          <cell r="A963" t="str">
            <v>MONICA DEL ROSARIO RODRIGUEZ OROZCO</v>
          </cell>
          <cell r="B963">
            <v>36554882</v>
          </cell>
        </row>
        <row r="964">
          <cell r="A964" t="str">
            <v>MONICA MARCELA MONJE PATARROYO</v>
          </cell>
          <cell r="B964">
            <v>26429762</v>
          </cell>
        </row>
        <row r="965">
          <cell r="A965" t="str">
            <v>MONICA MARTINEZ CHAVEZ</v>
          </cell>
          <cell r="B965">
            <v>24713561</v>
          </cell>
        </row>
        <row r="966">
          <cell r="A966" t="str">
            <v>MONICA NIÑO DIAZ</v>
          </cell>
          <cell r="B966">
            <v>39693746</v>
          </cell>
        </row>
        <row r="967">
          <cell r="A967" t="str">
            <v>MYRIAM CONSUELO GARCIA MENDEZ</v>
          </cell>
          <cell r="B967">
            <v>39698471</v>
          </cell>
        </row>
        <row r="968">
          <cell r="A968" t="str">
            <v>MYRIAM MARTINEZ RAMIREZ</v>
          </cell>
          <cell r="B968">
            <v>51636299</v>
          </cell>
        </row>
        <row r="969">
          <cell r="A969" t="str">
            <v>MYRIAN CHACON SANABRIA</v>
          </cell>
          <cell r="B969">
            <v>52054654</v>
          </cell>
        </row>
        <row r="970">
          <cell r="A970" t="str">
            <v>NAIDER YURANI RINCON PEÑALOZA</v>
          </cell>
          <cell r="B970">
            <v>1015404440</v>
          </cell>
        </row>
        <row r="971">
          <cell r="A971" t="str">
            <v>NANCY ALEJANDRA PRADA ANAYA</v>
          </cell>
          <cell r="B971">
            <v>1136909301</v>
          </cell>
        </row>
        <row r="972">
          <cell r="A972" t="str">
            <v>NANCY ROMERO MARTINEZ</v>
          </cell>
          <cell r="B972">
            <v>52543972</v>
          </cell>
        </row>
        <row r="973">
          <cell r="A973" t="str">
            <v>NATALIA IRINA VANEGAS PINZON</v>
          </cell>
          <cell r="B973">
            <v>52796956</v>
          </cell>
        </row>
        <row r="974">
          <cell r="A974" t="str">
            <v>NATALIA ORTIZ VELEZ</v>
          </cell>
          <cell r="B974">
            <v>1032376475</v>
          </cell>
        </row>
        <row r="975">
          <cell r="A975" t="str">
            <v>NATALIA SANCHEZ ORTEGA</v>
          </cell>
          <cell r="B975">
            <v>53011944</v>
          </cell>
        </row>
        <row r="976">
          <cell r="A976" t="str">
            <v>NATALY JOHANNA SALCEDO BAYONA</v>
          </cell>
          <cell r="B976">
            <v>1016026757</v>
          </cell>
        </row>
        <row r="977">
          <cell r="A977" t="str">
            <v>NATALY SILVA CORTES</v>
          </cell>
          <cell r="B977">
            <v>38211216</v>
          </cell>
        </row>
        <row r="978">
          <cell r="A978" t="str">
            <v>NATHALI ANDREA ACOSTA RIVERA</v>
          </cell>
          <cell r="B978">
            <v>1032376091</v>
          </cell>
        </row>
        <row r="979">
          <cell r="A979" t="str">
            <v>NATHALIA CRISTINA ARGOTTE CABRERA</v>
          </cell>
          <cell r="B979">
            <v>27094208</v>
          </cell>
        </row>
        <row r="980">
          <cell r="A980" t="str">
            <v>NELCY ALIETH ROJAS BENITEZ</v>
          </cell>
          <cell r="B980">
            <v>23497319</v>
          </cell>
        </row>
        <row r="981">
          <cell r="A981" t="str">
            <v>NELLY ESPERANZA BERNAL MEAURI</v>
          </cell>
          <cell r="B981">
            <v>60253067</v>
          </cell>
        </row>
        <row r="982">
          <cell r="A982" t="str">
            <v>NELLY ROCIO VELOZA PORRAS</v>
          </cell>
          <cell r="B982">
            <v>52976499</v>
          </cell>
        </row>
        <row r="983">
          <cell r="A983" t="str">
            <v>NELLY SUSANA TORRES NAVAS</v>
          </cell>
          <cell r="B983">
            <v>46357011</v>
          </cell>
        </row>
        <row r="984">
          <cell r="A984" t="str">
            <v>NELSON BENJAMIN PORTILLA BOLAÑOS</v>
          </cell>
          <cell r="B984">
            <v>79907708</v>
          </cell>
        </row>
        <row r="985">
          <cell r="A985" t="str">
            <v>NELSON ENRIQUE HERNANDEZ BARRERA</v>
          </cell>
          <cell r="B985">
            <v>80048906</v>
          </cell>
        </row>
        <row r="986">
          <cell r="A986" t="str">
            <v>NELSON JOSE AVELLANEDA SEGURA</v>
          </cell>
          <cell r="B986">
            <v>88242955</v>
          </cell>
        </row>
        <row r="987">
          <cell r="A987" t="str">
            <v>NESTOR EDILSON CASTRO CASTAÑEDA</v>
          </cell>
          <cell r="B987">
            <v>79596577</v>
          </cell>
        </row>
        <row r="988">
          <cell r="A988" t="str">
            <v>NESTOR GONZALO SUAREZ BERNAL</v>
          </cell>
          <cell r="B988">
            <v>80771692</v>
          </cell>
        </row>
        <row r="989">
          <cell r="A989" t="str">
            <v>NESTOR HERNANDO LUGO MARTINEZ</v>
          </cell>
          <cell r="B989">
            <v>79989053</v>
          </cell>
        </row>
        <row r="990">
          <cell r="A990" t="str">
            <v>NESTOR HERNANDO MONTENEGRO GOMEZ</v>
          </cell>
          <cell r="B990">
            <v>19262345</v>
          </cell>
        </row>
        <row r="991">
          <cell r="A991" t="str">
            <v>NESTOR JAVIER BRITO RUIZ</v>
          </cell>
          <cell r="B991">
            <v>10093539</v>
          </cell>
        </row>
        <row r="992">
          <cell r="A992" t="str">
            <v>NESTOR JULIO CASTELBLANCO CORTES</v>
          </cell>
          <cell r="B992">
            <v>19147500</v>
          </cell>
        </row>
        <row r="993">
          <cell r="A993" t="str">
            <v>NEYLA LOPEZ FLOREZ</v>
          </cell>
          <cell r="B993">
            <v>51713174</v>
          </cell>
        </row>
        <row r="994">
          <cell r="A994" t="str">
            <v>NHORA CONSTANZA GUTIERREZ JIMENEZ</v>
          </cell>
          <cell r="B994">
            <v>41790264</v>
          </cell>
        </row>
        <row r="995">
          <cell r="A995" t="str">
            <v>NICOLAS MURGUEITIO SICARD</v>
          </cell>
          <cell r="B995">
            <v>81715489</v>
          </cell>
        </row>
        <row r="996">
          <cell r="A996" t="str">
            <v>NIDIA YAMILE ROMERO OLAYA</v>
          </cell>
          <cell r="B996">
            <v>52273843</v>
          </cell>
        </row>
        <row r="997">
          <cell r="A997" t="str">
            <v>NINI YOHANA FARFAN MUNEVAR</v>
          </cell>
          <cell r="B997">
            <v>52756665</v>
          </cell>
        </row>
        <row r="998">
          <cell r="A998" t="str">
            <v>NIXON ADOLFO RODRIGUEZ CUADRA</v>
          </cell>
          <cell r="B998">
            <v>4153534</v>
          </cell>
        </row>
        <row r="999">
          <cell r="A999" t="str">
            <v>NMITSY JEANINE BAEZ ALVAREZ</v>
          </cell>
          <cell r="B999">
            <v>46376060</v>
          </cell>
        </row>
        <row r="1000">
          <cell r="A1000" t="str">
            <v>NOHORA CAROLINA RIAÑO JIMENEZ</v>
          </cell>
          <cell r="B1000">
            <v>1012340826</v>
          </cell>
        </row>
        <row r="1001">
          <cell r="A1001" t="str">
            <v>NOHORA PATRICIA ROBAYO GUERRERO</v>
          </cell>
          <cell r="B1001">
            <v>51614851</v>
          </cell>
        </row>
        <row r="1002">
          <cell r="A1002" t="str">
            <v>NOHORA SUSANA BONILLA GUZMAN</v>
          </cell>
          <cell r="B1002">
            <v>52128985</v>
          </cell>
        </row>
        <row r="1003">
          <cell r="A1003" t="str">
            <v>NORMA PATRICIA SANCHEZ CUBIDES</v>
          </cell>
          <cell r="B1003">
            <v>52350202</v>
          </cell>
        </row>
        <row r="1004">
          <cell r="A1004" t="str">
            <v>NUBIA CLARENA PEREZ VELANDIA</v>
          </cell>
          <cell r="B1004">
            <v>40328090</v>
          </cell>
        </row>
        <row r="1005">
          <cell r="A1005" t="str">
            <v>NUBIA ESMERALDA ORTEGON MARTINEZ</v>
          </cell>
          <cell r="B1005">
            <v>52302837</v>
          </cell>
        </row>
        <row r="1006">
          <cell r="A1006" t="str">
            <v>NUBIA ROSA MEJIA PARRA</v>
          </cell>
          <cell r="B1006">
            <v>42497228</v>
          </cell>
        </row>
        <row r="1007">
          <cell r="A1007" t="str">
            <v>NUBIA SANTANA INFANTE</v>
          </cell>
          <cell r="B1007">
            <v>20866181</v>
          </cell>
        </row>
        <row r="1008">
          <cell r="A1008" t="str">
            <v>NUBIA SUSANA LOPEZ PRIETO</v>
          </cell>
          <cell r="B1008">
            <v>51578212</v>
          </cell>
        </row>
        <row r="1009">
          <cell r="A1009" t="str">
            <v>NURY DURLEY ZAMORA LESMES</v>
          </cell>
          <cell r="B1009">
            <v>52426258</v>
          </cell>
        </row>
        <row r="1010">
          <cell r="A1010" t="str">
            <v>NURY YAZMINA GALVIS MARQUEZ</v>
          </cell>
          <cell r="B1010">
            <v>20993743</v>
          </cell>
        </row>
        <row r="1011">
          <cell r="A1011" t="str">
            <v>OLGA LUCIA CRUZ GUERRERO</v>
          </cell>
          <cell r="B1011">
            <v>52245730</v>
          </cell>
        </row>
        <row r="1012">
          <cell r="A1012" t="str">
            <v>OLGA LUCIA DAZA SANCHEZ</v>
          </cell>
          <cell r="B1012">
            <v>52011183</v>
          </cell>
        </row>
        <row r="1013">
          <cell r="A1013" t="str">
            <v>OLGA LUCIA GARCIA MOLINA</v>
          </cell>
          <cell r="B1013">
            <v>1113643300</v>
          </cell>
        </row>
        <row r="1014">
          <cell r="A1014" t="str">
            <v>OLGA LUCIA NARVAEZ SOLORZANO</v>
          </cell>
          <cell r="B1014">
            <v>52897087</v>
          </cell>
        </row>
        <row r="1015">
          <cell r="A1015" t="str">
            <v xml:space="preserve">OLGA LUCIA PEREZ </v>
          </cell>
          <cell r="B1015">
            <v>46373712</v>
          </cell>
        </row>
        <row r="1016">
          <cell r="A1016" t="str">
            <v>OLGA PATRICIA AVILES VALENCIA</v>
          </cell>
          <cell r="B1016">
            <v>51951942</v>
          </cell>
        </row>
        <row r="1017">
          <cell r="A1017" t="str">
            <v>OLGA ROCIO QUILAGUY QUINTERO</v>
          </cell>
          <cell r="B1017">
            <v>52888693</v>
          </cell>
        </row>
        <row r="1018">
          <cell r="A1018" t="str">
            <v>OLGA ROSARIO MORANTES GALLARDO</v>
          </cell>
          <cell r="B1018">
            <v>63335799</v>
          </cell>
        </row>
        <row r="1019">
          <cell r="A1019" t="str">
            <v>OLMAR ARMANDO CRUZ ESPITIA</v>
          </cell>
          <cell r="B1019">
            <v>79702400</v>
          </cell>
        </row>
        <row r="1020">
          <cell r="A1020" t="str">
            <v>OMAIRA YANETH OSPINA GUTIERREZ</v>
          </cell>
          <cell r="B1020">
            <v>40399534</v>
          </cell>
        </row>
        <row r="1021">
          <cell r="A1021" t="str">
            <v>OMAR ALBERTO CAMARGO RACINE</v>
          </cell>
          <cell r="B1021">
            <v>7628406</v>
          </cell>
        </row>
        <row r="1022">
          <cell r="A1022" t="str">
            <v>OMAR ALEXIS REY PINZON</v>
          </cell>
          <cell r="B1022">
            <v>79809833</v>
          </cell>
        </row>
        <row r="1023">
          <cell r="A1023" t="str">
            <v>OMAR HERNANDO ROLDAN CRUZ</v>
          </cell>
          <cell r="B1023">
            <v>86069286</v>
          </cell>
        </row>
        <row r="1024">
          <cell r="A1024" t="str">
            <v>OMAR HORACIO GARNICA SARMIENTO</v>
          </cell>
          <cell r="B1024">
            <v>13537724</v>
          </cell>
        </row>
        <row r="1025">
          <cell r="A1025" t="str">
            <v>OMAR ODAYR FUQUENE SOACHA</v>
          </cell>
          <cell r="B1025">
            <v>1022344052</v>
          </cell>
        </row>
        <row r="1026">
          <cell r="A1026" t="str">
            <v>ORLANDO ARANGO MARIN</v>
          </cell>
          <cell r="B1026">
            <v>93407466</v>
          </cell>
        </row>
        <row r="1027">
          <cell r="A1027" t="str">
            <v>ORLANDO CASTILLO CARO</v>
          </cell>
          <cell r="B1027">
            <v>17336922</v>
          </cell>
        </row>
        <row r="1028">
          <cell r="A1028" t="str">
            <v>ORLANDO CHARRIS SALAZAR</v>
          </cell>
          <cell r="B1028">
            <v>72208816</v>
          </cell>
        </row>
        <row r="1029">
          <cell r="A1029" t="str">
            <v>ORLANDO RAFAEL OCAMPO BARRIOS</v>
          </cell>
          <cell r="B1029">
            <v>72277833</v>
          </cell>
        </row>
        <row r="1030">
          <cell r="A1030" t="str">
            <v xml:space="preserve">ORLANDO REYES </v>
          </cell>
          <cell r="B1030">
            <v>79820029</v>
          </cell>
        </row>
        <row r="1031">
          <cell r="A1031" t="str">
            <v>ORLANDO ROCHA CASTAÑEDA</v>
          </cell>
          <cell r="B1031">
            <v>3085927</v>
          </cell>
        </row>
        <row r="1032">
          <cell r="A1032" t="str">
            <v>ORLANDO TOCANCIPA PARDO</v>
          </cell>
          <cell r="B1032">
            <v>79292555</v>
          </cell>
        </row>
        <row r="1033">
          <cell r="A1033" t="str">
            <v>OROSMAN MONTAÑO BARRANTES</v>
          </cell>
          <cell r="B1033">
            <v>79372360</v>
          </cell>
        </row>
        <row r="1034">
          <cell r="A1034" t="str">
            <v>OSCAR ALBERTO BOTELLO PERDOMO</v>
          </cell>
          <cell r="B1034">
            <v>88211495</v>
          </cell>
        </row>
        <row r="1035">
          <cell r="A1035" t="str">
            <v>OSCAR ALEXANDER TALERO RODRIGUEZ</v>
          </cell>
          <cell r="B1035">
            <v>79716480</v>
          </cell>
        </row>
        <row r="1036">
          <cell r="A1036" t="str">
            <v>OSCAR ANDRES HERNANDEZ HERNANDEZ</v>
          </cell>
          <cell r="B1036">
            <v>79940330</v>
          </cell>
        </row>
        <row r="1037">
          <cell r="A1037" t="str">
            <v>OSCAR ANDRES VALDERRAMA CANO</v>
          </cell>
          <cell r="B1037">
            <v>80791769</v>
          </cell>
        </row>
        <row r="1038">
          <cell r="A1038" t="str">
            <v>OSCAR ARMANDO CORDOBA CORONADO</v>
          </cell>
          <cell r="B1038">
            <v>19143834</v>
          </cell>
        </row>
        <row r="1039">
          <cell r="A1039" t="str">
            <v>OSCAR DARIO TACURI NARVAEZ</v>
          </cell>
          <cell r="B1039">
            <v>1085258143</v>
          </cell>
        </row>
        <row r="1040">
          <cell r="A1040" t="str">
            <v>OSCAR DICAR LIZARAZO CASTILLO</v>
          </cell>
          <cell r="B1040">
            <v>1130683863</v>
          </cell>
        </row>
        <row r="1041">
          <cell r="A1041" t="str">
            <v>OSCAR EDUARDO SANABRIA VASQUEZ</v>
          </cell>
          <cell r="B1041">
            <v>71315448</v>
          </cell>
        </row>
        <row r="1042">
          <cell r="A1042" t="str">
            <v>OSCAR EMILIO PANTOJA ESTUPIÑAN</v>
          </cell>
          <cell r="B1042">
            <v>85473546</v>
          </cell>
        </row>
        <row r="1043">
          <cell r="A1043" t="str">
            <v>OSCAR FERNANDO VASCO SOTO</v>
          </cell>
          <cell r="B1043">
            <v>94398117</v>
          </cell>
        </row>
        <row r="1044">
          <cell r="A1044" t="str">
            <v>OSCAR FRANCISCO CELIS BERNAL</v>
          </cell>
          <cell r="B1044">
            <v>11446004</v>
          </cell>
        </row>
        <row r="1045">
          <cell r="A1045" t="str">
            <v>OSCAR GUATEQUE CRUZ</v>
          </cell>
          <cell r="B1045">
            <v>86070664</v>
          </cell>
        </row>
        <row r="1046">
          <cell r="A1046" t="str">
            <v>OSCAR GUERRERO AGUDELO</v>
          </cell>
          <cell r="B1046">
            <v>73195349</v>
          </cell>
        </row>
        <row r="1047">
          <cell r="A1047" t="str">
            <v>OSCAR IVAN OBANDO GARZON</v>
          </cell>
          <cell r="B1047">
            <v>1022969243</v>
          </cell>
        </row>
        <row r="1048">
          <cell r="A1048" t="str">
            <v>OSCAR JAVIER GOMEZ MORENO</v>
          </cell>
          <cell r="B1048">
            <v>79853928</v>
          </cell>
        </row>
        <row r="1049">
          <cell r="A1049" t="str">
            <v>OSCAR JAVIER SANTOS OSMA</v>
          </cell>
          <cell r="B1049">
            <v>79213123</v>
          </cell>
        </row>
        <row r="1050">
          <cell r="A1050" t="str">
            <v>OSCAR JOSE JIMENEZ CHICO</v>
          </cell>
          <cell r="B1050">
            <v>1083460593</v>
          </cell>
        </row>
        <row r="1051">
          <cell r="A1051" t="str">
            <v>OSCAR LEANDRO MENDEZ RAMIREZ</v>
          </cell>
          <cell r="B1051">
            <v>80456784</v>
          </cell>
        </row>
        <row r="1052">
          <cell r="A1052" t="str">
            <v>OSCAR LEONARDO JOAQUI CACUA</v>
          </cell>
          <cell r="B1052">
            <v>88243917</v>
          </cell>
        </row>
        <row r="1053">
          <cell r="A1053" t="str">
            <v>OSCAR MAURICIO CHAVES CHAVES</v>
          </cell>
          <cell r="B1053">
            <v>87103555</v>
          </cell>
        </row>
        <row r="1054">
          <cell r="A1054" t="str">
            <v>OSCAR ORLANDO RINCON CESPEDES</v>
          </cell>
          <cell r="B1054">
            <v>86057280</v>
          </cell>
        </row>
        <row r="1055">
          <cell r="A1055" t="str">
            <v>OSCAR ORTIZ CUBIDES</v>
          </cell>
          <cell r="B1055">
            <v>91361481</v>
          </cell>
        </row>
        <row r="1056">
          <cell r="A1056" t="str">
            <v>OSWALDO MIGUEL LEDEZMA MERCADO</v>
          </cell>
          <cell r="B1056">
            <v>72072192</v>
          </cell>
        </row>
        <row r="1057">
          <cell r="A1057" t="str">
            <v>PABLO ALEJANDRO PERDOMO DEVIA</v>
          </cell>
          <cell r="B1057">
            <v>79537238</v>
          </cell>
        </row>
        <row r="1058">
          <cell r="A1058" t="str">
            <v>PABLO ANDRES DAZA DIAZ</v>
          </cell>
          <cell r="B1058">
            <v>80004215</v>
          </cell>
        </row>
        <row r="1059">
          <cell r="A1059" t="str">
            <v>PABLO CESAR PABON MURCIA</v>
          </cell>
          <cell r="B1059">
            <v>88234558</v>
          </cell>
        </row>
        <row r="1060">
          <cell r="A1060" t="str">
            <v>PABLO ENRIQUE MORENO CRUZ</v>
          </cell>
          <cell r="B1060">
            <v>80031052</v>
          </cell>
        </row>
        <row r="1061">
          <cell r="A1061" t="str">
            <v>PAMELA ADRIANA DAZA PULIDO</v>
          </cell>
          <cell r="B1061">
            <v>52448507</v>
          </cell>
        </row>
        <row r="1062">
          <cell r="A1062" t="str">
            <v>PAOLA ANDREA ACOSTA ALDANA</v>
          </cell>
          <cell r="B1062">
            <v>1020782820</v>
          </cell>
        </row>
        <row r="1063">
          <cell r="A1063" t="str">
            <v>PAOLA ESTEFANY ARDILA RUBIO</v>
          </cell>
          <cell r="B1063">
            <v>1010190571</v>
          </cell>
        </row>
        <row r="1064">
          <cell r="A1064" t="str">
            <v>PATRICIA DEL ROSARIO ALVARADO CASTILLO</v>
          </cell>
          <cell r="B1064">
            <v>30714300</v>
          </cell>
        </row>
        <row r="1065">
          <cell r="A1065" t="str">
            <v>PAULA ANDREA QUINTERO VELASQUEZ</v>
          </cell>
          <cell r="B1065">
            <v>30391528</v>
          </cell>
        </row>
        <row r="1066">
          <cell r="A1066" t="str">
            <v>PAULA ANDREA VILLADA ESTRADA</v>
          </cell>
          <cell r="B1066">
            <v>1053791536</v>
          </cell>
        </row>
        <row r="1067">
          <cell r="A1067" t="str">
            <v>PAULA MERCEDES SALAZAR PALACIOS</v>
          </cell>
          <cell r="B1067">
            <v>1010180066</v>
          </cell>
        </row>
        <row r="1068">
          <cell r="A1068" t="str">
            <v>PAULA TATIANA GIRALDO GOMEZ</v>
          </cell>
          <cell r="B1068">
            <v>24347099</v>
          </cell>
        </row>
        <row r="1069">
          <cell r="A1069" t="str">
            <v>PEDRO ANDRES LOPEZ LOPEZ</v>
          </cell>
          <cell r="B1069">
            <v>80150636</v>
          </cell>
        </row>
        <row r="1070">
          <cell r="A1070" t="str">
            <v>PEDRO ANTONIO PIÑEROS GONZALEZ</v>
          </cell>
          <cell r="B1070">
            <v>79152525</v>
          </cell>
        </row>
        <row r="1071">
          <cell r="A1071" t="str">
            <v>PEDRO DAVID VARGAS SANTANDER</v>
          </cell>
          <cell r="B1071">
            <v>286500</v>
          </cell>
        </row>
        <row r="1072">
          <cell r="A1072" t="str">
            <v>PEDRO JAVIER RINCON TELLEZ</v>
          </cell>
          <cell r="B1072">
            <v>80119955</v>
          </cell>
        </row>
        <row r="1073">
          <cell r="A1073" t="str">
            <v>PEDRO NESTOR CORREDOR MEDINA</v>
          </cell>
          <cell r="B1073">
            <v>4123353</v>
          </cell>
        </row>
        <row r="1074">
          <cell r="A1074" t="str">
            <v>PEDRO PABLO PARALES PEREZ</v>
          </cell>
          <cell r="B1074">
            <v>80063247</v>
          </cell>
        </row>
        <row r="1075">
          <cell r="A1075" t="str">
            <v>PEDRO PABLO VALERO MORENO</v>
          </cell>
          <cell r="B1075">
            <v>14229535</v>
          </cell>
        </row>
        <row r="1076">
          <cell r="A1076" t="str">
            <v>PEDRO RAMON TORRES PINEDA</v>
          </cell>
          <cell r="B1076">
            <v>7312375</v>
          </cell>
        </row>
        <row r="1077">
          <cell r="A1077" t="str">
            <v>PILAR ADRIANA PATIÑO PLAZAS</v>
          </cell>
          <cell r="B1077">
            <v>52503989</v>
          </cell>
        </row>
        <row r="1078">
          <cell r="A1078" t="str">
            <v>PILAR ALEJANDRA GONZALEZ PORRAS</v>
          </cell>
          <cell r="B1078">
            <v>1015998637</v>
          </cell>
        </row>
        <row r="1079">
          <cell r="A1079" t="str">
            <v>POLO FELIX SUAREZ GOMEZ</v>
          </cell>
          <cell r="B1079">
            <v>79848138</v>
          </cell>
        </row>
        <row r="1080">
          <cell r="A1080" t="str">
            <v>RAFAEL ALBERTO FAJARDO TORO</v>
          </cell>
          <cell r="B1080">
            <v>80808925</v>
          </cell>
        </row>
        <row r="1081">
          <cell r="A1081" t="str">
            <v>RAFAEL ANTONIO RODRIGUEZ ARIAS</v>
          </cell>
          <cell r="B1081">
            <v>79403611</v>
          </cell>
        </row>
        <row r="1082">
          <cell r="A1082" t="str">
            <v>RAFAEL ANTONIO VALBUENA PINZON</v>
          </cell>
          <cell r="B1082">
            <v>93397270</v>
          </cell>
        </row>
        <row r="1083">
          <cell r="A1083" t="str">
            <v>RAFAEL DARIO DE LA OSSA REYES</v>
          </cell>
          <cell r="B1083">
            <v>73115073</v>
          </cell>
        </row>
        <row r="1084">
          <cell r="A1084" t="str">
            <v>RAFAEL ENRIQUE RAMIREZ LOBO</v>
          </cell>
          <cell r="B1084">
            <v>13746971</v>
          </cell>
        </row>
        <row r="1085">
          <cell r="A1085" t="str">
            <v>RAFAEL HUMBERTO APARICIO LEON</v>
          </cell>
          <cell r="B1085">
            <v>1013579965</v>
          </cell>
        </row>
        <row r="1086">
          <cell r="A1086" t="str">
            <v>RAFAEL PUA RIOS</v>
          </cell>
          <cell r="B1086">
            <v>72431064</v>
          </cell>
        </row>
        <row r="1087">
          <cell r="A1087" t="str">
            <v>RAFAEL VILLAMIZAR DIAZ</v>
          </cell>
          <cell r="B1087">
            <v>13740570</v>
          </cell>
        </row>
        <row r="1088">
          <cell r="A1088" t="str">
            <v>RAMIRO ALFONSO RIAÑO TRUJILLO</v>
          </cell>
          <cell r="B1088">
            <v>19433588</v>
          </cell>
        </row>
        <row r="1089">
          <cell r="A1089" t="str">
            <v>RAMIRO ANDRES DORADO MUÑOZ</v>
          </cell>
          <cell r="B1089">
            <v>94488348</v>
          </cell>
        </row>
        <row r="1090">
          <cell r="A1090" t="str">
            <v>RAMIRO JUNIOR PEREZ VERA</v>
          </cell>
          <cell r="B1090">
            <v>1093743787</v>
          </cell>
        </row>
        <row r="1091">
          <cell r="A1091" t="str">
            <v>RAMIRO ORLANDO BALAGUERA GALLO</v>
          </cell>
          <cell r="B1091">
            <v>7178233</v>
          </cell>
        </row>
        <row r="1092">
          <cell r="A1092" t="str">
            <v>RAUL EDGARDO CASALLAS ZAMORA</v>
          </cell>
          <cell r="B1092">
            <v>80130133</v>
          </cell>
        </row>
        <row r="1093">
          <cell r="A1093" t="str">
            <v>RAUL ENRIQUE SARMIENTO ESCORCIA</v>
          </cell>
          <cell r="B1093">
            <v>73151023</v>
          </cell>
        </row>
        <row r="1094">
          <cell r="A1094" t="str">
            <v>RAUL MARIANO VELEZ AMAYA</v>
          </cell>
          <cell r="B1094">
            <v>85372653</v>
          </cell>
        </row>
        <row r="1095">
          <cell r="A1095" t="str">
            <v>REBECA ALEXANDRA BENAVIDES ERAZO</v>
          </cell>
          <cell r="B1095">
            <v>36951361</v>
          </cell>
        </row>
        <row r="1096">
          <cell r="A1096" t="str">
            <v>RICARDO ANDRES LARA OLIVEROS</v>
          </cell>
          <cell r="B1096">
            <v>1090415566</v>
          </cell>
        </row>
        <row r="1097">
          <cell r="A1097" t="str">
            <v xml:space="preserve">RICARDO ARTURO ARIAS CASTRO </v>
          </cell>
          <cell r="B1097">
            <v>79603614</v>
          </cell>
        </row>
        <row r="1098">
          <cell r="A1098" t="str">
            <v>RICARDO BUITRAGO PARDO</v>
          </cell>
          <cell r="B1098">
            <v>79658619</v>
          </cell>
        </row>
        <row r="1099">
          <cell r="A1099" t="str">
            <v>RICARDO DE JESUS NORIEGA SALAZAR</v>
          </cell>
          <cell r="B1099">
            <v>85373491</v>
          </cell>
        </row>
        <row r="1100">
          <cell r="A1100" t="str">
            <v>RICARDO DE LOS RIOS VILLAMIL</v>
          </cell>
          <cell r="B1100">
            <v>80010313</v>
          </cell>
        </row>
        <row r="1101">
          <cell r="A1101" t="str">
            <v>RICARDO ELIAS LOZANO QUEZADA</v>
          </cell>
          <cell r="B1101">
            <v>79866445</v>
          </cell>
        </row>
        <row r="1102">
          <cell r="A1102" t="str">
            <v>RICARDO GONZALEZ FAJARDO</v>
          </cell>
          <cell r="B1102">
            <v>80373544</v>
          </cell>
        </row>
        <row r="1103">
          <cell r="A1103" t="str">
            <v>RICHARD ADRIAN RUIZ GONZALEZ</v>
          </cell>
          <cell r="B1103">
            <v>80161092</v>
          </cell>
        </row>
        <row r="1104">
          <cell r="A1104" t="str">
            <v>RISDELL NORBEY RODRIGUEZ ROJAS</v>
          </cell>
          <cell r="B1104">
            <v>80216505</v>
          </cell>
        </row>
        <row r="1105">
          <cell r="A1105" t="str">
            <v>ROBERT ARMANDO FLOREZ CASTAÑO</v>
          </cell>
          <cell r="B1105">
            <v>79840120</v>
          </cell>
        </row>
        <row r="1106">
          <cell r="A1106" t="str">
            <v>ROBERT MAURICIO MONTAÑO MONTAÑO</v>
          </cell>
          <cell r="B1106">
            <v>16933055</v>
          </cell>
        </row>
        <row r="1107">
          <cell r="A1107" t="str">
            <v>ROBERT TORRES FONTALVO</v>
          </cell>
          <cell r="B1107">
            <v>73231543</v>
          </cell>
        </row>
        <row r="1108">
          <cell r="A1108" t="str">
            <v>ROBERTO MAURICIO GALVEZ SOTELO</v>
          </cell>
          <cell r="B1108">
            <v>87491980</v>
          </cell>
        </row>
        <row r="1109">
          <cell r="A1109" t="str">
            <v>ROBINSON VALENCIA GIRALDO</v>
          </cell>
          <cell r="B1109">
            <v>75035031</v>
          </cell>
        </row>
        <row r="1110">
          <cell r="A1110" t="str">
            <v>RODNEY QUEVEDO CARO</v>
          </cell>
          <cell r="B1110">
            <v>17416733</v>
          </cell>
        </row>
        <row r="1111">
          <cell r="A1111" t="str">
            <v>RODRIGO AMORTEGUI AROS</v>
          </cell>
          <cell r="B1111">
            <v>19420464</v>
          </cell>
        </row>
        <row r="1112">
          <cell r="A1112" t="str">
            <v>RODRIGO ANTONIO LIZARAZO GARCIA</v>
          </cell>
          <cell r="B1112">
            <v>4247415</v>
          </cell>
        </row>
        <row r="1113">
          <cell r="A1113" t="str">
            <v>RODRIGO DIAZ CASTAÑO</v>
          </cell>
          <cell r="B1113">
            <v>79877406</v>
          </cell>
        </row>
        <row r="1114">
          <cell r="A1114" t="str">
            <v>RODRIGO GERARDO BERNAL MORENO</v>
          </cell>
          <cell r="B1114">
            <v>2956299</v>
          </cell>
        </row>
        <row r="1115">
          <cell r="A1115" t="str">
            <v>ROLANDO GARNICA ARIAS</v>
          </cell>
          <cell r="B1115">
            <v>11347499</v>
          </cell>
        </row>
        <row r="1116">
          <cell r="A1116" t="str">
            <v>ROLANDO IGLESIAS SANJUAN</v>
          </cell>
          <cell r="B1116">
            <v>7602533</v>
          </cell>
        </row>
        <row r="1117">
          <cell r="A1117" t="str">
            <v>RONAL HARBEY RIVERA RODRIGUEZ</v>
          </cell>
          <cell r="B1117">
            <v>74327253</v>
          </cell>
        </row>
        <row r="1118">
          <cell r="A1118" t="str">
            <v>RONALD ALBERTO PATIÑO OSPINA</v>
          </cell>
          <cell r="B1118">
            <v>79749184</v>
          </cell>
        </row>
        <row r="1119">
          <cell r="A1119" t="str">
            <v>RONALD JONATHAM PEREZ ORTIZ</v>
          </cell>
          <cell r="B1119">
            <v>7707735</v>
          </cell>
        </row>
        <row r="1120">
          <cell r="A1120" t="str">
            <v>ROOSVERTH ENRIQUE ARIAS GIRALDO</v>
          </cell>
          <cell r="B1120">
            <v>75145924</v>
          </cell>
        </row>
        <row r="1121">
          <cell r="A1121" t="str">
            <v>ROSA ELIZABETH CASTILLO VASQUEZ</v>
          </cell>
          <cell r="B1121">
            <v>53050798</v>
          </cell>
        </row>
        <row r="1122">
          <cell r="A1122" t="str">
            <v>ROSA ESTHER BABATIVA VELASQUEZ</v>
          </cell>
          <cell r="B1122">
            <v>20441355</v>
          </cell>
        </row>
        <row r="1123">
          <cell r="A1123" t="str">
            <v>ROSA JULIANA GIRALDO RODRIGUEZ</v>
          </cell>
          <cell r="B1123">
            <v>1121327496</v>
          </cell>
        </row>
        <row r="1124">
          <cell r="A1124" t="str">
            <v>ROSALBA MUÑOZ GOMEZ</v>
          </cell>
          <cell r="B1124">
            <v>35485052</v>
          </cell>
        </row>
        <row r="1125">
          <cell r="A1125" t="str">
            <v>ROSEMBERG LEGUIZAMON VARGAS</v>
          </cell>
          <cell r="B1125">
            <v>79649197</v>
          </cell>
        </row>
        <row r="1126">
          <cell r="A1126" t="str">
            <v>RUBEN DARIO ESGUERRA REBOLLEDO</v>
          </cell>
          <cell r="B1126">
            <v>72233624</v>
          </cell>
        </row>
        <row r="1127">
          <cell r="A1127" t="str">
            <v>RUBEN DARIO PEÑA CASANOVA</v>
          </cell>
          <cell r="B1127">
            <v>6102305</v>
          </cell>
        </row>
        <row r="1128">
          <cell r="A1128" t="str">
            <v>RUBI ESPERANZA ARGOTI ARGOTI</v>
          </cell>
          <cell r="B1128">
            <v>36756144</v>
          </cell>
        </row>
        <row r="1129">
          <cell r="A1129" t="str">
            <v>RUSBELL RAMIREZ CARDONA</v>
          </cell>
          <cell r="B1129">
            <v>16161168</v>
          </cell>
        </row>
        <row r="1130">
          <cell r="A1130" t="str">
            <v>RUTH STELLA TURRIAGO CASTILLO</v>
          </cell>
          <cell r="B1130">
            <v>20368075</v>
          </cell>
        </row>
        <row r="1131">
          <cell r="A1131" t="str">
            <v>RUTHBELL ANDREY ROMERO DIAZ</v>
          </cell>
          <cell r="B1131">
            <v>5827247</v>
          </cell>
        </row>
        <row r="1132">
          <cell r="A1132" t="str">
            <v>SAIDA HERNANDEZ JIMENEZ</v>
          </cell>
          <cell r="B1132">
            <v>33199207</v>
          </cell>
        </row>
        <row r="1133">
          <cell r="A1133" t="str">
            <v>SAITH AMAURY REQUENA HOYOS</v>
          </cell>
          <cell r="B1133">
            <v>15671037</v>
          </cell>
        </row>
        <row r="1134">
          <cell r="A1134" t="str">
            <v>SAMIRNA MARGARITA VANEGAS CHAPMAN</v>
          </cell>
          <cell r="B1134">
            <v>1047336625</v>
          </cell>
        </row>
        <row r="1135">
          <cell r="A1135" t="str">
            <v>SANDRA BIBIANA GONZALEZ ZAMORA</v>
          </cell>
          <cell r="B1135">
            <v>52401138</v>
          </cell>
        </row>
        <row r="1136">
          <cell r="A1136" t="str">
            <v>SANDRA BIBIANA JIMENEZ ALVARADO</v>
          </cell>
          <cell r="B1136">
            <v>30324752</v>
          </cell>
        </row>
        <row r="1137">
          <cell r="A1137" t="str">
            <v>SANDRA JANETH HOMEZ SILVA</v>
          </cell>
          <cell r="B1137">
            <v>65780982</v>
          </cell>
        </row>
        <row r="1138">
          <cell r="A1138" t="str">
            <v>SANDRA JOHANA AMAYA RODRIGUEZ</v>
          </cell>
          <cell r="B1138">
            <v>52386683</v>
          </cell>
        </row>
        <row r="1139">
          <cell r="A1139" t="str">
            <v>SANDRA KARINNA HERNANDEZ MEDINA</v>
          </cell>
          <cell r="B1139">
            <v>33676149</v>
          </cell>
        </row>
        <row r="1140">
          <cell r="A1140" t="str">
            <v>SANDRA LILIANA CANO CARVAJAL</v>
          </cell>
          <cell r="B1140">
            <v>52115671</v>
          </cell>
        </row>
        <row r="1141">
          <cell r="A1141" t="str">
            <v>SANDRA LILIANA CUELLAR ROJAS</v>
          </cell>
          <cell r="B1141">
            <v>69005422</v>
          </cell>
        </row>
        <row r="1142">
          <cell r="A1142" t="str">
            <v>SANDRA LILIANA PINEDA RAMIREZ</v>
          </cell>
          <cell r="B1142">
            <v>52562039</v>
          </cell>
        </row>
        <row r="1143">
          <cell r="A1143" t="str">
            <v>SANDRA LILIANA RANGEL SUAREZ</v>
          </cell>
          <cell r="B1143">
            <v>1019018352</v>
          </cell>
        </row>
        <row r="1144">
          <cell r="A1144" t="str">
            <v>SANDRA LILIANA ROMERO MORA</v>
          </cell>
          <cell r="B1144">
            <v>52305216</v>
          </cell>
        </row>
        <row r="1145">
          <cell r="A1145" t="str">
            <v>SANDRA MALLEY ROMERO AGUDELO</v>
          </cell>
          <cell r="B1145">
            <v>52794874</v>
          </cell>
        </row>
        <row r="1146">
          <cell r="A1146" t="str">
            <v>SANDRA MARCELA BUSTOS LEON</v>
          </cell>
          <cell r="B1146">
            <v>1016027491</v>
          </cell>
        </row>
        <row r="1147">
          <cell r="A1147" t="str">
            <v>SANDRA MARCELA MARTINEZ AMAYA</v>
          </cell>
          <cell r="B1147">
            <v>1032423202</v>
          </cell>
        </row>
        <row r="1148">
          <cell r="A1148" t="str">
            <v>SANDRA MILENA BARRAGAN CEDIEL</v>
          </cell>
          <cell r="B1148">
            <v>52959594</v>
          </cell>
        </row>
        <row r="1149">
          <cell r="A1149" t="str">
            <v>SANDRA MILENA BOTON SAENZ</v>
          </cell>
          <cell r="B1149">
            <v>53095319</v>
          </cell>
        </row>
        <row r="1150">
          <cell r="A1150" t="str">
            <v>SANDRA MILENA CELIS CASTRO</v>
          </cell>
          <cell r="B1150">
            <v>1032370929</v>
          </cell>
        </row>
        <row r="1151">
          <cell r="A1151" t="str">
            <v>SANDRA MILENA LABRADA MONROY</v>
          </cell>
          <cell r="B1151">
            <v>28821711</v>
          </cell>
        </row>
        <row r="1152">
          <cell r="A1152" t="str">
            <v>SANDRA MILENA ROJAS SALAMANCA</v>
          </cell>
          <cell r="B1152">
            <v>24081854</v>
          </cell>
        </row>
        <row r="1153">
          <cell r="A1153" t="str">
            <v>SANDRA MILENA SARMIENTO TOVAR</v>
          </cell>
          <cell r="B1153">
            <v>36304085</v>
          </cell>
        </row>
        <row r="1154">
          <cell r="A1154" t="str">
            <v>SANDRA MILENA SUAREZ ARIAS</v>
          </cell>
          <cell r="B1154">
            <v>52931487</v>
          </cell>
        </row>
        <row r="1155">
          <cell r="A1155" t="str">
            <v>SANDRA MILENA TORRES SUAREZ</v>
          </cell>
          <cell r="B1155">
            <v>23690938</v>
          </cell>
        </row>
        <row r="1156">
          <cell r="A1156" t="str">
            <v>SANDRA MORENO MARTINEZ</v>
          </cell>
          <cell r="B1156">
            <v>1113303871</v>
          </cell>
        </row>
        <row r="1157">
          <cell r="A1157" t="str">
            <v>SANDRA PAOLA MORENO SANCHEZ</v>
          </cell>
          <cell r="B1157">
            <v>52795737</v>
          </cell>
        </row>
        <row r="1158">
          <cell r="A1158" t="str">
            <v>SANDRA PATRICIA BALLESTEROS MUÑOZ</v>
          </cell>
          <cell r="B1158">
            <v>43065352</v>
          </cell>
        </row>
        <row r="1159">
          <cell r="A1159" t="str">
            <v>SANDRA PATRICIA BUITRAGO PATIÑO</v>
          </cell>
          <cell r="B1159">
            <v>38602842</v>
          </cell>
        </row>
        <row r="1160">
          <cell r="A1160" t="str">
            <v>SANDRA PATRICIA CORDERO RODRIGUEZ</v>
          </cell>
          <cell r="B1160">
            <v>52285231</v>
          </cell>
        </row>
        <row r="1161">
          <cell r="A1161" t="str">
            <v>SANDRA PATRICIA MARIN GARZON</v>
          </cell>
          <cell r="B1161">
            <v>53088855</v>
          </cell>
        </row>
        <row r="1162">
          <cell r="A1162" t="str">
            <v>SANDRA XIMENA JIMENEZ CORDOBA</v>
          </cell>
          <cell r="B1162">
            <v>36950962</v>
          </cell>
        </row>
        <row r="1163">
          <cell r="A1163" t="str">
            <v xml:space="preserve">SANDRA YANIRA PINEDA </v>
          </cell>
          <cell r="B1163">
            <v>52316811</v>
          </cell>
        </row>
        <row r="1164">
          <cell r="A1164" t="str">
            <v>SANDRO EDUARDO MURCIA ALFONSO</v>
          </cell>
          <cell r="B1164">
            <v>7314404</v>
          </cell>
        </row>
        <row r="1165">
          <cell r="A1165" t="str">
            <v>SANDRO GARAY DURAN</v>
          </cell>
          <cell r="B1165">
            <v>7697205</v>
          </cell>
        </row>
        <row r="1166">
          <cell r="A1166" t="str">
            <v>SANDY JAHEL NIÑO GALINDO</v>
          </cell>
          <cell r="B1166">
            <v>1010161940</v>
          </cell>
        </row>
        <row r="1167">
          <cell r="A1167" t="str">
            <v>SANDY YOREDIS CANTILLO ROMERO</v>
          </cell>
          <cell r="B1167">
            <v>1010195619</v>
          </cell>
        </row>
        <row r="1168">
          <cell r="A1168" t="str">
            <v>SANTIAGO HECTOR LOMBO BRIJALBA</v>
          </cell>
          <cell r="B1168">
            <v>86058538</v>
          </cell>
        </row>
        <row r="1169">
          <cell r="A1169" t="str">
            <v>SARA IRLANDA VALENCIA DONCEL</v>
          </cell>
          <cell r="B1169">
            <v>51878526</v>
          </cell>
        </row>
        <row r="1170">
          <cell r="A1170" t="str">
            <v>SEGUNDO RICARDO PULIDO ARIAS</v>
          </cell>
          <cell r="B1170">
            <v>80067193</v>
          </cell>
        </row>
        <row r="1171">
          <cell r="A1171" t="str">
            <v>SERGIO ANDRES BLANCO SUAREZ</v>
          </cell>
          <cell r="B1171">
            <v>88264550</v>
          </cell>
        </row>
        <row r="1172">
          <cell r="A1172" t="str">
            <v>SERGIO ANDRES PALACIOS MORENO</v>
          </cell>
          <cell r="B1172">
            <v>1152189094</v>
          </cell>
        </row>
        <row r="1173">
          <cell r="A1173" t="str">
            <v>SERGIO ARBEY PABON DIAZ</v>
          </cell>
          <cell r="B1173">
            <v>80021797</v>
          </cell>
        </row>
        <row r="1174">
          <cell r="A1174" t="str">
            <v>SERGIO LUIS DE LA ROSA HERRERA</v>
          </cell>
          <cell r="B1174">
            <v>8646174</v>
          </cell>
        </row>
        <row r="1175">
          <cell r="A1175" t="str">
            <v>SHAROON JANINA GUARNIZO OVALLE</v>
          </cell>
          <cell r="B1175">
            <v>1110474113</v>
          </cell>
        </row>
        <row r="1176">
          <cell r="A1176" t="str">
            <v>SOLEDAD CATALINA MORENO SALAZAR</v>
          </cell>
          <cell r="B1176">
            <v>1060589082</v>
          </cell>
        </row>
        <row r="1177">
          <cell r="A1177" t="str">
            <v>SONIA CONSTANZA MAHECHA ARENAS</v>
          </cell>
          <cell r="B1177">
            <v>52977301</v>
          </cell>
        </row>
        <row r="1178">
          <cell r="A1178" t="str">
            <v>SONIA DEL CARMEN ALVAREZ CASTILLO</v>
          </cell>
          <cell r="B1178">
            <v>40986438</v>
          </cell>
        </row>
        <row r="1179">
          <cell r="A1179" t="str">
            <v>SULAIN DIAZ DIAZ</v>
          </cell>
          <cell r="B1179">
            <v>17656232</v>
          </cell>
        </row>
        <row r="1180">
          <cell r="A1180" t="str">
            <v>SULAY INEIDA VARGAS JAIMES</v>
          </cell>
          <cell r="B1180">
            <v>63503220</v>
          </cell>
        </row>
        <row r="1181">
          <cell r="A1181" t="str">
            <v>TAMARA CABEZA PACHECO</v>
          </cell>
          <cell r="B1181">
            <v>40988421</v>
          </cell>
        </row>
        <row r="1182">
          <cell r="A1182" t="str">
            <v>TATIANA DIAZ SAAVEDRA</v>
          </cell>
          <cell r="B1182">
            <v>52775509</v>
          </cell>
        </row>
        <row r="1183">
          <cell r="A1183" t="str">
            <v>TATIANA MELINDA FORBES MANUEL</v>
          </cell>
          <cell r="B1183">
            <v>40991985</v>
          </cell>
        </row>
        <row r="1184">
          <cell r="A1184" t="str">
            <v>TERESA CORTES ANGULO</v>
          </cell>
          <cell r="B1184">
            <v>51906944</v>
          </cell>
        </row>
        <row r="1185">
          <cell r="A1185" t="str">
            <v>UIGBERTO ELAYNER GARCIA PARDO</v>
          </cell>
          <cell r="B1185">
            <v>287842</v>
          </cell>
        </row>
        <row r="1186">
          <cell r="A1186" t="str">
            <v>VALENTINA DICARLO DE VELASQUEZ</v>
          </cell>
          <cell r="B1186">
            <v>52548197</v>
          </cell>
        </row>
        <row r="1187">
          <cell r="A1187" t="str">
            <v>VANNESSA ESTRADA CARRANZA</v>
          </cell>
          <cell r="B1187">
            <v>1047376095</v>
          </cell>
        </row>
        <row r="1188">
          <cell r="A1188" t="str">
            <v>VANESSA FRAY AGUILAR</v>
          </cell>
          <cell r="B1188">
            <v>38644470</v>
          </cell>
        </row>
        <row r="1189">
          <cell r="A1189" t="str">
            <v>VANESSA HERNANDEZ CUESTA</v>
          </cell>
          <cell r="B1189">
            <v>1047376095</v>
          </cell>
        </row>
        <row r="1190">
          <cell r="A1190" t="str">
            <v>VIANOR ANTONIO ATENCIO CANOLES</v>
          </cell>
          <cell r="B1190">
            <v>8854611</v>
          </cell>
        </row>
        <row r="1191">
          <cell r="A1191" t="str">
            <v>VICKY LORENA MONTAÑO LOPEZ</v>
          </cell>
          <cell r="B1191">
            <v>1030547964</v>
          </cell>
        </row>
        <row r="1192">
          <cell r="A1192" t="str">
            <v>VICTOR DARIO AYALA MARIN</v>
          </cell>
          <cell r="B1192">
            <v>71272630</v>
          </cell>
        </row>
        <row r="1193">
          <cell r="A1193" t="str">
            <v xml:space="preserve">VICTOR GERMAN SANTOS </v>
          </cell>
          <cell r="B1193">
            <v>1016020693</v>
          </cell>
        </row>
        <row r="1194">
          <cell r="A1194" t="str">
            <v>VICTOR HUGO BOLIVAR BOLIVAR</v>
          </cell>
          <cell r="B1194">
            <v>1042421199</v>
          </cell>
        </row>
        <row r="1195">
          <cell r="A1195" t="str">
            <v>VICTOR HUGO GOMEZ SEGURA</v>
          </cell>
          <cell r="B1195">
            <v>10775000</v>
          </cell>
        </row>
        <row r="1196">
          <cell r="A1196" t="str">
            <v>VICTOR HUGO TIRADO URBANO</v>
          </cell>
          <cell r="B1196">
            <v>76328104</v>
          </cell>
        </row>
        <row r="1197">
          <cell r="A1197" t="str">
            <v>VICTOR JULIO CARRILLO ROMERO</v>
          </cell>
          <cell r="B1197">
            <v>4113796</v>
          </cell>
        </row>
        <row r="1198">
          <cell r="A1198" t="str">
            <v>VICTOR MANUEL PRADA GOMEZ</v>
          </cell>
          <cell r="B1198">
            <v>80218865</v>
          </cell>
        </row>
        <row r="1199">
          <cell r="A1199" t="str">
            <v>VICTOR RAFAEL DE JESUS DIAZ GRANADOS DURAN</v>
          </cell>
          <cell r="B1199">
            <v>12615009</v>
          </cell>
        </row>
        <row r="1200">
          <cell r="A1200" t="str">
            <v>VILMA DEYANIRA SANCHEZ ULLOA</v>
          </cell>
          <cell r="B1200">
            <v>52871416</v>
          </cell>
        </row>
        <row r="1201">
          <cell r="A1201" t="str">
            <v>VILMA ESTHER MEDINA AGUILAR</v>
          </cell>
          <cell r="B1201">
            <v>32876506</v>
          </cell>
        </row>
        <row r="1202">
          <cell r="A1202" t="str">
            <v>VILMA MENDOZA VARGAS</v>
          </cell>
          <cell r="B1202">
            <v>53114816</v>
          </cell>
        </row>
        <row r="1203">
          <cell r="A1203" t="str">
            <v>VILMA PATRICIA IDARRAGA DUITAMA</v>
          </cell>
          <cell r="B1203">
            <v>52439750</v>
          </cell>
        </row>
        <row r="1204">
          <cell r="A1204" t="str">
            <v>VIRNA DE LA PAZ LEON TAMARA</v>
          </cell>
          <cell r="B1204">
            <v>27895685</v>
          </cell>
        </row>
        <row r="1205">
          <cell r="A1205" t="str">
            <v>VIVIANA ANDREA BORRERO PEREZ</v>
          </cell>
          <cell r="B1205">
            <v>30938098</v>
          </cell>
        </row>
        <row r="1206">
          <cell r="A1206" t="str">
            <v>VIVIANA CORREDOR GARCIA</v>
          </cell>
          <cell r="B1206">
            <v>39545769</v>
          </cell>
        </row>
        <row r="1207">
          <cell r="A1207" t="str">
            <v>VIVIANA MARIA CARDONA JIMENEZ</v>
          </cell>
          <cell r="B1207">
            <v>38757481</v>
          </cell>
        </row>
        <row r="1208">
          <cell r="A1208" t="str">
            <v>VIVIANA PAOLA MORENO MARTINEZ</v>
          </cell>
          <cell r="B1208">
            <v>52938397</v>
          </cell>
        </row>
        <row r="1209">
          <cell r="A1209" t="str">
            <v>VIVIANA PEÑA CASANOVA</v>
          </cell>
          <cell r="B1209">
            <v>38641329</v>
          </cell>
        </row>
        <row r="1210">
          <cell r="A1210" t="str">
            <v xml:space="preserve">VIVIANA PINEDA GAVIRIA </v>
          </cell>
          <cell r="B1210">
            <v>24338168</v>
          </cell>
        </row>
        <row r="1211">
          <cell r="A1211" t="str">
            <v>WALTER ANDRES GONZALEZ MORALES</v>
          </cell>
          <cell r="B1211">
            <v>80927913</v>
          </cell>
        </row>
        <row r="1212">
          <cell r="A1212" t="str">
            <v>WALTHER MANUEL JAIMES SANCHEZ</v>
          </cell>
          <cell r="B1212">
            <v>88225851</v>
          </cell>
        </row>
        <row r="1213">
          <cell r="A1213" t="str">
            <v>WENCESLAO GUERRERO CASTILLO</v>
          </cell>
          <cell r="B1213">
            <v>91012305</v>
          </cell>
        </row>
        <row r="1214">
          <cell r="A1214" t="str">
            <v>WENCESLAO JOSE MESTRE VIVES</v>
          </cell>
          <cell r="B1214">
            <v>72185455</v>
          </cell>
        </row>
        <row r="1215">
          <cell r="A1215" t="str">
            <v>WENDI MARGARITA REYES YEPES</v>
          </cell>
          <cell r="B1215">
            <v>1143228484</v>
          </cell>
        </row>
        <row r="1216">
          <cell r="A1216" t="str">
            <v>WENDY HELENA DEL REAL CANENCIA</v>
          </cell>
          <cell r="B1216">
            <v>32906446</v>
          </cell>
        </row>
        <row r="1217">
          <cell r="A1217" t="str">
            <v>WENDY TATIANA LANCHEROS MOLINA</v>
          </cell>
          <cell r="B1217">
            <v>1014234274</v>
          </cell>
        </row>
        <row r="1218">
          <cell r="A1218" t="str">
            <v>WEYMAR RAMSES GUTIERREZ ORTIZ</v>
          </cell>
          <cell r="B1218">
            <v>80148863</v>
          </cell>
        </row>
        <row r="1219">
          <cell r="A1219" t="str">
            <v>WILFER HUMBERTO DIAZ TAPIAS</v>
          </cell>
          <cell r="B1219">
            <v>1123084624</v>
          </cell>
        </row>
        <row r="1220">
          <cell r="A1220" t="str">
            <v>WILIAN ALFREDO VELASQUEZ MUÑOZ</v>
          </cell>
          <cell r="B1220">
            <v>11445508</v>
          </cell>
        </row>
        <row r="1221">
          <cell r="A1221" t="str">
            <v>WILLIAM ARMANDO GIRALDO CARDONA</v>
          </cell>
          <cell r="B1221">
            <v>16070453</v>
          </cell>
        </row>
        <row r="1222">
          <cell r="A1222" t="str">
            <v>WILLIAM EDUARDO RAMIREZ TRIANA</v>
          </cell>
          <cell r="B1222">
            <v>79523846</v>
          </cell>
        </row>
        <row r="1223">
          <cell r="A1223" t="str">
            <v>WILLIAM ERNESTO DUARTE GARCIA</v>
          </cell>
          <cell r="B1223">
            <v>79915204</v>
          </cell>
        </row>
        <row r="1224">
          <cell r="A1224" t="str">
            <v>WILLIAM FERNANDO ROJO VARGAS</v>
          </cell>
          <cell r="B1224">
            <v>74282681</v>
          </cell>
        </row>
        <row r="1225">
          <cell r="A1225" t="str">
            <v>WILLIAM GARCIA VANEGAS</v>
          </cell>
          <cell r="B1225">
            <v>94225038</v>
          </cell>
        </row>
        <row r="1226">
          <cell r="A1226" t="str">
            <v>WILLIAM JAVIER SALGADO LOPEZ</v>
          </cell>
          <cell r="B1226">
            <v>79120027</v>
          </cell>
        </row>
        <row r="1227">
          <cell r="A1227" t="str">
            <v>WILLIAM MAURICIO TORRES CASTAÑEDA</v>
          </cell>
          <cell r="B1227">
            <v>3159291</v>
          </cell>
        </row>
        <row r="1228">
          <cell r="A1228" t="str">
            <v>WILLIAM ORLANDO MEDINA LOZANO</v>
          </cell>
          <cell r="B1228">
            <v>80024016</v>
          </cell>
        </row>
        <row r="1229">
          <cell r="A1229" t="str">
            <v>WILLIAM OSPINA PALACIO</v>
          </cell>
          <cell r="B1229">
            <v>9871731</v>
          </cell>
        </row>
        <row r="1230">
          <cell r="A1230" t="str">
            <v>WILLIAM ROBERTO LOPEZ MESIAS</v>
          </cell>
          <cell r="B1230">
            <v>12746980</v>
          </cell>
        </row>
        <row r="1231">
          <cell r="A1231" t="str">
            <v>WILLIAM VILLARRAGA PULIDO</v>
          </cell>
          <cell r="B1231">
            <v>79687979</v>
          </cell>
        </row>
        <row r="1232">
          <cell r="A1232" t="str">
            <v>WILMAN ARNOLDO GUTIERREZ ORTIZ</v>
          </cell>
          <cell r="B1232">
            <v>1013600771</v>
          </cell>
        </row>
        <row r="1233">
          <cell r="A1233" t="str">
            <v>WILMAR ADRIAN MONCADA TARAZONA</v>
          </cell>
          <cell r="B1233">
            <v>88232843</v>
          </cell>
        </row>
        <row r="1234">
          <cell r="A1234" t="str">
            <v>WILMAR JAVIER PEREZ TABARES</v>
          </cell>
          <cell r="B1234">
            <v>10004299</v>
          </cell>
        </row>
        <row r="1235">
          <cell r="A1235" t="str">
            <v>WILMER MORA GASCA</v>
          </cell>
          <cell r="B1235">
            <v>86044180</v>
          </cell>
        </row>
        <row r="1236">
          <cell r="A1236" t="str">
            <v>WILSON ADOLFO FANDIÑO TUNJO</v>
          </cell>
          <cell r="B1236">
            <v>80281746</v>
          </cell>
        </row>
        <row r="1237">
          <cell r="A1237" t="str">
            <v>WILSON ADRIAN VALBUENA PINZON</v>
          </cell>
          <cell r="B1237">
            <v>93398584</v>
          </cell>
        </row>
        <row r="1238">
          <cell r="A1238" t="str">
            <v>WILSON ALONSO SILVA SILVA</v>
          </cell>
          <cell r="B1238">
            <v>79832662</v>
          </cell>
        </row>
        <row r="1239">
          <cell r="A1239" t="str">
            <v>WILSON GIOVANNI GALINDO GONZALEZ</v>
          </cell>
          <cell r="B1239">
            <v>79974680</v>
          </cell>
        </row>
        <row r="1240">
          <cell r="A1240" t="str">
            <v>WILSON PATIÑO SANCHEZ</v>
          </cell>
          <cell r="B1240">
            <v>79388742</v>
          </cell>
        </row>
        <row r="1241">
          <cell r="A1241" t="str">
            <v>WILSON RICARDO MORA GUERRERO</v>
          </cell>
          <cell r="B1241">
            <v>86086127</v>
          </cell>
        </row>
        <row r="1242">
          <cell r="A1242" t="str">
            <v>WILSON YOVANI TEQUIA HERRERA</v>
          </cell>
          <cell r="B1242">
            <v>80129671</v>
          </cell>
        </row>
        <row r="1243">
          <cell r="A1243" t="str">
            <v>WILSSON ARMANDO JIMENEZ DEVIA</v>
          </cell>
          <cell r="B1243">
            <v>79970150</v>
          </cell>
        </row>
        <row r="1244">
          <cell r="A1244" t="str">
            <v>WILVER JAVIER AYALA CERVANTES</v>
          </cell>
          <cell r="B1244">
            <v>85150478</v>
          </cell>
        </row>
        <row r="1245">
          <cell r="A1245" t="str">
            <v>WINSTON ANDRES MARTINEZ ACOSTA</v>
          </cell>
          <cell r="B1245">
            <v>79572017</v>
          </cell>
        </row>
        <row r="1246">
          <cell r="A1246" t="str">
            <v>WOLFGANG GARCIA ECHENIQUE</v>
          </cell>
          <cell r="B1246">
            <v>73123585</v>
          </cell>
        </row>
        <row r="1247">
          <cell r="A1247" t="str">
            <v>XIMENA ISABEL RAMIREZ CORTES</v>
          </cell>
          <cell r="B1247">
            <v>1026555510</v>
          </cell>
        </row>
        <row r="1248">
          <cell r="A1248" t="str">
            <v>XIOMARA PEÑARANDA SUAREZ</v>
          </cell>
          <cell r="B1248">
            <v>60349875</v>
          </cell>
        </row>
        <row r="1249">
          <cell r="A1249" t="str">
            <v>YADID DEL CARMEN MARTINEZ HINESTROZA</v>
          </cell>
          <cell r="B1249">
            <v>1077438612</v>
          </cell>
        </row>
        <row r="1250">
          <cell r="A1250" t="str">
            <v>YAIR ALFREDO ARDILA BOYACA</v>
          </cell>
          <cell r="B1250">
            <v>11275391</v>
          </cell>
        </row>
        <row r="1251">
          <cell r="A1251" t="str">
            <v>YAIR ANTONIO MORENO GOMEZ</v>
          </cell>
          <cell r="B1251">
            <v>72244410</v>
          </cell>
        </row>
        <row r="1252">
          <cell r="A1252" t="str">
            <v>YAJAIRA LATORRE BOTIA</v>
          </cell>
          <cell r="B1252">
            <v>27603432</v>
          </cell>
        </row>
        <row r="1253">
          <cell r="A1253" t="str">
            <v>YAMID ESNEHIDY USECHE FUQUEN</v>
          </cell>
          <cell r="B1253">
            <v>52228024</v>
          </cell>
        </row>
        <row r="1254">
          <cell r="A1254" t="str">
            <v>YAMILED PAY GUZMAN</v>
          </cell>
          <cell r="B1254">
            <v>65767693</v>
          </cell>
        </row>
        <row r="1255">
          <cell r="A1255" t="str">
            <v>YANA CRISTINA GONZALEZ FLOREZ</v>
          </cell>
          <cell r="B1255">
            <v>46668764</v>
          </cell>
        </row>
        <row r="1256">
          <cell r="A1256" t="str">
            <v>YANINA ELENA GUERRA ATENCIA</v>
          </cell>
          <cell r="B1256">
            <v>1052956691</v>
          </cell>
        </row>
        <row r="1257">
          <cell r="A1257" t="str">
            <v>YASID ALBERTO MONTAÑO GRANADOS</v>
          </cell>
          <cell r="B1257">
            <v>91157342</v>
          </cell>
        </row>
        <row r="1258">
          <cell r="A1258" t="str">
            <v>YEISON MAURICIO MORALES GARCIA</v>
          </cell>
          <cell r="B1258">
            <v>80031617</v>
          </cell>
        </row>
        <row r="1259">
          <cell r="A1259" t="str">
            <v>YENCY JACIBE CARVAJAL TIERRADENTRO</v>
          </cell>
          <cell r="B1259">
            <v>36067049</v>
          </cell>
        </row>
        <row r="1260">
          <cell r="A1260" t="str">
            <v>YENNY PAOLA ROJAS CASTRO</v>
          </cell>
          <cell r="B1260">
            <v>1032413049</v>
          </cell>
        </row>
        <row r="1261">
          <cell r="A1261" t="str">
            <v>YESENIA BASTIDAS ZUÑIGA</v>
          </cell>
          <cell r="B1261">
            <v>1047427015</v>
          </cell>
        </row>
        <row r="1262">
          <cell r="A1262" t="str">
            <v>YESICA PATRICIA VERGARA REVOLLEDO</v>
          </cell>
          <cell r="B1262">
            <v>64701923</v>
          </cell>
        </row>
        <row r="1263">
          <cell r="A1263" t="str">
            <v>YEZID ALBERTO DIAZ PACHON</v>
          </cell>
          <cell r="B1263">
            <v>79590411</v>
          </cell>
        </row>
        <row r="1264">
          <cell r="A1264" t="str">
            <v>YEZNI MILENA DIAZ VILLALBA</v>
          </cell>
          <cell r="B1264">
            <v>1010181117</v>
          </cell>
        </row>
        <row r="1265">
          <cell r="A1265" t="str">
            <v>YIBETH MARCELA HERRERA HERNANDEZ</v>
          </cell>
          <cell r="B1265">
            <v>36718392</v>
          </cell>
        </row>
        <row r="1266">
          <cell r="A1266" t="str">
            <v>YINET ZULAY VARGAS GONZALEZ</v>
          </cell>
          <cell r="B1266">
            <v>1018439036</v>
          </cell>
        </row>
        <row r="1267">
          <cell r="A1267" t="str">
            <v>YISELA DUERO AUDOR</v>
          </cell>
          <cell r="B1267">
            <v>66967459</v>
          </cell>
        </row>
        <row r="1268">
          <cell r="A1268" t="str">
            <v>YISSELL VELANDIA BELTRAN</v>
          </cell>
          <cell r="B1268">
            <v>21183334</v>
          </cell>
        </row>
        <row r="1269">
          <cell r="A1269" t="str">
            <v>YOLANDA ESCOBAR MARTINEZ</v>
          </cell>
          <cell r="B1269">
            <v>51989462</v>
          </cell>
        </row>
        <row r="1270">
          <cell r="A1270" t="str">
            <v>YOLIMA PATRICIA PERALTA CHINCHIA</v>
          </cell>
          <cell r="B1270">
            <v>56054902</v>
          </cell>
        </row>
        <row r="1271">
          <cell r="A1271" t="str">
            <v>YUBER ANDRES BOHORQUEZ MATEUS</v>
          </cell>
          <cell r="B1271">
            <v>80221863</v>
          </cell>
        </row>
        <row r="1272">
          <cell r="A1272" t="str">
            <v>YUBERLEY ORTEGA RINCON</v>
          </cell>
          <cell r="B1272">
            <v>91531562</v>
          </cell>
        </row>
        <row r="1273">
          <cell r="A1273" t="str">
            <v>YUDIS AMPARO GOMEZ SILVA</v>
          </cell>
          <cell r="B1273">
            <v>63312971</v>
          </cell>
        </row>
        <row r="1274">
          <cell r="A1274" t="str">
            <v>YULI CAROLINA BOLAÑOS PORTILLA</v>
          </cell>
          <cell r="B1274">
            <v>59586370</v>
          </cell>
        </row>
        <row r="1275">
          <cell r="A1275" t="str">
            <v>YURANIS PAOLA RAMOS SUAREZ</v>
          </cell>
          <cell r="B1275">
            <v>32907154</v>
          </cell>
        </row>
        <row r="1276">
          <cell r="A1276" t="str">
            <v>YURI YANET HUERTAS MANCIPE</v>
          </cell>
          <cell r="B1276">
            <v>1031134061</v>
          </cell>
        </row>
        <row r="1277">
          <cell r="A1277" t="str">
            <v>YURY INES BOCAREJO GARCIA</v>
          </cell>
          <cell r="B1277">
            <v>1023904441</v>
          </cell>
        </row>
        <row r="1278">
          <cell r="A1278" t="str">
            <v>ZORAYA PERDOMO VASQUEZ</v>
          </cell>
          <cell r="B1278">
            <v>51939788</v>
          </cell>
        </row>
        <row r="1279">
          <cell r="A1279" t="str">
            <v>ZULIMA AYDEE RAMIREZ ZUÑIGA</v>
          </cell>
          <cell r="B1279">
            <v>1014186141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ATOS 2015"/>
      <sheetName val="SUPERVISIONES 2015"/>
    </sheetNames>
    <sheetDataSet>
      <sheetData sheetId="0" refreshError="1"/>
      <sheetData sheetId="1" refreshError="1">
        <row r="3">
          <cell r="A3" t="str">
            <v>ABELARDO ALFREDO GOMEZ MENDEZ</v>
          </cell>
          <cell r="B3">
            <v>76316134</v>
          </cell>
        </row>
        <row r="4">
          <cell r="A4" t="str">
            <v>ADIELA DEL CARMEN BENITEZ CHARRIA</v>
          </cell>
          <cell r="B4">
            <v>51574674</v>
          </cell>
        </row>
        <row r="5">
          <cell r="A5" t="str">
            <v>ADOLFO DE JESUS VEGA GOMEZ</v>
          </cell>
          <cell r="B5">
            <v>74320636</v>
          </cell>
        </row>
        <row r="6">
          <cell r="A6" t="str">
            <v>ADOLFO GONZALEZ VILLAR</v>
          </cell>
          <cell r="B6">
            <v>79340365</v>
          </cell>
        </row>
        <row r="7">
          <cell r="A7" t="str">
            <v>ADONIO DAZA VELANDIA</v>
          </cell>
          <cell r="B7">
            <v>79705370</v>
          </cell>
        </row>
        <row r="8">
          <cell r="A8" t="str">
            <v>ADRIANA ISABEL MONCADA CARVAJAL</v>
          </cell>
          <cell r="B8">
            <v>1024495295</v>
          </cell>
        </row>
        <row r="9">
          <cell r="A9" t="str">
            <v>ADRIANA MARCELA HINOJOSA CASTAÑEDA</v>
          </cell>
          <cell r="B9">
            <v>68296543</v>
          </cell>
        </row>
        <row r="10">
          <cell r="A10" t="str">
            <v>ADRIANA MERCEDES RODRIGUEZ VILLATE</v>
          </cell>
          <cell r="B10">
            <v>52993820</v>
          </cell>
        </row>
        <row r="11">
          <cell r="A11" t="str">
            <v>ADRIANA PAOLA CUERVO PULIDO</v>
          </cell>
          <cell r="B11">
            <v>52934097</v>
          </cell>
        </row>
        <row r="12">
          <cell r="A12" t="str">
            <v>AIDA LORENA TELLO LOPEZ</v>
          </cell>
          <cell r="B12">
            <v>27082113</v>
          </cell>
        </row>
        <row r="13">
          <cell r="A13" t="str">
            <v>AIDA MILENA PEREZ AROSEMENA</v>
          </cell>
          <cell r="B13">
            <v>31164881</v>
          </cell>
        </row>
        <row r="14">
          <cell r="A14" t="str">
            <v>ALBA LUCIA CRUZ RODRIGUEZ</v>
          </cell>
          <cell r="B14">
            <v>35492456</v>
          </cell>
        </row>
        <row r="15">
          <cell r="A15" t="str">
            <v>ALBEIRO LOSADA FARFAN</v>
          </cell>
          <cell r="B15">
            <v>94367897</v>
          </cell>
        </row>
        <row r="16">
          <cell r="A16" t="str">
            <v>ALBERTO ALEXANDER MURILLO HERRERA</v>
          </cell>
          <cell r="B16">
            <v>93373942</v>
          </cell>
        </row>
        <row r="17">
          <cell r="A17" t="str">
            <v xml:space="preserve">ALBERTO ALZATE </v>
          </cell>
          <cell r="B17">
            <v>4470197</v>
          </cell>
        </row>
        <row r="18">
          <cell r="A18" t="str">
            <v>ALEJANDRA JINNETH PINILLA REYES</v>
          </cell>
          <cell r="B18">
            <v>52780783</v>
          </cell>
        </row>
        <row r="19">
          <cell r="A19" t="str">
            <v>ALEJANDRO BURITICA GOMEZ</v>
          </cell>
          <cell r="B19">
            <v>1128445853</v>
          </cell>
        </row>
        <row r="20">
          <cell r="A20" t="str">
            <v>ALEJANDRO FALLA SANCHEZ</v>
          </cell>
          <cell r="B20">
            <v>79617767</v>
          </cell>
        </row>
        <row r="21">
          <cell r="A21" t="str">
            <v>ALEX DEAN YEPES BARRIOS</v>
          </cell>
          <cell r="B21">
            <v>72201267</v>
          </cell>
        </row>
        <row r="22">
          <cell r="A22" t="str">
            <v>ALEX FERNEY HINCAPIE NUÑEZ</v>
          </cell>
          <cell r="B22">
            <v>79963759</v>
          </cell>
        </row>
        <row r="23">
          <cell r="A23" t="str">
            <v>ALEX RIVERA PELAEZ</v>
          </cell>
          <cell r="B23">
            <v>94391708</v>
          </cell>
        </row>
        <row r="24">
          <cell r="A24" t="str">
            <v>ALEXANDER DURAN CAÑAS</v>
          </cell>
          <cell r="B24">
            <v>88221546</v>
          </cell>
        </row>
        <row r="25">
          <cell r="A25" t="str">
            <v>ALEXANDER ENRIQUE RODRIGUEZ OSORIO</v>
          </cell>
          <cell r="B25">
            <v>8507491</v>
          </cell>
        </row>
        <row r="26">
          <cell r="A26" t="str">
            <v>ALEXANDER GIRALDO PINEDA</v>
          </cell>
          <cell r="B26">
            <v>9817852</v>
          </cell>
        </row>
        <row r="27">
          <cell r="A27" t="str">
            <v>ALEXANDER ORLANDO ANGULO LEON</v>
          </cell>
          <cell r="B27">
            <v>79662924</v>
          </cell>
        </row>
        <row r="28">
          <cell r="A28" t="str">
            <v>ALEXANDER PASINGA LOPEZ</v>
          </cell>
          <cell r="B28">
            <v>87473040</v>
          </cell>
        </row>
        <row r="29">
          <cell r="A29" t="str">
            <v>ALEXANDER PEREZ INFANTE</v>
          </cell>
          <cell r="B29">
            <v>80147567</v>
          </cell>
        </row>
        <row r="30">
          <cell r="A30" t="str">
            <v xml:space="preserve">ALEXANDER RUBIO </v>
          </cell>
          <cell r="B30">
            <v>17356341</v>
          </cell>
        </row>
        <row r="31">
          <cell r="A31" t="str">
            <v>ALEXANDER SERNA VARON</v>
          </cell>
          <cell r="B31">
            <v>72228650</v>
          </cell>
        </row>
        <row r="32">
          <cell r="A32" t="str">
            <v>ALEXANDER SERRANO PINEDA</v>
          </cell>
          <cell r="B32">
            <v>94453666</v>
          </cell>
        </row>
        <row r="33">
          <cell r="A33" t="str">
            <v>ALEXANDER ZUÑIGA BERMUDEZ</v>
          </cell>
          <cell r="B33">
            <v>1130587089</v>
          </cell>
        </row>
        <row r="34">
          <cell r="A34" t="str">
            <v>ALEXEDID ALBEIRO PARDO PINZON</v>
          </cell>
          <cell r="B34">
            <v>86040562</v>
          </cell>
        </row>
        <row r="35">
          <cell r="A35" t="str">
            <v>ALEXIS FERNANDO CONTRERAS CARREÑO</v>
          </cell>
          <cell r="B35">
            <v>88030955</v>
          </cell>
        </row>
        <row r="36">
          <cell r="A36" t="str">
            <v>ALFONSO RODRIGUEZ CUMBE</v>
          </cell>
          <cell r="B36">
            <v>12203383</v>
          </cell>
        </row>
        <row r="37">
          <cell r="A37" t="str">
            <v>ALFREDO CALLETANO BASTIDAS OJEDA</v>
          </cell>
          <cell r="B37">
            <v>12969328</v>
          </cell>
        </row>
        <row r="38">
          <cell r="A38" t="str">
            <v>ALID ARCINIEGAS CARVAJAL</v>
          </cell>
          <cell r="B38">
            <v>2997089</v>
          </cell>
        </row>
        <row r="39">
          <cell r="A39" t="str">
            <v>ALMA MARIA VALENCIA PINTO</v>
          </cell>
          <cell r="B39">
            <v>31852260</v>
          </cell>
        </row>
        <row r="40">
          <cell r="A40" t="str">
            <v>ALVARO ALBERTO SANTANA FERRUCHO</v>
          </cell>
          <cell r="B40">
            <v>19468904</v>
          </cell>
        </row>
        <row r="41">
          <cell r="A41" t="str">
            <v>ALVARO ANDRADE RAMIREZ</v>
          </cell>
          <cell r="B41">
            <v>12994660</v>
          </cell>
        </row>
        <row r="42">
          <cell r="A42" t="str">
            <v>ALVARO ERNESTO FERNANDEZ VALLEJO</v>
          </cell>
          <cell r="B42">
            <v>76328498</v>
          </cell>
        </row>
        <row r="43">
          <cell r="A43" t="str">
            <v>ALVARO FRANCISCO ROJAS MANJARRES</v>
          </cell>
          <cell r="B43">
            <v>9658672</v>
          </cell>
        </row>
        <row r="44">
          <cell r="A44" t="str">
            <v>ALVARO RODRIGUEZ GOMEZ</v>
          </cell>
          <cell r="B44">
            <v>79342713</v>
          </cell>
        </row>
        <row r="45">
          <cell r="A45" t="str">
            <v>ALVARO RUEDA RINCON</v>
          </cell>
          <cell r="B45">
            <v>79116407</v>
          </cell>
        </row>
        <row r="46">
          <cell r="A46" t="str">
            <v>ALVEIRO JOAQUI MOLINA</v>
          </cell>
          <cell r="B46">
            <v>83219253</v>
          </cell>
        </row>
        <row r="47">
          <cell r="A47" t="str">
            <v>AMANDA MARTINA SANCHEZ SANCHEZ</v>
          </cell>
          <cell r="B47">
            <v>39664287</v>
          </cell>
        </row>
        <row r="48">
          <cell r="A48" t="str">
            <v>AMINTA VILLAMIZAR MORA</v>
          </cell>
          <cell r="B48">
            <v>51680160</v>
          </cell>
        </row>
        <row r="49">
          <cell r="A49" t="str">
            <v>AMIR ENRIQUE LECHUGA LECHUGA</v>
          </cell>
          <cell r="B49">
            <v>8642908</v>
          </cell>
        </row>
        <row r="50">
          <cell r="A50" t="str">
            <v>ANA CAROLINA INSIGNARES CASTAÑEDA</v>
          </cell>
          <cell r="B50">
            <v>52897533</v>
          </cell>
        </row>
        <row r="51">
          <cell r="A51" t="str">
            <v>ANA CECILIA ANGARITA GARCIA</v>
          </cell>
          <cell r="B51">
            <v>52224214</v>
          </cell>
        </row>
        <row r="52">
          <cell r="A52" t="str">
            <v>ANA CELMIRA VELASQUEZ ORTIZ</v>
          </cell>
          <cell r="B52">
            <v>1032379146</v>
          </cell>
        </row>
        <row r="53">
          <cell r="A53" t="str">
            <v>ANA CONSTANZA POLANIA ALMARIO</v>
          </cell>
          <cell r="B53">
            <v>52258308</v>
          </cell>
        </row>
        <row r="54">
          <cell r="A54" t="str">
            <v>ANA MARCELA MANCO MONTEALEGRE</v>
          </cell>
          <cell r="B54">
            <v>52546213</v>
          </cell>
        </row>
        <row r="55">
          <cell r="A55" t="str">
            <v>ANA MARIA OCHOA TABARES</v>
          </cell>
          <cell r="B55">
            <v>52528201</v>
          </cell>
        </row>
        <row r="56">
          <cell r="A56" t="str">
            <v>ANA MERCEDES FIGUEROA RAMIREZ</v>
          </cell>
          <cell r="B56">
            <v>30738603</v>
          </cell>
        </row>
        <row r="57">
          <cell r="A57" t="str">
            <v>ANA MILENA ACEVEDO SILVA</v>
          </cell>
          <cell r="B57">
            <v>30237746</v>
          </cell>
        </row>
        <row r="58">
          <cell r="A58" t="str">
            <v>ANA MILENA MOSQUERA PALACIOS</v>
          </cell>
          <cell r="B58">
            <v>43106175</v>
          </cell>
        </row>
        <row r="59">
          <cell r="A59" t="str">
            <v>ANA PAOLA MORENO BLANCO</v>
          </cell>
          <cell r="B59">
            <v>1095792999</v>
          </cell>
        </row>
        <row r="60">
          <cell r="A60" t="str">
            <v>ANA RUTH HURTADO GIRALDO</v>
          </cell>
          <cell r="B60">
            <v>52279938</v>
          </cell>
        </row>
        <row r="61">
          <cell r="A61" t="str">
            <v>ANDERSON GUEVARA MORA</v>
          </cell>
          <cell r="B61">
            <v>79707869</v>
          </cell>
        </row>
        <row r="62">
          <cell r="A62" t="str">
            <v>ANDERSON LEONARD ARENALES LONDOÑO</v>
          </cell>
          <cell r="B62">
            <v>1020744323</v>
          </cell>
        </row>
        <row r="63">
          <cell r="A63" t="str">
            <v>ANDREA CAROLINA RODRIGUEZ SANCHEZ</v>
          </cell>
          <cell r="B63">
            <v>52454568</v>
          </cell>
        </row>
        <row r="64">
          <cell r="A64" t="str">
            <v>ANDREA CONSTANZA RAMIREZ MEDINA</v>
          </cell>
          <cell r="B64">
            <v>52390529</v>
          </cell>
        </row>
        <row r="65">
          <cell r="A65" t="str">
            <v>ANDREA DEL PILAR LEGUIZAMON MORALES</v>
          </cell>
          <cell r="B65">
            <v>52917088</v>
          </cell>
        </row>
        <row r="66">
          <cell r="A66" t="str">
            <v>ANDREA MARIA URIBE CAHUANA</v>
          </cell>
          <cell r="B66">
            <v>1084735542</v>
          </cell>
        </row>
        <row r="67">
          <cell r="A67" t="str">
            <v>ANDREA MILENA ROSERO BOTINA</v>
          </cell>
          <cell r="B67">
            <v>1120216621</v>
          </cell>
        </row>
        <row r="68">
          <cell r="A68" t="str">
            <v>ANDREA PAOLA ROA SILVA</v>
          </cell>
          <cell r="B68">
            <v>52970509</v>
          </cell>
        </row>
        <row r="69">
          <cell r="A69" t="str">
            <v>ANDREA ROCIO CASTILLO PAEZ</v>
          </cell>
          <cell r="B69">
            <v>1026560635</v>
          </cell>
        </row>
        <row r="70">
          <cell r="A70" t="str">
            <v>ANDRES AGUILAR BERMUDEZ</v>
          </cell>
          <cell r="B70">
            <v>3170979</v>
          </cell>
        </row>
        <row r="71">
          <cell r="A71" t="str">
            <v>ANDRES ALFONSO TARAZONA PARRA</v>
          </cell>
          <cell r="B71">
            <v>13852174</v>
          </cell>
        </row>
        <row r="72">
          <cell r="A72" t="str">
            <v>ANDRES ARTURO SANCHEZ REYES</v>
          </cell>
          <cell r="B72">
            <v>79264819</v>
          </cell>
        </row>
        <row r="73">
          <cell r="A73" t="str">
            <v>ANDRES EDUARDO HERRERA ECHEVERRY</v>
          </cell>
          <cell r="B73">
            <v>94537372</v>
          </cell>
        </row>
        <row r="74">
          <cell r="A74" t="str">
            <v>ANDRES EUGENIO SANGUINO CARDENAS</v>
          </cell>
          <cell r="B74">
            <v>88234968</v>
          </cell>
        </row>
        <row r="75">
          <cell r="A75" t="str">
            <v>ANDRES FELIPE ALVAREZ OSORIO</v>
          </cell>
          <cell r="B75">
            <v>80030320</v>
          </cell>
        </row>
        <row r="76">
          <cell r="A76" t="str">
            <v>ANDRES FELIPE CASTRO PORTILLA</v>
          </cell>
          <cell r="B76">
            <v>1085256374</v>
          </cell>
        </row>
        <row r="77">
          <cell r="A77" t="str">
            <v>ANDRES FELIPE HERNANDEZ CAÑON</v>
          </cell>
          <cell r="B77">
            <v>14800778</v>
          </cell>
        </row>
        <row r="78">
          <cell r="A78" t="str">
            <v>ANDRES HUMBERTO CRUZ MERCHAN</v>
          </cell>
          <cell r="B78">
            <v>80109937</v>
          </cell>
        </row>
        <row r="79">
          <cell r="A79" t="str">
            <v>ANDRES IVAN BURBANO PINTO</v>
          </cell>
          <cell r="B79">
            <v>98398243</v>
          </cell>
        </row>
        <row r="80">
          <cell r="A80" t="str">
            <v>ANDRES JULIAN RUIZ DIAZ</v>
          </cell>
          <cell r="B80">
            <v>1017136093</v>
          </cell>
        </row>
        <row r="81">
          <cell r="A81" t="str">
            <v>ANDRES RICARDO CAICEDO LADINO</v>
          </cell>
          <cell r="B81">
            <v>80495438</v>
          </cell>
        </row>
        <row r="82">
          <cell r="A82" t="str">
            <v>ANDRES SUAREZ PINEDA</v>
          </cell>
          <cell r="B82">
            <v>80024627</v>
          </cell>
        </row>
        <row r="83">
          <cell r="A83" t="str">
            <v>ANDRU FABIAN MERCHAN GUERRERO</v>
          </cell>
          <cell r="B83">
            <v>80724389</v>
          </cell>
        </row>
        <row r="84">
          <cell r="A84" t="str">
            <v>ANDY OVIEDO ROJAS</v>
          </cell>
          <cell r="B84">
            <v>72005852</v>
          </cell>
        </row>
        <row r="85">
          <cell r="A85" t="str">
            <v>ANGEL CATALINA ACOSTA RIVERA</v>
          </cell>
          <cell r="B85">
            <v>53037167</v>
          </cell>
        </row>
        <row r="86">
          <cell r="A86" t="str">
            <v>ANGEL GIOVANNY HERNANDEZ QUINTERO</v>
          </cell>
          <cell r="B86">
            <v>11390371</v>
          </cell>
        </row>
        <row r="87">
          <cell r="A87" t="str">
            <v>ANGEL JAIRO YEPEZ JIMENEZ</v>
          </cell>
          <cell r="B87">
            <v>79265904</v>
          </cell>
        </row>
        <row r="88">
          <cell r="A88" t="str">
            <v>ANGELA ANDREA HIDALGO MOLANO</v>
          </cell>
          <cell r="B88">
            <v>52843404</v>
          </cell>
        </row>
        <row r="89">
          <cell r="A89" t="str">
            <v>ANGELA CATALINA PEREZ FONTALVO</v>
          </cell>
          <cell r="B89">
            <v>1082901992</v>
          </cell>
        </row>
        <row r="90">
          <cell r="A90" t="str">
            <v>ANGELA GISELA DAZA PULIDO</v>
          </cell>
          <cell r="B90">
            <v>52717117</v>
          </cell>
        </row>
        <row r="91">
          <cell r="A91" t="str">
            <v>ANGELA MARCELA JARAMILLO CORREDOR</v>
          </cell>
          <cell r="B91">
            <v>53118707</v>
          </cell>
        </row>
        <row r="92">
          <cell r="A92" t="str">
            <v>ANGELA MARIA DIAZ JIMENEZ</v>
          </cell>
          <cell r="B92">
            <v>63531270</v>
          </cell>
        </row>
        <row r="93">
          <cell r="A93" t="str">
            <v>ANGELA PATRICIA PARRA CHIGUASUQUE</v>
          </cell>
          <cell r="B93">
            <v>52992368</v>
          </cell>
        </row>
        <row r="94">
          <cell r="A94" t="str">
            <v>ANGELA PATRICIA SANCHEZ HURTADO</v>
          </cell>
          <cell r="B94">
            <v>52031795</v>
          </cell>
        </row>
        <row r="95">
          <cell r="A95" t="str">
            <v xml:space="preserve">ANGELA ROCIRY LONGAS BELTRAN </v>
          </cell>
          <cell r="B95">
            <v>52842749</v>
          </cell>
        </row>
        <row r="96">
          <cell r="A96" t="str">
            <v>ANGELA YIRA JIMENEZ CASALLAS</v>
          </cell>
          <cell r="B96">
            <v>52409905</v>
          </cell>
        </row>
        <row r="97">
          <cell r="A97" t="str">
            <v>ANGELA YOHANA BERNAL BARBOSA</v>
          </cell>
          <cell r="B97">
            <v>35260585</v>
          </cell>
        </row>
        <row r="98">
          <cell r="A98" t="str">
            <v>ANGELICA DAYAN RANGEL GUEVARA</v>
          </cell>
          <cell r="B98">
            <v>1130678897</v>
          </cell>
        </row>
        <row r="99">
          <cell r="A99" t="str">
            <v>ANGELICA HOYOS BADILLO</v>
          </cell>
          <cell r="B99">
            <v>1014198366</v>
          </cell>
        </row>
        <row r="100">
          <cell r="A100" t="str">
            <v>ANGELICA MARIA MORENO DELGADO</v>
          </cell>
          <cell r="B100">
            <v>31573241</v>
          </cell>
        </row>
        <row r="101">
          <cell r="A101" t="str">
            <v>ANGELICA URAZAN PENAGOS</v>
          </cell>
          <cell r="B101">
            <v>52077438</v>
          </cell>
        </row>
        <row r="102">
          <cell r="A102" t="str">
            <v>ANGIE JOHANA TORRES HERRERA</v>
          </cell>
          <cell r="B102">
            <v>1032417100</v>
          </cell>
        </row>
        <row r="103">
          <cell r="A103" t="str">
            <v>ANTONIO EVELIO GUZMAN VILLOTA</v>
          </cell>
          <cell r="B103">
            <v>87491479</v>
          </cell>
        </row>
        <row r="104">
          <cell r="A104" t="str">
            <v>ANTONIO HERNANDEZ LLAMAS</v>
          </cell>
          <cell r="B104">
            <v>79671646</v>
          </cell>
        </row>
        <row r="105">
          <cell r="A105" t="str">
            <v>ANYELO RUIZ ANGULO</v>
          </cell>
          <cell r="B105">
            <v>1087108403</v>
          </cell>
        </row>
        <row r="106">
          <cell r="A106" t="str">
            <v>ARLEY MURILLO CASAS</v>
          </cell>
          <cell r="B106">
            <v>11813944</v>
          </cell>
        </row>
        <row r="107">
          <cell r="A107" t="str">
            <v>ARNULFO CASTRO LOZANO</v>
          </cell>
          <cell r="B107">
            <v>73583050</v>
          </cell>
        </row>
        <row r="108">
          <cell r="A108" t="str">
            <v>ARNULFO CORDOBA VALENCIA</v>
          </cell>
          <cell r="B108">
            <v>94391059</v>
          </cell>
        </row>
        <row r="109">
          <cell r="A109" t="str">
            <v>ARQUIMEDES CONTRERAS CAMPO</v>
          </cell>
          <cell r="B109">
            <v>85446668</v>
          </cell>
        </row>
        <row r="110">
          <cell r="A110" t="str">
            <v>ARTURO LEONARDO BERMUDEZ NUÑEZ</v>
          </cell>
          <cell r="B110">
            <v>85459147</v>
          </cell>
        </row>
        <row r="111">
          <cell r="A111" t="str">
            <v>ASTRID ROLDAN AGUIRRE</v>
          </cell>
          <cell r="B111">
            <v>52796490</v>
          </cell>
        </row>
        <row r="112">
          <cell r="A112" t="str">
            <v>AURA DIANA GARCIA BURBANO</v>
          </cell>
          <cell r="B112">
            <v>36950308</v>
          </cell>
        </row>
        <row r="113">
          <cell r="A113" t="str">
            <v>BEATRIZ HELENA BOTERO MONTALVO</v>
          </cell>
          <cell r="B113">
            <v>43538083</v>
          </cell>
        </row>
        <row r="114">
          <cell r="A114" t="str">
            <v>BERNARDO ALEJANDRO MAHE MATAMOROS</v>
          </cell>
          <cell r="B114">
            <v>79412681</v>
          </cell>
        </row>
        <row r="115">
          <cell r="A115" t="str">
            <v>BIBIANA ANDREA PRESIGA CARO</v>
          </cell>
          <cell r="B115">
            <v>43920213</v>
          </cell>
        </row>
        <row r="116">
          <cell r="A116" t="str">
            <v>BIBIANA STELLA CARDONA ALVAREZ</v>
          </cell>
          <cell r="B116">
            <v>52581895</v>
          </cell>
        </row>
        <row r="117">
          <cell r="A117" t="str">
            <v>BLANCA CECILIA NIETO FUENTES</v>
          </cell>
          <cell r="B117">
            <v>52310459</v>
          </cell>
        </row>
        <row r="118">
          <cell r="A118" t="str">
            <v xml:space="preserve">BLANCA CECILIA TRIANA </v>
          </cell>
          <cell r="B118">
            <v>51768619</v>
          </cell>
        </row>
        <row r="119">
          <cell r="A119" t="str">
            <v>BLANCA JOHANA RIOS DUQUE</v>
          </cell>
          <cell r="B119">
            <v>42153088</v>
          </cell>
        </row>
        <row r="120">
          <cell r="A120" t="str">
            <v>BLANCA LUCIA ORDUÑA OLARTE</v>
          </cell>
          <cell r="B120">
            <v>52992582</v>
          </cell>
        </row>
        <row r="121">
          <cell r="A121" t="str">
            <v>BLANCA YANETH MARTINEZ SALGADO</v>
          </cell>
          <cell r="B121">
            <v>33365887</v>
          </cell>
        </row>
        <row r="122">
          <cell r="A122" t="str">
            <v>BLEIDY ROCIO GAMBOA BEJARANO</v>
          </cell>
          <cell r="B122">
            <v>51969566</v>
          </cell>
        </row>
        <row r="123">
          <cell r="A123" t="str">
            <v>BORIS OCTAVIO ESTRADA SERRATO</v>
          </cell>
          <cell r="B123">
            <v>80049005</v>
          </cell>
        </row>
        <row r="124">
          <cell r="A124" t="str">
            <v>BRENDA LIZETH GUZMAN GOMEZ</v>
          </cell>
          <cell r="B124">
            <v>1022381646</v>
          </cell>
        </row>
        <row r="125">
          <cell r="A125" t="str">
            <v>BRENNY MARCELA RUIZ MORENO</v>
          </cell>
          <cell r="B125">
            <v>27087578</v>
          </cell>
        </row>
        <row r="126">
          <cell r="A126" t="str">
            <v>BRIAN RENE ALZATE URBANO</v>
          </cell>
          <cell r="B126">
            <v>10472727</v>
          </cell>
        </row>
        <row r="127">
          <cell r="A127" t="str">
            <v>CAMILO ANDRES VIVAS MUÑOZ</v>
          </cell>
          <cell r="B127">
            <v>1014198644</v>
          </cell>
        </row>
        <row r="128">
          <cell r="A128" t="str">
            <v>CAMILO JOSE OSPINA FALLA</v>
          </cell>
          <cell r="B128">
            <v>7730384</v>
          </cell>
        </row>
        <row r="129">
          <cell r="A129" t="str">
            <v>CARLO FERNANDO QUINTERO CASTRO</v>
          </cell>
          <cell r="B129">
            <v>1978031</v>
          </cell>
        </row>
        <row r="130">
          <cell r="A130" t="str">
            <v>CARLOS ALBERTO ARCHILA CABRERA</v>
          </cell>
          <cell r="B130">
            <v>79448817</v>
          </cell>
        </row>
        <row r="131">
          <cell r="A131" t="str">
            <v>CARLOS ALBERTO BERMUDEZ GARCIA</v>
          </cell>
          <cell r="B131">
            <v>79480759</v>
          </cell>
        </row>
        <row r="132">
          <cell r="A132" t="str">
            <v>CARLOS ALBERTO ESLAVA GARCIA</v>
          </cell>
          <cell r="B132">
            <v>80875093</v>
          </cell>
        </row>
        <row r="133">
          <cell r="A133" t="str">
            <v>CARLOS ALBERTO GALVIS CAPERA</v>
          </cell>
          <cell r="B133">
            <v>80086264</v>
          </cell>
        </row>
        <row r="134">
          <cell r="A134" t="str">
            <v>CARLOS ALBERTO SILVA GOMEZ</v>
          </cell>
          <cell r="B134">
            <v>13542991</v>
          </cell>
        </row>
        <row r="135">
          <cell r="A135" t="str">
            <v>CARLOS ANDRES CRUZ VARGAS</v>
          </cell>
          <cell r="B135">
            <v>94257714</v>
          </cell>
        </row>
        <row r="136">
          <cell r="A136" t="str">
            <v>CARLOS ANDRES FLOREZ VARGAS</v>
          </cell>
          <cell r="B136">
            <v>7709557</v>
          </cell>
        </row>
        <row r="137">
          <cell r="A137" t="str">
            <v>CARLOS ANDRES LOPEZ LOPEZ</v>
          </cell>
          <cell r="B137">
            <v>94529246</v>
          </cell>
        </row>
        <row r="138">
          <cell r="A138" t="str">
            <v>CARLOS ANDRES OCHOA VALENCIA</v>
          </cell>
          <cell r="B138">
            <v>88227550</v>
          </cell>
        </row>
        <row r="139">
          <cell r="A139" t="str">
            <v>CARLOS ANDRES RESTREPO GIRALDO</v>
          </cell>
          <cell r="B139">
            <v>70326688</v>
          </cell>
        </row>
        <row r="140">
          <cell r="A140" t="str">
            <v>CARLOS ANDRES TORO ARBOLEDA</v>
          </cell>
          <cell r="B140">
            <v>6241231</v>
          </cell>
        </row>
        <row r="141">
          <cell r="A141" t="str">
            <v>CARLOS ANTONIO MOSQUERA COSSIO</v>
          </cell>
          <cell r="B141">
            <v>1077420357</v>
          </cell>
        </row>
        <row r="142">
          <cell r="A142" t="str">
            <v>CARLOS ARTURO CASTAÑEDA GARCIA</v>
          </cell>
          <cell r="B142">
            <v>75102771</v>
          </cell>
        </row>
        <row r="143">
          <cell r="A143" t="str">
            <v>CARLOS ARTURO PENAGOS RAMOS</v>
          </cell>
          <cell r="B143">
            <v>78762248</v>
          </cell>
        </row>
        <row r="144">
          <cell r="A144" t="str">
            <v>CARLOS AUGUSTO VELEZ CANDIA</v>
          </cell>
          <cell r="B144">
            <v>79628920</v>
          </cell>
        </row>
        <row r="145">
          <cell r="A145" t="str">
            <v>CARLOS EDUARDO LIÑAN SALAZAR</v>
          </cell>
          <cell r="B145">
            <v>18004343</v>
          </cell>
        </row>
        <row r="146">
          <cell r="A146" t="str">
            <v>CARLOS ENRIQUE CORTES BARRERA</v>
          </cell>
          <cell r="B146">
            <v>16944624</v>
          </cell>
        </row>
        <row r="147">
          <cell r="A147" t="str">
            <v>CARLOS FERNAN BUITRAGO ALZATE</v>
          </cell>
          <cell r="B147">
            <v>15342186</v>
          </cell>
        </row>
        <row r="148">
          <cell r="A148" t="str">
            <v>CARLOS FERNANDO PEREZ GUTIERREZ</v>
          </cell>
          <cell r="B148">
            <v>86048765</v>
          </cell>
        </row>
        <row r="149">
          <cell r="A149" t="str">
            <v>CARLOS FREDDY CRUZ VELASQUEZ</v>
          </cell>
          <cell r="B149">
            <v>79617900</v>
          </cell>
        </row>
        <row r="150">
          <cell r="A150" t="str">
            <v>CARLOS GARZON BARRERO</v>
          </cell>
          <cell r="B150">
            <v>80170082</v>
          </cell>
        </row>
        <row r="151">
          <cell r="A151" t="str">
            <v>CARLOS HUMBERTO GARCIA LOPEZ</v>
          </cell>
          <cell r="B151">
            <v>79866161</v>
          </cell>
        </row>
        <row r="152">
          <cell r="A152" t="str">
            <v>CARLOS HUMBERTO RIVERA GARCIA</v>
          </cell>
          <cell r="B152">
            <v>18614996</v>
          </cell>
        </row>
        <row r="153">
          <cell r="A153" t="str">
            <v>CARLOS IGNACIO CABRERA GOMEZ</v>
          </cell>
          <cell r="B153">
            <v>10022654</v>
          </cell>
        </row>
        <row r="154">
          <cell r="A154" t="str">
            <v>CARLOS JULIO PERILLA JIMENO</v>
          </cell>
          <cell r="B154">
            <v>12630990</v>
          </cell>
        </row>
        <row r="155">
          <cell r="A155" t="str">
            <v>CARLOS MARIO BETANCUR VELASQUEZ</v>
          </cell>
          <cell r="B155">
            <v>98505438</v>
          </cell>
        </row>
        <row r="156">
          <cell r="A156" t="str">
            <v>CARLOS MARIO MARIN MORAN</v>
          </cell>
          <cell r="B156">
            <v>12449224</v>
          </cell>
        </row>
        <row r="157">
          <cell r="A157" t="str">
            <v>CARLOS RENE ANDRADE BENAVIDES</v>
          </cell>
          <cell r="B157">
            <v>1004131614</v>
          </cell>
        </row>
        <row r="158">
          <cell r="A158" t="str">
            <v>CARMEN LILIANA JIMENEZ VELASCO</v>
          </cell>
          <cell r="B158">
            <v>59833484</v>
          </cell>
        </row>
        <row r="159">
          <cell r="A159" t="str">
            <v>CARMEN ROSA VELASQUEZ SANCHEZ</v>
          </cell>
          <cell r="B159">
            <v>39798495</v>
          </cell>
        </row>
        <row r="160">
          <cell r="A160" t="str">
            <v>CAROLINA CASTAÑO MARTINEZ</v>
          </cell>
          <cell r="B160">
            <v>53014992</v>
          </cell>
        </row>
        <row r="161">
          <cell r="A161" t="str">
            <v>CAROLINA DELGADO NIÑO</v>
          </cell>
          <cell r="B161">
            <v>63391361</v>
          </cell>
        </row>
        <row r="162">
          <cell r="A162" t="str">
            <v>CAROLINA DIAZ PARRA</v>
          </cell>
          <cell r="B162">
            <v>52243175</v>
          </cell>
        </row>
        <row r="163">
          <cell r="A163" t="str">
            <v>CAROLINA RUIZ HERRERA</v>
          </cell>
          <cell r="B163">
            <v>52478386</v>
          </cell>
        </row>
        <row r="164">
          <cell r="A164" t="str">
            <v>CAROLINA URQUIJO YANQUEN</v>
          </cell>
          <cell r="B164">
            <v>52905908</v>
          </cell>
        </row>
        <row r="165">
          <cell r="A165" t="str">
            <v>CENIA MINA ARARAT</v>
          </cell>
          <cell r="B165">
            <v>31959537</v>
          </cell>
        </row>
        <row r="166">
          <cell r="A166" t="str">
            <v>CESAR AGLEIDER ARCINIEGAS SUAREZ</v>
          </cell>
          <cell r="B166">
            <v>93401699</v>
          </cell>
        </row>
        <row r="167">
          <cell r="A167" t="str">
            <v>CESAR ANDRES RUSSI PAEZ</v>
          </cell>
          <cell r="B167">
            <v>79533179</v>
          </cell>
        </row>
        <row r="168">
          <cell r="A168" t="str">
            <v>CESAR ARTURO ALVAREZ CANTERO</v>
          </cell>
          <cell r="B168">
            <v>11001567</v>
          </cell>
        </row>
        <row r="169">
          <cell r="A169" t="str">
            <v>CESAR AUGUSTO BAÑOL VELEZ</v>
          </cell>
          <cell r="B169">
            <v>18400946</v>
          </cell>
        </row>
        <row r="170">
          <cell r="A170" t="str">
            <v>CESAR AUGUSTO DUCUARA MEDINA</v>
          </cell>
          <cell r="B170">
            <v>79735044</v>
          </cell>
        </row>
        <row r="171">
          <cell r="A171" t="str">
            <v>CESAR AUGUSTO JARAMILLO RODAS</v>
          </cell>
          <cell r="B171">
            <v>10287375</v>
          </cell>
        </row>
        <row r="172">
          <cell r="A172" t="str">
            <v>CESAR AUGUSTO QUINTERO PUENTES</v>
          </cell>
          <cell r="B172">
            <v>1112459696</v>
          </cell>
        </row>
        <row r="173">
          <cell r="A173" t="str">
            <v>CESAR AUGUSTO SAENZ VALENCIA</v>
          </cell>
          <cell r="B173">
            <v>7559186</v>
          </cell>
        </row>
        <row r="174">
          <cell r="A174" t="str">
            <v>CESAR AUGUSTO TIQUE SOTO</v>
          </cell>
          <cell r="B174">
            <v>79977995</v>
          </cell>
        </row>
        <row r="175">
          <cell r="A175" t="str">
            <v>CHRISTIAM MAURICIO MARULANDA TENORIO</v>
          </cell>
          <cell r="B175">
            <v>10742495</v>
          </cell>
        </row>
        <row r="176">
          <cell r="A176" t="str">
            <v>CHRISTIAN KRUGER SARMIENTO</v>
          </cell>
          <cell r="B176">
            <v>79777963</v>
          </cell>
        </row>
        <row r="177">
          <cell r="A177" t="str">
            <v>CHRISTIAN VARGAS GALVIS</v>
          </cell>
          <cell r="B177">
            <v>18618990</v>
          </cell>
        </row>
        <row r="178">
          <cell r="A178" t="str">
            <v>CIELO MOTATTO CASTAÑO</v>
          </cell>
          <cell r="B178">
            <v>24728406</v>
          </cell>
        </row>
        <row r="179">
          <cell r="A179" t="str">
            <v>CIGRID MAYERLY SUAREZ MANRIQUE</v>
          </cell>
          <cell r="B179">
            <v>37752673</v>
          </cell>
        </row>
        <row r="180">
          <cell r="A180" t="str">
            <v>CINDY JOHANNA GARCIA GARCES</v>
          </cell>
          <cell r="B180">
            <v>1053783217</v>
          </cell>
        </row>
        <row r="181">
          <cell r="A181" t="str">
            <v>CINDY PAOLA SALAZAR CHAPARRO</v>
          </cell>
          <cell r="B181">
            <v>1031130359</v>
          </cell>
        </row>
        <row r="182">
          <cell r="A182" t="str">
            <v>CINDY YAZMIN CARDENAS MENDEZ</v>
          </cell>
          <cell r="B182">
            <v>1030555073</v>
          </cell>
        </row>
        <row r="183">
          <cell r="A183" t="str">
            <v>CLARA JOHANNA CANTOR BELTRAN</v>
          </cell>
          <cell r="B183">
            <v>1018418839</v>
          </cell>
        </row>
        <row r="184">
          <cell r="A184" t="str">
            <v>CLAUDIA ALEXANDRA TRIANA LUGO</v>
          </cell>
          <cell r="B184">
            <v>52930442</v>
          </cell>
        </row>
        <row r="185">
          <cell r="A185" t="str">
            <v>CLAUDIA LILIANA MORENO TRIANA</v>
          </cell>
          <cell r="B185">
            <v>52169469</v>
          </cell>
        </row>
        <row r="186">
          <cell r="A186" t="str">
            <v>CLAUDIA MARLENY CUADROS PULIDO</v>
          </cell>
          <cell r="B186">
            <v>52260482</v>
          </cell>
        </row>
        <row r="187">
          <cell r="A187" t="str">
            <v>CLAUDIA MILENA MENDOZA RIOS</v>
          </cell>
          <cell r="B187">
            <v>52260482</v>
          </cell>
        </row>
        <row r="188">
          <cell r="A188" t="str">
            <v xml:space="preserve">CLAUDIA MILENA MORA </v>
          </cell>
          <cell r="B188">
            <v>1032386606</v>
          </cell>
        </row>
        <row r="189">
          <cell r="A189" t="str">
            <v>CLAUDIA NATALIA OSPINA BARREIRO</v>
          </cell>
          <cell r="B189">
            <v>66924629</v>
          </cell>
        </row>
        <row r="190">
          <cell r="A190" t="str">
            <v>CLAUDIA PATRICIA APONTE BELEÑO</v>
          </cell>
          <cell r="B190">
            <v>39759737</v>
          </cell>
        </row>
        <row r="191">
          <cell r="A191" t="str">
            <v>CLAUDIA PATRICIA GOMEZ GUTIERREZ</v>
          </cell>
          <cell r="B191">
            <v>43695522</v>
          </cell>
        </row>
        <row r="192">
          <cell r="A192" t="str">
            <v>CLAUDIA PATRICIA MUNERA PRECIADO</v>
          </cell>
          <cell r="B192">
            <v>43602333</v>
          </cell>
        </row>
        <row r="193">
          <cell r="A193" t="str">
            <v>CLAUDIA SOFIA BARON BAQUERO</v>
          </cell>
          <cell r="B193">
            <v>51787560</v>
          </cell>
        </row>
        <row r="194">
          <cell r="A194" t="str">
            <v>CONSUELO JESUS PEDROZA CAMPO</v>
          </cell>
          <cell r="B194">
            <v>36543472</v>
          </cell>
        </row>
        <row r="195">
          <cell r="A195" t="str">
            <v xml:space="preserve">CRHISTIAN MAURICIO ARCOS </v>
          </cell>
          <cell r="B195">
            <v>94330671</v>
          </cell>
        </row>
        <row r="196">
          <cell r="A196" t="str">
            <v>CRISTHIAN GERMAN VILLOTA REVELO</v>
          </cell>
          <cell r="B196">
            <v>12748324</v>
          </cell>
        </row>
        <row r="197">
          <cell r="A197" t="str">
            <v>CRISTHY LEIDI GRANADOS CRUZ</v>
          </cell>
          <cell r="B197">
            <v>21094954</v>
          </cell>
        </row>
        <row r="198">
          <cell r="A198" t="str">
            <v>CRISTIAN DAVID CASTRO SANCHEZ</v>
          </cell>
          <cell r="B198">
            <v>1014206549</v>
          </cell>
        </row>
        <row r="199">
          <cell r="A199" t="str">
            <v>CRISTIAN ENRIQUE SAMACA CAMACHO</v>
          </cell>
          <cell r="B199">
            <v>1018419063</v>
          </cell>
        </row>
        <row r="200">
          <cell r="A200" t="str">
            <v>CRISTIAN FIGUEROA BARRERA</v>
          </cell>
          <cell r="B200">
            <v>73191311</v>
          </cell>
        </row>
        <row r="201">
          <cell r="A201" t="str">
            <v>CRISTIAN YESID TORRES GUERRERO</v>
          </cell>
          <cell r="B201">
            <v>80829521</v>
          </cell>
        </row>
        <row r="202">
          <cell r="A202" t="str">
            <v>CRISTY JINNETH CALDERON SAAVEDRA</v>
          </cell>
          <cell r="B202">
            <v>1018408634</v>
          </cell>
        </row>
        <row r="203">
          <cell r="A203" t="str">
            <v>CYNTHIA PAOLA ATENCIO GUERRERO</v>
          </cell>
          <cell r="B203">
            <v>1140834533</v>
          </cell>
        </row>
        <row r="204">
          <cell r="A204" t="str">
            <v>DAGOBERTO BELTRAN VARGAS</v>
          </cell>
          <cell r="B204">
            <v>12206151</v>
          </cell>
        </row>
        <row r="205">
          <cell r="A205" t="str">
            <v>DALGEN CONSTANZA GOMEZ RUBIO</v>
          </cell>
          <cell r="B205">
            <v>20904306</v>
          </cell>
        </row>
        <row r="206">
          <cell r="A206" t="str">
            <v>DANIEL ALEJANDRO CARO VALERO</v>
          </cell>
          <cell r="B206">
            <v>1032361758</v>
          </cell>
        </row>
        <row r="207">
          <cell r="A207" t="str">
            <v>DANIEL ALEJANDRO MENDOZA JIMENEZ</v>
          </cell>
          <cell r="B207">
            <v>1013623463</v>
          </cell>
        </row>
        <row r="208">
          <cell r="A208" t="str">
            <v>DANIEL ALEXANDER PIRIZ TORRES</v>
          </cell>
          <cell r="B208">
            <v>88227029</v>
          </cell>
        </row>
        <row r="209">
          <cell r="A209" t="str">
            <v>DANIEL ALONSO CHACON PRADO</v>
          </cell>
          <cell r="B209">
            <v>79910575</v>
          </cell>
        </row>
        <row r="210">
          <cell r="A210" t="str">
            <v>DANIEL DAVID DE LOS RIOS SUAREZ</v>
          </cell>
          <cell r="B210">
            <v>1112461656</v>
          </cell>
        </row>
        <row r="211">
          <cell r="A211" t="str">
            <v>DANIEL DE JESUS CARDOSO ESCORCIA</v>
          </cell>
          <cell r="B211">
            <v>1042427003</v>
          </cell>
        </row>
        <row r="212">
          <cell r="A212" t="str">
            <v>DANIEL EMILIO CABALLERO BERNAL</v>
          </cell>
          <cell r="B212">
            <v>7186433</v>
          </cell>
        </row>
        <row r="213">
          <cell r="A213" t="str">
            <v>DANIEL FELIPE OLIVOS MATEUS</v>
          </cell>
          <cell r="B213">
            <v>1010203640</v>
          </cell>
        </row>
        <row r="214">
          <cell r="A214" t="str">
            <v>DANIEL FERNANDO SUIKAN BUSTAMANTE</v>
          </cell>
          <cell r="B214">
            <v>1123621369</v>
          </cell>
        </row>
        <row r="215">
          <cell r="A215" t="str">
            <v>DANIEL FERNANDO YEPES DOMINGUEZ</v>
          </cell>
          <cell r="B215">
            <v>15173061</v>
          </cell>
        </row>
        <row r="216">
          <cell r="A216" t="str">
            <v>DANIEL FRANCISCO GARNICA ROJAS</v>
          </cell>
          <cell r="B216">
            <v>79956678</v>
          </cell>
        </row>
        <row r="217">
          <cell r="A217" t="str">
            <v>DANIEL RINCON GOMEZ</v>
          </cell>
          <cell r="B217">
            <v>79596317</v>
          </cell>
        </row>
        <row r="218">
          <cell r="A218" t="str">
            <v xml:space="preserve">DANNY JAVIER TRIVIÑO </v>
          </cell>
          <cell r="B218">
            <v>94473770</v>
          </cell>
        </row>
        <row r="219">
          <cell r="A219" t="str">
            <v>DANY LASSO LASPRILLA</v>
          </cell>
          <cell r="B219">
            <v>10494705</v>
          </cell>
        </row>
        <row r="220">
          <cell r="A220" t="str">
            <v>DARIO FERNANDO DAZA DORADO</v>
          </cell>
          <cell r="B220">
            <v>76323849</v>
          </cell>
        </row>
        <row r="221">
          <cell r="A221" t="str">
            <v>DAVID ALEXANDER DOMINGUEZ GUZMAN</v>
          </cell>
          <cell r="B221">
            <v>6567470</v>
          </cell>
        </row>
        <row r="222">
          <cell r="A222" t="str">
            <v>DDENISE ARGOTY PERDOMO</v>
          </cell>
          <cell r="B222">
            <v>31580375</v>
          </cell>
        </row>
        <row r="223">
          <cell r="A223" t="str">
            <v>DEICY ANDREA MENDEZ AGUIRRE</v>
          </cell>
          <cell r="B223">
            <v>52431563</v>
          </cell>
        </row>
        <row r="224">
          <cell r="A224" t="str">
            <v>DEISY ESTHER JIMENEZ MARTINEZ</v>
          </cell>
          <cell r="B224">
            <v>22493134</v>
          </cell>
        </row>
        <row r="225">
          <cell r="A225" t="str">
            <v>DEISY MARCELA CASTAÑEDA ROMERO</v>
          </cell>
          <cell r="B225">
            <v>1019005986</v>
          </cell>
        </row>
        <row r="226">
          <cell r="A226" t="str">
            <v>DENIS ALEXANDRA CARVAJAL MORENO</v>
          </cell>
          <cell r="B226">
            <v>43596906</v>
          </cell>
        </row>
        <row r="227">
          <cell r="A227" t="str">
            <v>DERIAM ANDRES CORTES OQUENDO</v>
          </cell>
          <cell r="B227">
            <v>71224985</v>
          </cell>
        </row>
        <row r="228">
          <cell r="A228" t="str">
            <v>DESIERTA</v>
          </cell>
          <cell r="B228" t="str">
            <v>DESIERTA</v>
          </cell>
        </row>
        <row r="229">
          <cell r="A229" t="str">
            <v>DEYMER ANDRES PEREZ AZUERO</v>
          </cell>
          <cell r="B229">
            <v>1014198058</v>
          </cell>
        </row>
        <row r="230">
          <cell r="A230" t="str">
            <v>DIANA ASTRID GONZALEZ RODRIGUEZ</v>
          </cell>
          <cell r="B230">
            <v>1000468012</v>
          </cell>
        </row>
        <row r="231">
          <cell r="A231" t="str">
            <v>DIANA ASTRID GUERRERO MENDOZA</v>
          </cell>
          <cell r="B231">
            <v>52020564</v>
          </cell>
        </row>
        <row r="232">
          <cell r="A232" t="str">
            <v>DIANA CAROLINA CUERVO MARTINEZ</v>
          </cell>
          <cell r="B232">
            <v>1016004159</v>
          </cell>
        </row>
        <row r="233">
          <cell r="A233" t="str">
            <v>DIANA CAROLINA GIL GUTIERREZ</v>
          </cell>
          <cell r="B233">
            <v>53075620</v>
          </cell>
        </row>
        <row r="234">
          <cell r="A234" t="str">
            <v>DIANA CAROLINA GUARNIZO HERNANDEZ</v>
          </cell>
          <cell r="B234">
            <v>53063673</v>
          </cell>
        </row>
        <row r="235">
          <cell r="A235" t="str">
            <v>DIANA CAROLINA LARA GARNICA</v>
          </cell>
          <cell r="B235">
            <v>1072420929</v>
          </cell>
        </row>
        <row r="236">
          <cell r="A236" t="str">
            <v>DIANA CAROLINA MARTINEZ REYES</v>
          </cell>
          <cell r="B236">
            <v>37547423</v>
          </cell>
        </row>
        <row r="237">
          <cell r="A237" t="str">
            <v>DIANA CATHERINE ROMERO MORA</v>
          </cell>
          <cell r="B237">
            <v>1032382777</v>
          </cell>
        </row>
        <row r="238">
          <cell r="A238" t="str">
            <v>DIANA ESPERANZA DURAN GARCIA</v>
          </cell>
          <cell r="B238">
            <v>52533478</v>
          </cell>
        </row>
        <row r="239">
          <cell r="A239" t="str">
            <v>DIANA FABIOLA ROJAS BERNAL</v>
          </cell>
          <cell r="B239">
            <v>35199875</v>
          </cell>
        </row>
        <row r="240">
          <cell r="A240" t="str">
            <v>DIANA GALLEGO ROZO</v>
          </cell>
          <cell r="B240">
            <v>38553585</v>
          </cell>
        </row>
        <row r="241">
          <cell r="A241" t="str">
            <v>DIANA HORTENCIA BRETT ROBINSON</v>
          </cell>
          <cell r="B241">
            <v>23248872</v>
          </cell>
        </row>
        <row r="242">
          <cell r="A242" t="str">
            <v>DIANA MARCELA BUITRAGO MEDINA</v>
          </cell>
          <cell r="B242">
            <v>53054085</v>
          </cell>
        </row>
        <row r="243">
          <cell r="A243" t="str">
            <v>DIANA MARCELA GARAVITO PULIDO</v>
          </cell>
          <cell r="B243">
            <v>1030538486</v>
          </cell>
        </row>
        <row r="244">
          <cell r="A244" t="str">
            <v>DIANA MARCELA GONZALEZ CADENA</v>
          </cell>
          <cell r="B244">
            <v>52347180</v>
          </cell>
        </row>
        <row r="245">
          <cell r="A245" t="str">
            <v xml:space="preserve">DIANA MARCELA MARULANDA </v>
          </cell>
          <cell r="B245">
            <v>31710481</v>
          </cell>
        </row>
        <row r="246">
          <cell r="A246" t="str">
            <v xml:space="preserve">DIANA MARLILI CONTRINA MORENO </v>
          </cell>
          <cell r="B246">
            <v>52903829</v>
          </cell>
        </row>
        <row r="247">
          <cell r="A247" t="str">
            <v>DIANA MILENA GARZON BOLIVAR</v>
          </cell>
          <cell r="B247">
            <v>52814377</v>
          </cell>
        </row>
        <row r="248">
          <cell r="A248" t="str">
            <v>DIANA MILENA MORENO LOPEZ</v>
          </cell>
          <cell r="B248">
            <v>52543405</v>
          </cell>
        </row>
        <row r="249">
          <cell r="A249" t="str">
            <v>DIANA PATRICIA CHACON SANTOS</v>
          </cell>
          <cell r="B249">
            <v>63453097</v>
          </cell>
        </row>
        <row r="250">
          <cell r="A250" t="str">
            <v>DIANA RUIZ HERRERA</v>
          </cell>
          <cell r="B250">
            <v>52974958</v>
          </cell>
        </row>
        <row r="251">
          <cell r="A251" t="str">
            <v>DIDIER ALBEIRO SARRIA URREA</v>
          </cell>
          <cell r="B251">
            <v>76326664</v>
          </cell>
        </row>
        <row r="252">
          <cell r="A252" t="str">
            <v>DIDIER ALBERT RAMIREZ SUAREZ</v>
          </cell>
          <cell r="B252">
            <v>4548810</v>
          </cell>
        </row>
        <row r="253">
          <cell r="A253" t="str">
            <v>DIDIER ALBERTO ACHURY MANCIPE</v>
          </cell>
          <cell r="B253">
            <v>80169387</v>
          </cell>
        </row>
        <row r="254">
          <cell r="A254" t="str">
            <v>DIDIER ORLANDO PALACIOS PINILLA</v>
          </cell>
          <cell r="B254">
            <v>82381157</v>
          </cell>
        </row>
        <row r="255">
          <cell r="A255" t="str">
            <v>DIEGO ALEJANDRO LURDUY ORTIZ</v>
          </cell>
          <cell r="B255">
            <v>80074475</v>
          </cell>
        </row>
        <row r="256">
          <cell r="A256" t="str">
            <v>DIEGO ALEJANDRO PULIDO BARRAGAN</v>
          </cell>
          <cell r="B256">
            <v>14326146</v>
          </cell>
        </row>
        <row r="257">
          <cell r="A257" t="str">
            <v>DIEGO ALEJANDRO RODRIGUEZ ZULUAGA</v>
          </cell>
          <cell r="B257">
            <v>80030201</v>
          </cell>
        </row>
        <row r="258">
          <cell r="A258" t="str">
            <v>DIEGO ALEXANDER QUINTERO VELASQUEZ</v>
          </cell>
          <cell r="B258">
            <v>75091125</v>
          </cell>
        </row>
        <row r="259">
          <cell r="A259" t="str">
            <v>DIEGO ANDRES NAVARRETE RODRIGUEZ</v>
          </cell>
          <cell r="B259">
            <v>80728629</v>
          </cell>
        </row>
        <row r="260">
          <cell r="A260" t="str">
            <v>DIEGO ARMANDO SARMIENTO SARMIENTO</v>
          </cell>
          <cell r="B260">
            <v>1043001742</v>
          </cell>
        </row>
        <row r="261">
          <cell r="A261" t="str">
            <v>DIEGO FERNANDO GARCIA RIOS</v>
          </cell>
          <cell r="B261">
            <v>18469141</v>
          </cell>
        </row>
        <row r="262">
          <cell r="A262" t="str">
            <v>DIEGO FERNANDO OCHOA LOPEZ</v>
          </cell>
          <cell r="B262">
            <v>1032365033</v>
          </cell>
        </row>
        <row r="263">
          <cell r="A263" t="str">
            <v>DIEGO FERNANDO RAMIREZ HERNANDEZ</v>
          </cell>
          <cell r="B263">
            <v>10030992</v>
          </cell>
        </row>
        <row r="264">
          <cell r="A264" t="str">
            <v>DIEGO FRANCISCO PINEDA PLAZAS</v>
          </cell>
          <cell r="B264">
            <v>80102693</v>
          </cell>
        </row>
        <row r="265">
          <cell r="A265" t="str">
            <v>DIEGO JAVIER RODRIGUEZ GARZON</v>
          </cell>
          <cell r="B265">
            <v>79957810</v>
          </cell>
        </row>
        <row r="266">
          <cell r="A266" t="str">
            <v>DIEGO MAURICIO TAMAYO JARAMILLO</v>
          </cell>
          <cell r="B266">
            <v>7714237</v>
          </cell>
        </row>
        <row r="267">
          <cell r="A267" t="str">
            <v>DOLFI ROJAS BALLESTEROS</v>
          </cell>
          <cell r="B267">
            <v>40415718</v>
          </cell>
        </row>
        <row r="268">
          <cell r="A268" t="str">
            <v>DOLORES FIGUEROA MOSQUERA</v>
          </cell>
          <cell r="B268">
            <v>32295839</v>
          </cell>
        </row>
        <row r="269">
          <cell r="A269" t="str">
            <v>DORA CECILIA BARAJAS RODRIGUEZ</v>
          </cell>
          <cell r="B269">
            <v>35512031</v>
          </cell>
        </row>
        <row r="270">
          <cell r="A270" t="str">
            <v>DORIS ALIETH MARTINEZ AGUILAR</v>
          </cell>
          <cell r="B270">
            <v>52363647</v>
          </cell>
        </row>
        <row r="271">
          <cell r="A271" t="str">
            <v>DORIS YADILA BACCA CAGUAZANGO</v>
          </cell>
          <cell r="B271">
            <v>30731303</v>
          </cell>
        </row>
        <row r="272">
          <cell r="A272" t="str">
            <v>DORIS YANETH GUAUÑA PISSO</v>
          </cell>
          <cell r="B272">
            <v>25276984</v>
          </cell>
        </row>
        <row r="273">
          <cell r="A273" t="str">
            <v xml:space="preserve">DUBERLY EDUARDO MURILLO BARONA </v>
          </cell>
          <cell r="B273">
            <v>79335420</v>
          </cell>
        </row>
        <row r="274">
          <cell r="A274" t="str">
            <v>DUBERNEY CORRALES RAMIREZ</v>
          </cell>
          <cell r="B274">
            <v>9773404</v>
          </cell>
        </row>
        <row r="275">
          <cell r="A275" t="str">
            <v>EDDY SIMON PARGA GARCIA</v>
          </cell>
          <cell r="B275">
            <v>80723574</v>
          </cell>
        </row>
        <row r="276">
          <cell r="A276" t="str">
            <v>EDGAR ALBERTO CASTIBLANCO GONZALEZ</v>
          </cell>
          <cell r="B276">
            <v>19477329</v>
          </cell>
        </row>
        <row r="277">
          <cell r="A277" t="str">
            <v>EDGAR ALEXANDER BAUTISTA MEZA</v>
          </cell>
          <cell r="B277">
            <v>88031778</v>
          </cell>
        </row>
        <row r="278">
          <cell r="A278" t="str">
            <v>EDGAR ALFREDO BURGOS GONZALEZ</v>
          </cell>
          <cell r="B278">
            <v>79638798</v>
          </cell>
        </row>
        <row r="279">
          <cell r="A279" t="str">
            <v xml:space="preserve">EDGAR ALBERTO CASTIBLANCO GONZALEZ </v>
          </cell>
          <cell r="B279">
            <v>19477329</v>
          </cell>
        </row>
        <row r="280">
          <cell r="A280" t="str">
            <v>EDGAR HERNAN ZARAMA REVELO</v>
          </cell>
          <cell r="B280">
            <v>12989938</v>
          </cell>
        </row>
        <row r="281">
          <cell r="A281" t="str">
            <v>EDGAR JAVIER VEGA AROCA</v>
          </cell>
          <cell r="B281">
            <v>19619310</v>
          </cell>
        </row>
        <row r="282">
          <cell r="A282" t="str">
            <v>EDGAR JOHANY FLOREZ ROCHA</v>
          </cell>
          <cell r="B282">
            <v>86058669</v>
          </cell>
        </row>
        <row r="283">
          <cell r="A283" t="str">
            <v>EDGAR OVIDIO HERNANDEZ REYES</v>
          </cell>
          <cell r="B283">
            <v>19259454</v>
          </cell>
        </row>
        <row r="284">
          <cell r="A284" t="str">
            <v>EDGAR RICARDO VARGAS ARIAS</v>
          </cell>
          <cell r="B284">
            <v>72325451</v>
          </cell>
        </row>
        <row r="285">
          <cell r="A285" t="str">
            <v>EDGARDO JOSE QUIROZ PACHECO</v>
          </cell>
          <cell r="B285">
            <v>77187997</v>
          </cell>
        </row>
        <row r="286">
          <cell r="A286" t="str">
            <v>EDICSON PATIÑO MURILLO</v>
          </cell>
          <cell r="B286">
            <v>16161521</v>
          </cell>
        </row>
        <row r="287">
          <cell r="A287" t="str">
            <v>EDIER FRANCISCO MALAVERA PULIDO</v>
          </cell>
          <cell r="B287">
            <v>80227708</v>
          </cell>
        </row>
        <row r="288">
          <cell r="A288" t="str">
            <v>EDIER LUCIRO FERNANDEZ VALLEJO</v>
          </cell>
          <cell r="B288">
            <v>76311566</v>
          </cell>
        </row>
        <row r="289">
          <cell r="A289" t="str">
            <v>EDILSON LOZADA VANEGAS</v>
          </cell>
          <cell r="B289">
            <v>88157857</v>
          </cell>
        </row>
        <row r="290">
          <cell r="A290" t="str">
            <v>EDIMER JACOME SANABRIA</v>
          </cell>
          <cell r="B290">
            <v>91293021</v>
          </cell>
        </row>
        <row r="291">
          <cell r="A291" t="str">
            <v>EDINSON BONILLA JIMENEZ</v>
          </cell>
          <cell r="B291">
            <v>86069634</v>
          </cell>
        </row>
        <row r="292">
          <cell r="A292" t="str">
            <v>EDINSON OSPINA VALENCIA</v>
          </cell>
          <cell r="B292">
            <v>94526658</v>
          </cell>
        </row>
        <row r="293">
          <cell r="A293" t="str">
            <v>EDISON ALFONSO DIAZ BARAJAS</v>
          </cell>
          <cell r="B293">
            <v>79795096</v>
          </cell>
        </row>
        <row r="294">
          <cell r="A294" t="str">
            <v>EDISON CORDOBA CHICANGO</v>
          </cell>
          <cell r="B294">
            <v>16775389</v>
          </cell>
        </row>
        <row r="295">
          <cell r="A295" t="str">
            <v>EDISON ECHEVERRI SOTO</v>
          </cell>
          <cell r="B295">
            <v>10026277</v>
          </cell>
        </row>
        <row r="296">
          <cell r="A296" t="str">
            <v>EDITH MARILUZ MONTES FLOREZ</v>
          </cell>
          <cell r="B296">
            <v>20451079</v>
          </cell>
        </row>
        <row r="297">
          <cell r="A297" t="str">
            <v>EDNA YERY GUTIERREZ PARRA</v>
          </cell>
          <cell r="B297">
            <v>1121844752</v>
          </cell>
        </row>
        <row r="298">
          <cell r="A298" t="str">
            <v>EDNA YESENIA MONTAÑEZ NEMEGUEN</v>
          </cell>
          <cell r="B298">
            <v>1014178129</v>
          </cell>
        </row>
        <row r="299">
          <cell r="A299" t="str">
            <v>EDUARDO CASTRO SOTO</v>
          </cell>
          <cell r="B299">
            <v>93385906</v>
          </cell>
        </row>
        <row r="300">
          <cell r="A300" t="str">
            <v xml:space="preserve">EDUARDO IGNACIO GONZALEZ </v>
          </cell>
          <cell r="B300">
            <v>72159653</v>
          </cell>
        </row>
        <row r="301">
          <cell r="A301" t="str">
            <v>EDUARDO JOSE MARRIAGA GAVIRIA</v>
          </cell>
          <cell r="B301">
            <v>73187998</v>
          </cell>
        </row>
        <row r="302">
          <cell r="A302" t="str">
            <v>EDUIN GIOVANI RIVERA RODRIGUEZ</v>
          </cell>
          <cell r="B302">
            <v>80033258</v>
          </cell>
        </row>
        <row r="303">
          <cell r="A303" t="str">
            <v>EDWAR ANDRES SAAVEDRA BALLESTEROS</v>
          </cell>
          <cell r="B303">
            <v>80541017</v>
          </cell>
        </row>
        <row r="304">
          <cell r="A304" t="str">
            <v>EDWAR VLADIMIR DUARTE RODRIGUEZ</v>
          </cell>
          <cell r="B304">
            <v>1026550812</v>
          </cell>
        </row>
        <row r="305">
          <cell r="A305" t="str">
            <v>EDWARD ALEXANDER SAAVEDRA RICO</v>
          </cell>
          <cell r="B305">
            <v>13508051</v>
          </cell>
        </row>
        <row r="306">
          <cell r="A306" t="str">
            <v>EDWIN ALEXANDER MUÑOZ HERRERA</v>
          </cell>
          <cell r="B306">
            <v>70420671</v>
          </cell>
        </row>
        <row r="307">
          <cell r="A307" t="str">
            <v>EDWIN ALONSO CASTELLANOS SALINAS</v>
          </cell>
          <cell r="B307">
            <v>80004004</v>
          </cell>
        </row>
        <row r="308">
          <cell r="A308" t="str">
            <v>EDWIN DE JESUS SILVERA CORONADO</v>
          </cell>
          <cell r="B308">
            <v>72194508</v>
          </cell>
        </row>
        <row r="309">
          <cell r="A309" t="str">
            <v>EDWIN FERNANDO BARONA RODRIGUEZ</v>
          </cell>
          <cell r="B309">
            <v>1130641511</v>
          </cell>
        </row>
        <row r="310">
          <cell r="A310" t="str">
            <v>EDWIN FERNANDO ZUÑIGA CRUZ</v>
          </cell>
          <cell r="B310">
            <v>5821691</v>
          </cell>
        </row>
        <row r="311">
          <cell r="A311" t="str">
            <v>EDWIN FERNEY VILLAMIZAR PINZON</v>
          </cell>
          <cell r="B311">
            <v>80876161</v>
          </cell>
        </row>
        <row r="312">
          <cell r="A312" t="str">
            <v>EDWIN GERMAN OLAYA VILLALBA</v>
          </cell>
          <cell r="B312">
            <v>1022943437</v>
          </cell>
        </row>
        <row r="313">
          <cell r="A313" t="str">
            <v>EDWIN JAVIER FORERO PEREZ</v>
          </cell>
          <cell r="B313">
            <v>80027551</v>
          </cell>
        </row>
        <row r="314">
          <cell r="A314" t="str">
            <v>EDWIN MACHACON ALVAREZ</v>
          </cell>
          <cell r="B314">
            <v>73156610</v>
          </cell>
        </row>
        <row r="315">
          <cell r="A315" t="str">
            <v>EDWIN ORLANDO LEON MONTERO</v>
          </cell>
          <cell r="B315">
            <v>1019030146</v>
          </cell>
        </row>
        <row r="316">
          <cell r="A316" t="str">
            <v>EDWIN RENE BERNAL RIVERA</v>
          </cell>
          <cell r="B316">
            <v>79902611</v>
          </cell>
        </row>
        <row r="317">
          <cell r="A317" t="str">
            <v>EDWIN ROLANDO GOMEZ PUENTES</v>
          </cell>
          <cell r="B317">
            <v>98398528</v>
          </cell>
        </row>
        <row r="318">
          <cell r="A318" t="str">
            <v>EDWIN SAMUEL RAMIREZ LOSADA</v>
          </cell>
          <cell r="B318">
            <v>79977193</v>
          </cell>
        </row>
        <row r="319">
          <cell r="A319" t="str">
            <v>EDWIN SANTIAGO BAUTISTA QUIROGA</v>
          </cell>
          <cell r="B319">
            <v>1023863468</v>
          </cell>
        </row>
        <row r="320">
          <cell r="A320" t="str">
            <v>EFRAIN ANTONIO CUCUNUBA TOTAITIVE</v>
          </cell>
          <cell r="B320">
            <v>19459411</v>
          </cell>
        </row>
        <row r="321">
          <cell r="A321" t="str">
            <v>EFRAIN COLLAZOS GUERRERO</v>
          </cell>
          <cell r="B321">
            <v>80441338</v>
          </cell>
        </row>
        <row r="322">
          <cell r="A322" t="str">
            <v>EFRAIN HERRERA TORRES</v>
          </cell>
          <cell r="B322">
            <v>73140604</v>
          </cell>
        </row>
        <row r="323">
          <cell r="A323" t="str">
            <v xml:space="preserve">EFREY CANDELA </v>
          </cell>
          <cell r="B323">
            <v>17356305</v>
          </cell>
        </row>
        <row r="324">
          <cell r="A324" t="str">
            <v>ELBIS FREILER QUINTERO GIRALDO</v>
          </cell>
          <cell r="B324">
            <v>6320853</v>
          </cell>
        </row>
        <row r="325">
          <cell r="A325" t="str">
            <v>ELCY JANNETH BARRIGA DIAZ</v>
          </cell>
          <cell r="B325">
            <v>39762965</v>
          </cell>
        </row>
        <row r="326">
          <cell r="A326" t="str">
            <v>ELIANA KATHERINE ARBOLEDA DEL REAL</v>
          </cell>
          <cell r="B326">
            <v>60445544</v>
          </cell>
        </row>
        <row r="327">
          <cell r="A327" t="str">
            <v>ELIANA PAOLA LESMES MORA</v>
          </cell>
          <cell r="B327">
            <v>1116780489</v>
          </cell>
        </row>
        <row r="328">
          <cell r="A328" t="str">
            <v>ELIO ENRIQUE PRADA BELTRAN</v>
          </cell>
          <cell r="B328">
            <v>73581961</v>
          </cell>
        </row>
        <row r="329">
          <cell r="A329" t="str">
            <v>ELISABET USECHE MARIN</v>
          </cell>
          <cell r="B329">
            <v>25166983</v>
          </cell>
        </row>
        <row r="330">
          <cell r="A330" t="str">
            <v>ELIZABETH JAUREGUI REINA</v>
          </cell>
          <cell r="B330">
            <v>41699005</v>
          </cell>
        </row>
        <row r="331">
          <cell r="A331" t="str">
            <v>ELIZABETH MALDONADO LUNA</v>
          </cell>
          <cell r="B331">
            <v>43868229</v>
          </cell>
        </row>
        <row r="332">
          <cell r="A332" t="str">
            <v xml:space="preserve">ELIZABETH NIÑO SOLANO </v>
          </cell>
          <cell r="B332">
            <v>21024942</v>
          </cell>
        </row>
        <row r="333">
          <cell r="A333" t="str">
            <v>ELKIN EMILIO MANTILLA NIÑO</v>
          </cell>
          <cell r="B333">
            <v>13744479</v>
          </cell>
        </row>
        <row r="334">
          <cell r="A334" t="str">
            <v>ELMIS RIOS RODRIGUEZ</v>
          </cell>
          <cell r="B334">
            <v>77090287</v>
          </cell>
        </row>
        <row r="335">
          <cell r="A335" t="str">
            <v>ELSA LUCIA CABRERA GOMEZ</v>
          </cell>
          <cell r="B335">
            <v>59819840</v>
          </cell>
        </row>
        <row r="336">
          <cell r="A336" t="str">
            <v>ELSY VARGAS LOPEZ</v>
          </cell>
          <cell r="B336">
            <v>51932325</v>
          </cell>
        </row>
        <row r="337">
          <cell r="A337" t="str">
            <v>ELVIRA SALCEDO SALCEDO</v>
          </cell>
          <cell r="B337">
            <v>35321130</v>
          </cell>
        </row>
        <row r="338">
          <cell r="A338" t="str">
            <v>ELVIS LEONARDO SIERRA JIMENEZ</v>
          </cell>
          <cell r="B338">
            <v>79787263</v>
          </cell>
        </row>
        <row r="339">
          <cell r="A339" t="str">
            <v>EMILY RICARDO PARRA</v>
          </cell>
          <cell r="B339">
            <v>1030544871</v>
          </cell>
        </row>
        <row r="340">
          <cell r="A340" t="str">
            <v>EMMA PAOLA ANGULO JIMENEZ</v>
          </cell>
          <cell r="B340">
            <v>52383139</v>
          </cell>
        </row>
        <row r="341">
          <cell r="A341" t="str">
            <v>ENDIR ESLIK HURTADO RIVAS</v>
          </cell>
          <cell r="B341">
            <v>11806390</v>
          </cell>
        </row>
        <row r="342">
          <cell r="A342" t="str">
            <v>ENDRIC RAFAEL SALGADO QUIÑONEZ</v>
          </cell>
          <cell r="B342">
            <v>78750825</v>
          </cell>
        </row>
        <row r="343">
          <cell r="A343" t="str">
            <v>ENNA CATALINA MANTILLA QUINTERO</v>
          </cell>
          <cell r="B343">
            <v>1128050124</v>
          </cell>
        </row>
        <row r="344">
          <cell r="A344" t="str">
            <v>ENRIQUE JAIMES ARIAS</v>
          </cell>
          <cell r="B344">
            <v>80072488</v>
          </cell>
        </row>
        <row r="345">
          <cell r="A345" t="str">
            <v>ERICA CRISTINA CARRASCAL GALLEGO</v>
          </cell>
          <cell r="B345">
            <v>43920626</v>
          </cell>
        </row>
        <row r="346">
          <cell r="A346" t="str">
            <v>ERIDIANI ANANGE VIATELA SIERRA</v>
          </cell>
          <cell r="B346">
            <v>52521870</v>
          </cell>
        </row>
        <row r="347">
          <cell r="A347" t="str">
            <v>ERIKA ANDREA LACHE DONOSO</v>
          </cell>
          <cell r="B347">
            <v>1073691092</v>
          </cell>
        </row>
        <row r="348">
          <cell r="A348" t="str">
            <v>ERIKA LILIANA MATIZ BADILLO</v>
          </cell>
          <cell r="B348">
            <v>52491542</v>
          </cell>
        </row>
        <row r="349">
          <cell r="A349" t="str">
            <v>ERIS MORE ORTEGA</v>
          </cell>
          <cell r="B349">
            <v>73146010</v>
          </cell>
        </row>
        <row r="350">
          <cell r="A350" t="str">
            <v xml:space="preserve">ERWIN DARIO ERNESTO MEJIA AFRICANO </v>
          </cell>
          <cell r="B350">
            <v>80819613</v>
          </cell>
        </row>
        <row r="351">
          <cell r="A351" t="str">
            <v>ERWIN FABIO HENAO AYA</v>
          </cell>
          <cell r="B351">
            <v>79886053</v>
          </cell>
        </row>
        <row r="352">
          <cell r="A352" t="str">
            <v>ESNEYDER OSWALDO ORDOÑEZ ANGEL</v>
          </cell>
          <cell r="B352">
            <v>80281987</v>
          </cell>
        </row>
        <row r="353">
          <cell r="A353" t="str">
            <v>ESPERANZA VERGARA PAZ</v>
          </cell>
          <cell r="B353">
            <v>34538657</v>
          </cell>
        </row>
        <row r="354">
          <cell r="A354" t="str">
            <v>ESTHER DEL SOCORRO PORTILLA ARIAS</v>
          </cell>
          <cell r="B354">
            <v>59813585</v>
          </cell>
        </row>
        <row r="355">
          <cell r="A355" t="str">
            <v>EURIPIDES SERRATO BENITEZ</v>
          </cell>
          <cell r="B355">
            <v>11480154</v>
          </cell>
        </row>
        <row r="356">
          <cell r="A356" t="str">
            <v>EVELIO JOSE VIDES CONTRERAS</v>
          </cell>
          <cell r="B356">
            <v>72169739</v>
          </cell>
        </row>
        <row r="357">
          <cell r="A357" t="str">
            <v>EVELYN SUSANA RIVERA RUBIANO</v>
          </cell>
          <cell r="B357">
            <v>1010189373</v>
          </cell>
        </row>
        <row r="358">
          <cell r="A358" t="str">
            <v>EVER EDGAR CAMELO GONZALEZ</v>
          </cell>
          <cell r="B358">
            <v>79415607</v>
          </cell>
        </row>
        <row r="359">
          <cell r="A359" t="str">
            <v>FABIAN ANDRES HERNANDEZ ESPINOSA</v>
          </cell>
          <cell r="B359">
            <v>17421162</v>
          </cell>
        </row>
        <row r="360">
          <cell r="A360" t="str">
            <v>FABIAN MAURICIO MAHECHA LOPEZ</v>
          </cell>
          <cell r="B360">
            <v>1073603005</v>
          </cell>
        </row>
        <row r="361">
          <cell r="A361" t="str">
            <v>FABIAN RICARDO GONZALEZ RAMOS</v>
          </cell>
          <cell r="B361">
            <v>79925793</v>
          </cell>
        </row>
        <row r="362">
          <cell r="A362" t="str">
            <v>FABIAN RICARDO GONZALEZ ROA</v>
          </cell>
          <cell r="B362">
            <v>1049602264</v>
          </cell>
        </row>
        <row r="363">
          <cell r="A363" t="str">
            <v>FABIO ENRIQUE ORTIZ PIÑEROS</v>
          </cell>
          <cell r="B363">
            <v>79599771</v>
          </cell>
        </row>
        <row r="364">
          <cell r="A364" t="str">
            <v>FARID NICOLAS ESLAIT ZAMBRANO</v>
          </cell>
          <cell r="B364">
            <v>72262201</v>
          </cell>
        </row>
        <row r="365">
          <cell r="A365" t="str">
            <v>FEIRY HAALSON BARRAGAN SOCHA</v>
          </cell>
          <cell r="B365">
            <v>86010416</v>
          </cell>
        </row>
        <row r="366">
          <cell r="A366" t="str">
            <v>FELIPE ALBERTO GARCIA SANCHEZ</v>
          </cell>
          <cell r="B366">
            <v>9976528</v>
          </cell>
        </row>
        <row r="367">
          <cell r="A367" t="str">
            <v>FELIPE SANTIAGO NEIRA RIVERA</v>
          </cell>
          <cell r="B367">
            <v>1019008714</v>
          </cell>
        </row>
        <row r="368">
          <cell r="A368" t="str">
            <v>FELIX ANTONIO CRUZ BENAVIDES</v>
          </cell>
          <cell r="B368">
            <v>19433379</v>
          </cell>
        </row>
        <row r="369">
          <cell r="A369" t="str">
            <v>FELIX MANUEL PAJARO RINCON</v>
          </cell>
          <cell r="B369">
            <v>8834018</v>
          </cell>
        </row>
        <row r="370">
          <cell r="A370" t="str">
            <v>FERNANDO ANDRES DIAZ RODRIGUEZ</v>
          </cell>
          <cell r="B370">
            <v>1032363326</v>
          </cell>
        </row>
        <row r="371">
          <cell r="A371" t="str">
            <v>FERNANDO BERNAL ROMERO</v>
          </cell>
          <cell r="B371">
            <v>79737591</v>
          </cell>
        </row>
        <row r="372">
          <cell r="A372" t="str">
            <v>FERNANDO FERNANDEZ RODRIGUEZ</v>
          </cell>
          <cell r="B372">
            <v>19408226</v>
          </cell>
        </row>
        <row r="373">
          <cell r="A373" t="str">
            <v>FERNANDO PAUL RACEDO PEREZ</v>
          </cell>
          <cell r="B373">
            <v>1047415395</v>
          </cell>
        </row>
        <row r="374">
          <cell r="A374" t="str">
            <v>FERNANDO RIOS MEJIA</v>
          </cell>
          <cell r="B374">
            <v>16553362</v>
          </cell>
        </row>
        <row r="375">
          <cell r="A375" t="str">
            <v>FERNEY CARDONA HERNANDEZ</v>
          </cell>
          <cell r="B375">
            <v>16115529</v>
          </cell>
        </row>
        <row r="376">
          <cell r="A376" t="str">
            <v>FERNEY EDUARDO MONTENEGRO SIERRA</v>
          </cell>
          <cell r="B376">
            <v>11256874</v>
          </cell>
        </row>
        <row r="377">
          <cell r="A377" t="str">
            <v>FERNEY LEONARDO CASTELLANOS ROJAS</v>
          </cell>
          <cell r="B377">
            <v>80802241</v>
          </cell>
        </row>
        <row r="378">
          <cell r="A378" t="str">
            <v>FIDEL ERNESTO LOPEZ ARCINIEGAS</v>
          </cell>
          <cell r="B378">
            <v>94369601</v>
          </cell>
        </row>
        <row r="379">
          <cell r="A379" t="str">
            <v>FLOR BIANEY RINCON RODRIGUEZ</v>
          </cell>
          <cell r="B379">
            <v>23926816</v>
          </cell>
        </row>
        <row r="380">
          <cell r="A380" t="str">
            <v>FLOR ELVIA URREGO MARTINEZ</v>
          </cell>
          <cell r="B380">
            <v>41794011</v>
          </cell>
        </row>
        <row r="381">
          <cell r="A381" t="str">
            <v>FLOR NALLIBER DOMINGUEZ TORRES</v>
          </cell>
          <cell r="B381">
            <v>40316314</v>
          </cell>
        </row>
        <row r="382">
          <cell r="A382" t="str">
            <v>FRANCISCA ROZO DE ZAMUDIO</v>
          </cell>
          <cell r="B382">
            <v>37241085</v>
          </cell>
        </row>
        <row r="383">
          <cell r="A383" t="str">
            <v>FRANCISCO ANTONIO AILLON VERA</v>
          </cell>
          <cell r="B383">
            <v>13483063</v>
          </cell>
        </row>
        <row r="384">
          <cell r="A384" t="str">
            <v>FRANCISCO JAVIER GARCIA MEDINA</v>
          </cell>
          <cell r="B384">
            <v>18496419</v>
          </cell>
        </row>
        <row r="385">
          <cell r="A385" t="str">
            <v>FRANCISCO JAVIER MONEDERO CADENA</v>
          </cell>
          <cell r="B385">
            <v>1130682042</v>
          </cell>
        </row>
        <row r="386">
          <cell r="A386" t="str">
            <v>FRANCISCO JAVIER NARVAEZ RESTREPO</v>
          </cell>
          <cell r="B386">
            <v>71762925</v>
          </cell>
        </row>
        <row r="387">
          <cell r="A387" t="str">
            <v>FRANK DANIEL RAMOS CHAPARRO</v>
          </cell>
          <cell r="B387">
            <v>71762925</v>
          </cell>
        </row>
        <row r="388">
          <cell r="A388" t="str">
            <v>FRANK EDIER MENDEZ CORDOBA</v>
          </cell>
          <cell r="B388">
            <v>12198947</v>
          </cell>
        </row>
        <row r="389">
          <cell r="A389" t="str">
            <v>FREDDY ANDRES ZARAMA REVELO</v>
          </cell>
          <cell r="B389">
            <v>98390466</v>
          </cell>
        </row>
        <row r="390">
          <cell r="A390" t="str">
            <v>FREDDY TOLEDO BERMEO</v>
          </cell>
          <cell r="B390">
            <v>12265849</v>
          </cell>
        </row>
        <row r="391">
          <cell r="A391" t="str">
            <v xml:space="preserve">FREDY ALONSO FUENTES </v>
          </cell>
          <cell r="B391">
            <v>7171113</v>
          </cell>
        </row>
        <row r="392">
          <cell r="A392" t="str">
            <v>FREDY ALONSO MESA SANCHEZ</v>
          </cell>
          <cell r="B392">
            <v>74188181</v>
          </cell>
        </row>
        <row r="393">
          <cell r="A393" t="str">
            <v xml:space="preserve">FREDY ENRIQUE SARMIENTO ROMERO </v>
          </cell>
          <cell r="B393">
            <v>79910806</v>
          </cell>
        </row>
        <row r="394">
          <cell r="A394" t="str">
            <v>FREDY GONZALO PAZ CAICEDO</v>
          </cell>
          <cell r="B394">
            <v>5207674</v>
          </cell>
        </row>
        <row r="395">
          <cell r="A395" t="str">
            <v>FREDY JULIAN APONTE ALMECIGA</v>
          </cell>
          <cell r="B395">
            <v>11233414</v>
          </cell>
        </row>
        <row r="396">
          <cell r="A396" t="str">
            <v>FREDY MENDEZ RUIZ</v>
          </cell>
          <cell r="B396">
            <v>11447243</v>
          </cell>
        </row>
        <row r="397">
          <cell r="A397" t="str">
            <v>FREDY WILMAN GUERRA OYUELA</v>
          </cell>
          <cell r="B397">
            <v>79414751</v>
          </cell>
        </row>
        <row r="398">
          <cell r="A398" t="str">
            <v>FREID MARTIN ANDRADE CASTRO</v>
          </cell>
          <cell r="B398">
            <v>98378793</v>
          </cell>
        </row>
        <row r="399">
          <cell r="A399" t="str">
            <v>FREYA MARIA GALVEZ MORENO</v>
          </cell>
          <cell r="B399">
            <v>31555022</v>
          </cell>
        </row>
        <row r="400">
          <cell r="A400" t="str">
            <v>GABRIEL CRUZ VARGAS</v>
          </cell>
          <cell r="B400">
            <v>6613149</v>
          </cell>
        </row>
        <row r="401">
          <cell r="A401" t="str">
            <v>GABRIEL EDUARDO RIOS PARRA</v>
          </cell>
          <cell r="B401">
            <v>10050322</v>
          </cell>
        </row>
        <row r="402">
          <cell r="A402" t="str">
            <v>GABRIEL GUERRERO MORANTES</v>
          </cell>
          <cell r="B402">
            <v>74327209</v>
          </cell>
        </row>
        <row r="403">
          <cell r="A403" t="str">
            <v>GEIDY MIREYA GOMEZ FEO</v>
          </cell>
          <cell r="B403">
            <v>52655683</v>
          </cell>
        </row>
        <row r="404">
          <cell r="A404" t="str">
            <v>GEISER GERALDI ACEVEDO FLOREZ</v>
          </cell>
          <cell r="B404">
            <v>1121207275</v>
          </cell>
        </row>
        <row r="405">
          <cell r="A405" t="str">
            <v>GELMER RODRIGUEZ AGUIRRE</v>
          </cell>
          <cell r="B405">
            <v>79284762</v>
          </cell>
        </row>
        <row r="406">
          <cell r="A406" t="str">
            <v>GEMMA JUDITH ANGEL VARGAS</v>
          </cell>
          <cell r="B406">
            <v>26427205</v>
          </cell>
        </row>
        <row r="407">
          <cell r="A407" t="str">
            <v xml:space="preserve">GEMNY ESPERANZA MAURNO </v>
          </cell>
          <cell r="B407">
            <v>68287802</v>
          </cell>
        </row>
        <row r="408">
          <cell r="A408" t="str">
            <v>GEOVANNY ORLANDO ASCUNTAR CHICAIZA</v>
          </cell>
          <cell r="B408">
            <v>5204445</v>
          </cell>
        </row>
        <row r="409">
          <cell r="A409" t="str">
            <v>GEOVANNY PELAEZ QUICENO</v>
          </cell>
          <cell r="B409">
            <v>10289006</v>
          </cell>
        </row>
        <row r="410">
          <cell r="A410" t="str">
            <v>GEOVANNY URIBE ARENILLA</v>
          </cell>
          <cell r="B410">
            <v>18928480</v>
          </cell>
        </row>
        <row r="411">
          <cell r="A411" t="str">
            <v>GERARDO ENRIQUE GONZALEZ HENRIQUEZ</v>
          </cell>
          <cell r="B411">
            <v>7142669</v>
          </cell>
        </row>
        <row r="412">
          <cell r="A412" t="str">
            <v>GERMAN ADOLFO LOAIZA OCAMPO</v>
          </cell>
          <cell r="B412">
            <v>75035436</v>
          </cell>
        </row>
        <row r="413">
          <cell r="A413" t="str">
            <v>GERMAN ARTURO DE LEON PORRAS</v>
          </cell>
          <cell r="B413">
            <v>72217286</v>
          </cell>
        </row>
        <row r="414">
          <cell r="A414" t="str">
            <v>GERMAN DARIO ARIAS ESCOBAR</v>
          </cell>
          <cell r="B414">
            <v>75089644</v>
          </cell>
        </row>
        <row r="415">
          <cell r="A415" t="str">
            <v>GERMAN DAVID ARROYAVE RENDON</v>
          </cell>
          <cell r="B415">
            <v>14798724</v>
          </cell>
        </row>
        <row r="416">
          <cell r="A416" t="str">
            <v>GERMAN EDGARDO GUZMAN PATIÑO</v>
          </cell>
          <cell r="B416">
            <v>5991266</v>
          </cell>
        </row>
        <row r="417">
          <cell r="A417" t="str">
            <v>GERMAN RUBIANO BELTRAN</v>
          </cell>
          <cell r="B417">
            <v>79347330</v>
          </cell>
        </row>
        <row r="418">
          <cell r="A418" t="str">
            <v>GERMAN SANTIAGO BARRERO SANCHEZ</v>
          </cell>
          <cell r="B418">
            <v>7174162</v>
          </cell>
        </row>
        <row r="419">
          <cell r="A419" t="str">
            <v>GERMAN VELOZA ARIZMENDY</v>
          </cell>
          <cell r="B419">
            <v>19259584</v>
          </cell>
        </row>
        <row r="420">
          <cell r="A420" t="str">
            <v>GILIA INES VASQUEZ RODRIGUEZ</v>
          </cell>
          <cell r="B420">
            <v>51638528</v>
          </cell>
        </row>
        <row r="421">
          <cell r="A421" t="str">
            <v>GILMER MOISES AMEZQUITA MONROY</v>
          </cell>
          <cell r="B421">
            <v>79717103</v>
          </cell>
        </row>
        <row r="422">
          <cell r="A422" t="str">
            <v>GINA CONCEPCION ANGULO MENDOZA</v>
          </cell>
          <cell r="B422">
            <v>1047369103</v>
          </cell>
        </row>
        <row r="423">
          <cell r="A423" t="str">
            <v>GINA MILENA DIAZ SERRANO</v>
          </cell>
          <cell r="B423">
            <v>63556323</v>
          </cell>
        </row>
        <row r="424">
          <cell r="A424" t="str">
            <v>GINA PAOLA DUEÑAS BARBOSA</v>
          </cell>
          <cell r="B424">
            <v>52382959</v>
          </cell>
        </row>
        <row r="425">
          <cell r="A425" t="str">
            <v xml:space="preserve">GINA SUCEL ACEVEDO </v>
          </cell>
          <cell r="B425">
            <v>40331795</v>
          </cell>
        </row>
        <row r="426">
          <cell r="A426" t="str">
            <v>GLADYS CUEVAS HERNANDEZ</v>
          </cell>
          <cell r="B426">
            <v>63446674</v>
          </cell>
        </row>
        <row r="427">
          <cell r="A427" t="str">
            <v>GLADYS POLO FLOREZ</v>
          </cell>
          <cell r="B427">
            <v>51780014</v>
          </cell>
        </row>
        <row r="428">
          <cell r="A428" t="str">
            <v>GLEYDER YOHANA GUERRA MORA</v>
          </cell>
          <cell r="B428">
            <v>20716312</v>
          </cell>
        </row>
        <row r="429">
          <cell r="A429" t="str">
            <v>GLORIA ALEJANDRA MORENO GAMEZ</v>
          </cell>
          <cell r="B429">
            <v>52269116</v>
          </cell>
        </row>
        <row r="430">
          <cell r="A430" t="str">
            <v>GLORIA ANDREA SUAREZ ROSERO</v>
          </cell>
          <cell r="B430">
            <v>36860865</v>
          </cell>
        </row>
        <row r="431">
          <cell r="A431" t="str">
            <v>GLORIA ESPERANZA LIZARAZO SALAZAR</v>
          </cell>
          <cell r="B431">
            <v>23637912</v>
          </cell>
        </row>
        <row r="432">
          <cell r="A432" t="str">
            <v>GLORIA MARIA VIZCAINO GUEVARA</v>
          </cell>
          <cell r="B432">
            <v>21190642</v>
          </cell>
        </row>
        <row r="433">
          <cell r="A433" t="str">
            <v>GLORIA PATRICIA MIRA CORREA</v>
          </cell>
          <cell r="B433">
            <v>43029132</v>
          </cell>
        </row>
        <row r="434">
          <cell r="A434" t="str">
            <v>GLORIA PATRICIA PEREZ DIAZ</v>
          </cell>
          <cell r="B434">
            <v>1085249478</v>
          </cell>
        </row>
        <row r="435">
          <cell r="A435" t="str">
            <v>GLORIA SANINT JARAMILLO</v>
          </cell>
          <cell r="B435">
            <v>33155651</v>
          </cell>
        </row>
        <row r="436">
          <cell r="A436" t="str">
            <v>GREYS AMPARO PEREIRA APARICIO</v>
          </cell>
          <cell r="B436">
            <v>1047420675</v>
          </cell>
        </row>
        <row r="437">
          <cell r="A437" t="str">
            <v>GUADALUPE SANCHEZ PALMA</v>
          </cell>
          <cell r="B437">
            <v>42499411</v>
          </cell>
        </row>
        <row r="438">
          <cell r="A438" t="str">
            <v>GUIDO FERNANDO COLORADO VELEZ</v>
          </cell>
          <cell r="B438">
            <v>94532129</v>
          </cell>
        </row>
        <row r="439">
          <cell r="A439" t="str">
            <v>GUILLERMINA YAGUARA PEDROZA</v>
          </cell>
          <cell r="B439">
            <v>40443921</v>
          </cell>
        </row>
        <row r="440">
          <cell r="A440" t="str">
            <v>GUILLERMO ANTONIO CARDONA ROJAS</v>
          </cell>
          <cell r="B440">
            <v>73113832</v>
          </cell>
        </row>
        <row r="441">
          <cell r="A441" t="str">
            <v>GUILLERMO BARBOSA ALGARRA</v>
          </cell>
          <cell r="B441">
            <v>80234741</v>
          </cell>
        </row>
        <row r="442">
          <cell r="A442" t="str">
            <v>GUILLERMO NEMPEQUE CAÑON</v>
          </cell>
          <cell r="B442">
            <v>19452913</v>
          </cell>
        </row>
        <row r="443">
          <cell r="A443" t="str">
            <v>GUSTAVO ADOLFO QUINTERO VELEZ</v>
          </cell>
          <cell r="B443">
            <v>75037790</v>
          </cell>
        </row>
        <row r="444">
          <cell r="A444" t="str">
            <v xml:space="preserve">GUSTAVO ALBERTO PADILLA </v>
          </cell>
          <cell r="B444">
            <v>19462757</v>
          </cell>
        </row>
        <row r="445">
          <cell r="A445" t="str">
            <v>GUSTAVO BAYONA VARGAS</v>
          </cell>
          <cell r="B445">
            <v>79623516</v>
          </cell>
        </row>
        <row r="446">
          <cell r="A446" t="str">
            <v>GUSTAVO ELIECER REYES LANZZIANO</v>
          </cell>
          <cell r="B446">
            <v>1049613986</v>
          </cell>
        </row>
        <row r="447">
          <cell r="A447" t="str">
            <v>GUSTAVO HERNANDO VEGA IRIARTE</v>
          </cell>
          <cell r="B447">
            <v>17655925</v>
          </cell>
        </row>
        <row r="448">
          <cell r="A448" t="str">
            <v>GUSTAVO MONROY RIVERA</v>
          </cell>
          <cell r="B448">
            <v>19302966</v>
          </cell>
        </row>
        <row r="449">
          <cell r="A449" t="str">
            <v>GUSTAVO SOLANO FAJARDO</v>
          </cell>
          <cell r="B449">
            <v>79050892</v>
          </cell>
        </row>
        <row r="450">
          <cell r="A450" t="str">
            <v>HAMINTON HAIR CIFUENTES MONTEALEGRE</v>
          </cell>
          <cell r="B450">
            <v>80148462</v>
          </cell>
        </row>
        <row r="451">
          <cell r="A451" t="str">
            <v>HANNE MEDINA DOSANTOS</v>
          </cell>
          <cell r="B451">
            <v>40179426</v>
          </cell>
        </row>
        <row r="452">
          <cell r="A452" t="str">
            <v>HAROLD DAVID PEÑA MORENO</v>
          </cell>
          <cell r="B452">
            <v>79987754</v>
          </cell>
        </row>
        <row r="453">
          <cell r="A453" t="str">
            <v>HAROLD FABIAN BASTIDAS CRUZ</v>
          </cell>
          <cell r="B453">
            <v>1085245141</v>
          </cell>
        </row>
        <row r="454">
          <cell r="A454" t="str">
            <v>HECTOR FABIO ACEVEDO ALEGRIA</v>
          </cell>
          <cell r="B454">
            <v>94326813</v>
          </cell>
        </row>
        <row r="455">
          <cell r="A455" t="str">
            <v>HECTOR FABIO VALENCIA CONDE</v>
          </cell>
          <cell r="B455">
            <v>94356169</v>
          </cell>
        </row>
        <row r="456">
          <cell r="A456" t="str">
            <v>HECTOR MANUEL RODRIGUEZ GARCIA</v>
          </cell>
          <cell r="B456">
            <v>80179854</v>
          </cell>
        </row>
        <row r="457">
          <cell r="A457" t="str">
            <v>HECTOR SANCHEZ NOVAL</v>
          </cell>
          <cell r="B457">
            <v>19473262</v>
          </cell>
        </row>
        <row r="458">
          <cell r="A458" t="str">
            <v>HEIDI CASTRO NIÑO</v>
          </cell>
          <cell r="B458">
            <v>22644472</v>
          </cell>
        </row>
        <row r="459">
          <cell r="A459" t="str">
            <v>HEIDY KATHERINE PEÑUELA PEREZ</v>
          </cell>
          <cell r="B459">
            <v>1031120689</v>
          </cell>
        </row>
        <row r="460">
          <cell r="A460" t="str">
            <v>HEIDY PATRICIA QUINTERO SANTAMARIA</v>
          </cell>
          <cell r="B460">
            <v>22464885</v>
          </cell>
        </row>
        <row r="461">
          <cell r="A461" t="str">
            <v>HELBERT ISRAEL ACOSTA ALARCON</v>
          </cell>
          <cell r="B461">
            <v>79885176</v>
          </cell>
        </row>
        <row r="462">
          <cell r="A462" t="str">
            <v>HELBERT ORTIZ QUINTERO</v>
          </cell>
          <cell r="B462">
            <v>80226421</v>
          </cell>
        </row>
        <row r="463">
          <cell r="A463" t="str">
            <v>HELMAN ALEXIS ORTIZ VILLAMIZAR</v>
          </cell>
          <cell r="B463">
            <v>88244765</v>
          </cell>
        </row>
        <row r="464">
          <cell r="A464" t="str">
            <v xml:space="preserve">HELMAN HUMBERTO CARREÑO </v>
          </cell>
          <cell r="B464">
            <v>1061548</v>
          </cell>
        </row>
        <row r="465">
          <cell r="A465" t="str">
            <v>HELSINBER BOGOTA MOTTA</v>
          </cell>
          <cell r="B465">
            <v>79215386</v>
          </cell>
        </row>
        <row r="466">
          <cell r="A466" t="str">
            <v>HEMEL ROGELIO CRUZ PALACIO</v>
          </cell>
          <cell r="B466">
            <v>79004627</v>
          </cell>
        </row>
        <row r="467">
          <cell r="A467" t="str">
            <v>HENRY ALBERTO TORRES CEDANO</v>
          </cell>
          <cell r="B467">
            <v>93125633</v>
          </cell>
        </row>
        <row r="468">
          <cell r="A468" t="str">
            <v>HENRY ANTONIO OLIVARES CARDENAS</v>
          </cell>
          <cell r="B468">
            <v>13862072</v>
          </cell>
        </row>
        <row r="469">
          <cell r="A469" t="str">
            <v>HENRY ARMANDO COLLAZOS LOPEZ</v>
          </cell>
          <cell r="B469">
            <v>79365348</v>
          </cell>
        </row>
        <row r="470">
          <cell r="A470" t="str">
            <v>HENRY CASTAÑEDA LOPEZ</v>
          </cell>
          <cell r="B470">
            <v>12906726</v>
          </cell>
        </row>
        <row r="471">
          <cell r="A471" t="str">
            <v>HENRY CORREDOR HERNANDEZ</v>
          </cell>
          <cell r="B471">
            <v>91268131</v>
          </cell>
        </row>
        <row r="472">
          <cell r="A472" t="str">
            <v>HENRY ERNESTO PRECIADO CANTOR</v>
          </cell>
          <cell r="B472">
            <v>79915303</v>
          </cell>
        </row>
        <row r="473">
          <cell r="A473" t="str">
            <v>HENRY FERNANDO MURILLO ARANGO</v>
          </cell>
          <cell r="B473">
            <v>94417073</v>
          </cell>
        </row>
        <row r="474">
          <cell r="A474" t="str">
            <v>HENRY GEOVANI AFRICANO PEREZ</v>
          </cell>
          <cell r="B474">
            <v>74185483</v>
          </cell>
        </row>
        <row r="475">
          <cell r="A475" t="str">
            <v>HENRY MAURICIO MACIAS SUAREZ</v>
          </cell>
          <cell r="B475">
            <v>80070523</v>
          </cell>
        </row>
        <row r="476">
          <cell r="A476" t="str">
            <v>HENRY ORLANDO PINEDA RODRIGUEZ</v>
          </cell>
          <cell r="B476">
            <v>80470847</v>
          </cell>
        </row>
        <row r="477">
          <cell r="A477" t="str">
            <v>HENRY YESID RUIZ GONZALEZ</v>
          </cell>
          <cell r="B477">
            <v>79855588</v>
          </cell>
        </row>
        <row r="478">
          <cell r="A478" t="str">
            <v>HERLYN OSWALDO NASAYO FRANCO</v>
          </cell>
          <cell r="B478">
            <v>5633214</v>
          </cell>
        </row>
        <row r="479">
          <cell r="A479" t="str">
            <v>HERMAN EDUARDO PARDO FORERO</v>
          </cell>
          <cell r="B479">
            <v>79921839</v>
          </cell>
        </row>
        <row r="480">
          <cell r="A480" t="str">
            <v>HERNAN ALONSO CRUZ DIAZ</v>
          </cell>
          <cell r="B480">
            <v>73191970</v>
          </cell>
        </row>
        <row r="481">
          <cell r="A481" t="str">
            <v>HERNAN ENRIQUE RAMOS ACOSTA</v>
          </cell>
          <cell r="B481">
            <v>72189260</v>
          </cell>
        </row>
        <row r="482">
          <cell r="A482" t="str">
            <v>HERNANDO JUAN FERRUCHO VERGARA</v>
          </cell>
          <cell r="B482">
            <v>15041122</v>
          </cell>
        </row>
        <row r="483">
          <cell r="A483" t="str">
            <v>HERNANDO MANUEL TEHERAN CASTRO</v>
          </cell>
          <cell r="B483">
            <v>3805928</v>
          </cell>
        </row>
        <row r="484">
          <cell r="A484" t="str">
            <v>HERNANDO SARMIENTO PEÑARANDA</v>
          </cell>
          <cell r="B484">
            <v>85462635</v>
          </cell>
        </row>
        <row r="485">
          <cell r="A485" t="str">
            <v>HERNEY MAURICIO PESCADOR TORO</v>
          </cell>
          <cell r="B485">
            <v>9871177</v>
          </cell>
        </row>
        <row r="486">
          <cell r="A486" t="str">
            <v>HUGO FERNARDO HERNANDEZ JARAMILLO</v>
          </cell>
          <cell r="B486">
            <v>1116722339</v>
          </cell>
        </row>
        <row r="487">
          <cell r="A487" t="str">
            <v>HUMBERTO ALONSO VILLAMIZAR REDONDO</v>
          </cell>
          <cell r="B487">
            <v>88229172</v>
          </cell>
        </row>
        <row r="488">
          <cell r="A488" t="str">
            <v>HUMBERTO VELASQUEZ ARDILA</v>
          </cell>
          <cell r="B488">
            <v>17336974</v>
          </cell>
        </row>
        <row r="489">
          <cell r="A489" t="str">
            <v>IAN SERGIO BUENO AGUIRRE</v>
          </cell>
          <cell r="B489">
            <v>79413203</v>
          </cell>
        </row>
        <row r="490">
          <cell r="A490" t="str">
            <v>IBETH SENOVIA GUTIERREZ GUARDO</v>
          </cell>
          <cell r="B490">
            <v>30762702</v>
          </cell>
        </row>
        <row r="491">
          <cell r="A491" t="str">
            <v>IBSEN MORENO VEGA</v>
          </cell>
          <cell r="B491">
            <v>73575474</v>
          </cell>
        </row>
        <row r="492">
          <cell r="A492" t="str">
            <v>ILSA STELLA ROJAS LOPEZ</v>
          </cell>
          <cell r="B492">
            <v>52106508</v>
          </cell>
        </row>
        <row r="493">
          <cell r="A493" t="str">
            <v>ILVIS PATRICIA SERRANO BORNACELLI</v>
          </cell>
          <cell r="B493">
            <v>36551065</v>
          </cell>
        </row>
        <row r="494">
          <cell r="A494" t="str">
            <v>INDIRA RINCON RUBIO</v>
          </cell>
          <cell r="B494">
            <v>60386957</v>
          </cell>
        </row>
        <row r="495">
          <cell r="A495" t="str">
            <v>INGRID DAYAN DE LA PAVA LADINO</v>
          </cell>
          <cell r="B495">
            <v>1022350074</v>
          </cell>
        </row>
        <row r="496">
          <cell r="A496" t="str">
            <v>INGRIT STEFFANNY CASTILLO SUAREZ</v>
          </cell>
          <cell r="B496">
            <v>1099205839</v>
          </cell>
        </row>
        <row r="497">
          <cell r="A497" t="str">
            <v>INGRY LORENA MARMOLEJO LLANOS</v>
          </cell>
          <cell r="B497">
            <v>66659894</v>
          </cell>
        </row>
        <row r="498">
          <cell r="A498" t="str">
            <v>IRINA PAOLA TRESPALACIOS VANEGAS</v>
          </cell>
          <cell r="B498">
            <v>39022162</v>
          </cell>
        </row>
        <row r="499">
          <cell r="A499" t="str">
            <v>IRWIN FRANCISCO PALACIOS CASAS</v>
          </cell>
          <cell r="B499">
            <v>11803564</v>
          </cell>
        </row>
        <row r="500">
          <cell r="A500" t="str">
            <v>ISABEL CRISTINA AVILA LOPEZ</v>
          </cell>
          <cell r="B500">
            <v>1116242764</v>
          </cell>
        </row>
        <row r="501">
          <cell r="A501" t="str">
            <v>ISABEL CRISTINA RAMIREZ VILLEGAS</v>
          </cell>
          <cell r="B501">
            <v>52834199</v>
          </cell>
        </row>
        <row r="502">
          <cell r="A502" t="str">
            <v>ISABEL ROSARIO OÑATE AMAYA</v>
          </cell>
          <cell r="B502">
            <v>56053652</v>
          </cell>
        </row>
        <row r="503">
          <cell r="A503" t="str">
            <v>IVAN ANTONIO HERRERA PEREZ</v>
          </cell>
          <cell r="B503">
            <v>72223387</v>
          </cell>
        </row>
        <row r="504">
          <cell r="A504" t="str">
            <v>IVAN DARIO GOMEZ MALAGON</v>
          </cell>
          <cell r="B504">
            <v>80184874</v>
          </cell>
        </row>
        <row r="505">
          <cell r="A505" t="str">
            <v>IVAN JAVIER SILVA MIRANDA</v>
          </cell>
          <cell r="B505">
            <v>80141650</v>
          </cell>
        </row>
        <row r="506">
          <cell r="A506" t="str">
            <v>IVAN MARTINEZ CUELLAR</v>
          </cell>
          <cell r="B506">
            <v>1017140950</v>
          </cell>
        </row>
        <row r="507">
          <cell r="A507" t="str">
            <v>IVAN RICARDO CRUZ PALECHOR</v>
          </cell>
          <cell r="B507">
            <v>76332413</v>
          </cell>
        </row>
        <row r="508">
          <cell r="A508" t="str">
            <v>IVETTE ISLEEN ABELLA BOLIVAR</v>
          </cell>
          <cell r="B508">
            <v>38610244</v>
          </cell>
        </row>
        <row r="509">
          <cell r="A509" t="str">
            <v>JACKELINE MURCIA MOLINA</v>
          </cell>
          <cell r="B509">
            <v>65770612</v>
          </cell>
        </row>
        <row r="510">
          <cell r="A510" t="str">
            <v>JACKIE HERNANDO VARGAS LONDOÑO</v>
          </cell>
          <cell r="B510">
            <v>14620834</v>
          </cell>
        </row>
        <row r="511">
          <cell r="A511" t="str">
            <v>JACOB MANUEL PALOMO PACHECO</v>
          </cell>
          <cell r="B511">
            <v>78744621</v>
          </cell>
        </row>
        <row r="512">
          <cell r="A512" t="str">
            <v>JADER ARBEY GOMEZ RESTREPO</v>
          </cell>
          <cell r="B512">
            <v>71337241</v>
          </cell>
        </row>
        <row r="513">
          <cell r="A513" t="str">
            <v>JADER OSWALDO GARCIA VILLA</v>
          </cell>
          <cell r="B513">
            <v>89008982</v>
          </cell>
        </row>
        <row r="514">
          <cell r="A514" t="str">
            <v>JAIME ALONSO SANCHEZ CARDENAS</v>
          </cell>
          <cell r="B514">
            <v>79529005</v>
          </cell>
        </row>
        <row r="515">
          <cell r="A515" t="str">
            <v>JAIME ANDERSON YEPES SALAZAR</v>
          </cell>
          <cell r="B515">
            <v>71377101</v>
          </cell>
        </row>
        <row r="516">
          <cell r="A516" t="str">
            <v>JAIME ANDRES FRANCO SOTO</v>
          </cell>
          <cell r="B516">
            <v>6387068</v>
          </cell>
        </row>
        <row r="517">
          <cell r="A517" t="str">
            <v>JAIME ANDRES HIGUERA PEÑUELA</v>
          </cell>
          <cell r="B517">
            <v>1020720079</v>
          </cell>
        </row>
        <row r="518">
          <cell r="A518" t="str">
            <v>JAIME ANDRES LOPEZ BOLIVAR</v>
          </cell>
          <cell r="B518">
            <v>98637974</v>
          </cell>
        </row>
        <row r="519">
          <cell r="A519" t="str">
            <v>JAIME ANDRES VELASQUEZ CERON</v>
          </cell>
          <cell r="B519">
            <v>13069480</v>
          </cell>
        </row>
        <row r="520">
          <cell r="A520" t="str">
            <v>JAIME CUERVO PAEZ</v>
          </cell>
          <cell r="B520">
            <v>10231824</v>
          </cell>
        </row>
        <row r="521">
          <cell r="A521" t="str">
            <v>JAIME ENRIQUE ORTIZ GOMEZ</v>
          </cell>
          <cell r="B521">
            <v>79334481</v>
          </cell>
        </row>
        <row r="522">
          <cell r="A522" t="str">
            <v>JAIME HERNAN GARCIA GONZALEZ</v>
          </cell>
          <cell r="B522">
            <v>3276776</v>
          </cell>
        </row>
        <row r="523">
          <cell r="A523" t="str">
            <v>JAIME MEDINA MARIN</v>
          </cell>
          <cell r="B523">
            <v>16726404</v>
          </cell>
        </row>
        <row r="524">
          <cell r="A524" t="str">
            <v>JAIME NIÑO MENDIVELSO</v>
          </cell>
          <cell r="B524">
            <v>79536987</v>
          </cell>
        </row>
        <row r="525">
          <cell r="A525" t="str">
            <v>JAIME PULIDO PUENTES</v>
          </cell>
          <cell r="B525">
            <v>7227469</v>
          </cell>
        </row>
        <row r="526">
          <cell r="A526" t="str">
            <v>JAIME QUINTERO PINILLA</v>
          </cell>
          <cell r="B526">
            <v>6009908</v>
          </cell>
        </row>
        <row r="527">
          <cell r="A527" t="str">
            <v>JAIR ALBERTO ROBLES DIAZ</v>
          </cell>
          <cell r="B527">
            <v>18009754</v>
          </cell>
        </row>
        <row r="528">
          <cell r="A528" t="str">
            <v>JAIR ANDRES AGUADO VARELA</v>
          </cell>
          <cell r="B528">
            <v>94494300</v>
          </cell>
        </row>
        <row r="529">
          <cell r="A529" t="str">
            <v>JAIR EMILIO REYES BELTRAN</v>
          </cell>
          <cell r="B529">
            <v>86073669</v>
          </cell>
        </row>
        <row r="530">
          <cell r="A530" t="str">
            <v>JAIRO ALEXANDER CASALLAS MACHETE</v>
          </cell>
          <cell r="B530">
            <v>79627561</v>
          </cell>
        </row>
        <row r="531">
          <cell r="A531" t="str">
            <v>JAIRO CIFUENTES GONZALEZ</v>
          </cell>
          <cell r="B531">
            <v>16689243</v>
          </cell>
        </row>
        <row r="532">
          <cell r="A532" t="str">
            <v>JAIRO DANILO GUTIERREZ CASTILLO</v>
          </cell>
          <cell r="B532">
            <v>7183645</v>
          </cell>
        </row>
        <row r="533">
          <cell r="A533" t="str">
            <v>JAIRO ENRIQUE MOGOLLON GONZALEZ</v>
          </cell>
          <cell r="B533">
            <v>7538353</v>
          </cell>
        </row>
        <row r="534">
          <cell r="A534" t="str">
            <v>JAIRO HERNANDO ORDOÑEZ YATES</v>
          </cell>
          <cell r="B534">
            <v>6566429</v>
          </cell>
        </row>
        <row r="535">
          <cell r="A535" t="str">
            <v>JAIRO JAVIER MARRIAGA LOPEZ</v>
          </cell>
          <cell r="B535">
            <v>85467040</v>
          </cell>
        </row>
        <row r="536">
          <cell r="A536" t="str">
            <v>JAIRO PINILLA PEDRAZA</v>
          </cell>
          <cell r="B536">
            <v>80882702</v>
          </cell>
        </row>
        <row r="537">
          <cell r="A537" t="str">
            <v xml:space="preserve">JAIRO ROJAS PEREZ  </v>
          </cell>
          <cell r="B537">
            <v>80882702</v>
          </cell>
        </row>
        <row r="538">
          <cell r="A538" t="str">
            <v>JAMELIA TORRES GOMEZ</v>
          </cell>
          <cell r="B538">
            <v>51609782</v>
          </cell>
        </row>
        <row r="539">
          <cell r="A539" t="str">
            <v>JAQUELINE BOGOTA CANTOR</v>
          </cell>
          <cell r="B539">
            <v>39664288</v>
          </cell>
        </row>
        <row r="540">
          <cell r="A540" t="str">
            <v>JASBLEIDER GOMEZ GORDILLO</v>
          </cell>
          <cell r="B540">
            <v>53089113</v>
          </cell>
        </row>
        <row r="541">
          <cell r="A541" t="str">
            <v>JASON EMILIO CORDOBA MENA</v>
          </cell>
          <cell r="B541">
            <v>12022654</v>
          </cell>
        </row>
        <row r="542">
          <cell r="A542" t="str">
            <v>JAVIER ALBERTO SOTO OJEDA</v>
          </cell>
          <cell r="B542">
            <v>80831986</v>
          </cell>
        </row>
        <row r="543">
          <cell r="A543" t="str">
            <v>JAVIER ALEXANDER MARROQUIN ESPITIA</v>
          </cell>
          <cell r="B543">
            <v>79749284</v>
          </cell>
        </row>
        <row r="544">
          <cell r="A544" t="str">
            <v>JAVIER ALEXANDER RODRIGUEZ MENDOZA</v>
          </cell>
          <cell r="B544">
            <v>88002154</v>
          </cell>
        </row>
        <row r="545">
          <cell r="A545" t="str">
            <v>JAVIER ALVAREZ LADINO</v>
          </cell>
          <cell r="B545">
            <v>17420350</v>
          </cell>
        </row>
        <row r="546">
          <cell r="A546" t="str">
            <v>JAVIER ANTONIO OLGUIN SERNA</v>
          </cell>
          <cell r="B546">
            <v>11805322</v>
          </cell>
        </row>
        <row r="547">
          <cell r="A547" t="str">
            <v>JAVIER AZAEL BENAVIDES UNDA</v>
          </cell>
          <cell r="B547">
            <v>17583727</v>
          </cell>
        </row>
        <row r="548">
          <cell r="A548" t="str">
            <v>JAVIER DARIO CARDENAS GONZALEZ</v>
          </cell>
          <cell r="B548">
            <v>79169328</v>
          </cell>
        </row>
        <row r="549">
          <cell r="A549" t="str">
            <v>JAVIER EDUARDO RUIZ CUESTA</v>
          </cell>
          <cell r="B549">
            <v>5822855</v>
          </cell>
        </row>
        <row r="550">
          <cell r="A550" t="str">
            <v>JAVIER FAJARDO RAMIREZ</v>
          </cell>
          <cell r="B550">
            <v>79483872</v>
          </cell>
        </row>
        <row r="551">
          <cell r="A551" t="str">
            <v>JAVIER GALLEGO BEJARANO</v>
          </cell>
          <cell r="B551">
            <v>16611163</v>
          </cell>
        </row>
        <row r="552">
          <cell r="A552" t="str">
            <v>JAVIER HUMBERTO VELASQUEZ FUENTES</v>
          </cell>
          <cell r="B552">
            <v>1018409134</v>
          </cell>
        </row>
        <row r="553">
          <cell r="A553" t="str">
            <v>JAVIER ISIDRO MARTINEZ MOYANO</v>
          </cell>
          <cell r="B553">
            <v>11441036</v>
          </cell>
        </row>
        <row r="554">
          <cell r="A554" t="str">
            <v>JAVIER MARIO BOTERO ARIZMENDY</v>
          </cell>
          <cell r="B554">
            <v>19275725</v>
          </cell>
        </row>
        <row r="555">
          <cell r="A555" t="str">
            <v>JAVIER ORLANDO MORALES PARRA</v>
          </cell>
          <cell r="B555">
            <v>79414604</v>
          </cell>
        </row>
        <row r="556">
          <cell r="A556" t="str">
            <v>JEFFERSON DIAZ ORDOÑEZ</v>
          </cell>
          <cell r="B556">
            <v>13068345</v>
          </cell>
        </row>
        <row r="557">
          <cell r="A557" t="str">
            <v>JEFFERSON JULIAN HURTADO ROMERO</v>
          </cell>
          <cell r="B557">
            <v>1032374479</v>
          </cell>
        </row>
        <row r="558">
          <cell r="A558" t="str">
            <v>JEISON FERNANDO VARGAS LESMES</v>
          </cell>
          <cell r="B558">
            <v>1022346719</v>
          </cell>
        </row>
        <row r="559">
          <cell r="A559" t="str">
            <v>JEISON ORLANDO RODRIGUEZ FORERO</v>
          </cell>
          <cell r="B559">
            <v>80070995</v>
          </cell>
        </row>
        <row r="560">
          <cell r="A560" t="str">
            <v>JEISSON ANDRES BERMUDEZ GUERRERO</v>
          </cell>
          <cell r="B560">
            <v>80751393</v>
          </cell>
        </row>
        <row r="561">
          <cell r="A561" t="str">
            <v>JENIFFER YURANI GOMEZ FARFAN</v>
          </cell>
          <cell r="B561">
            <v>1032418958</v>
          </cell>
        </row>
        <row r="562">
          <cell r="A562" t="str">
            <v>JENNIFFER ALEXANDRA VELASCO NIETO</v>
          </cell>
          <cell r="B562">
            <v>52434214</v>
          </cell>
        </row>
        <row r="563">
          <cell r="A563" t="str">
            <v>JENNY CAROLINA GARCIA AVELLANEDA</v>
          </cell>
          <cell r="B563">
            <v>52866454</v>
          </cell>
        </row>
        <row r="564">
          <cell r="A564" t="str">
            <v>JENNY MAGNOLIA AGUILERA IZQUIERDO</v>
          </cell>
          <cell r="B564">
            <v>52961552</v>
          </cell>
        </row>
        <row r="565">
          <cell r="A565" t="str">
            <v>JENNY PAOLA ALVAREZ PLAZAS</v>
          </cell>
          <cell r="B565">
            <v>52903020</v>
          </cell>
        </row>
        <row r="566">
          <cell r="A566" t="str">
            <v>JENNY PATRICIA RODRIGUEZ CUERVO</v>
          </cell>
          <cell r="B566">
            <v>52315132</v>
          </cell>
        </row>
        <row r="567">
          <cell r="A567" t="str">
            <v>JENNY ROCIO VARGAS PEREZ</v>
          </cell>
          <cell r="B567">
            <v>40994121</v>
          </cell>
        </row>
        <row r="568">
          <cell r="A568" t="str">
            <v>JENY CAROLINA PARADA DIAZ</v>
          </cell>
          <cell r="B568">
            <v>60350604</v>
          </cell>
        </row>
        <row r="569">
          <cell r="A569" t="str">
            <v>JERSON JAVIER FRANCO AYALA</v>
          </cell>
          <cell r="B569">
            <v>79707139</v>
          </cell>
        </row>
        <row r="570">
          <cell r="A570" t="str">
            <v>JESSICA DANIELA CANTOR REYES</v>
          </cell>
          <cell r="B570">
            <v>1018451977</v>
          </cell>
        </row>
        <row r="571">
          <cell r="A571" t="str">
            <v>JESSICA DANIELA PARRA OSPINA</v>
          </cell>
          <cell r="B571">
            <v>1136881687</v>
          </cell>
        </row>
        <row r="572">
          <cell r="A572" t="str">
            <v>JESSICA FERNANDA SANCHEZ LOZANO</v>
          </cell>
          <cell r="B572">
            <v>1094891668</v>
          </cell>
        </row>
        <row r="573">
          <cell r="A573" t="str">
            <v>JESUS ALBERTO VILLAFAÑE BARROS</v>
          </cell>
          <cell r="B573">
            <v>72187105</v>
          </cell>
        </row>
        <row r="574">
          <cell r="A574" t="str">
            <v>JESUS ALFONSO SANTAMARIA SALAZAR</v>
          </cell>
          <cell r="B574">
            <v>6768302</v>
          </cell>
        </row>
        <row r="575">
          <cell r="A575" t="str">
            <v>JESUS ANTONIO MUÑOZ VILLALOBOS</v>
          </cell>
          <cell r="B575">
            <v>80361444</v>
          </cell>
        </row>
        <row r="576">
          <cell r="A576" t="str">
            <v>JESUS ANTONIO RUA GARZON</v>
          </cell>
          <cell r="B576">
            <v>10181384</v>
          </cell>
        </row>
        <row r="577">
          <cell r="A577" t="str">
            <v>JESUS DAVID ROMERO RODRIGUEZ</v>
          </cell>
          <cell r="B577">
            <v>80224521</v>
          </cell>
        </row>
        <row r="578">
          <cell r="A578" t="str">
            <v>JESUS EMIRO SANTIAGO REYES</v>
          </cell>
          <cell r="B578">
            <v>1032378600</v>
          </cell>
        </row>
        <row r="579">
          <cell r="A579" t="str">
            <v>JESUS FIGUEROA PEÑA</v>
          </cell>
          <cell r="B579">
            <v>1095787871</v>
          </cell>
        </row>
        <row r="580">
          <cell r="A580" t="str">
            <v>JESUS JAVIER SUAREZ LOPEZ</v>
          </cell>
          <cell r="B580">
            <v>73132714</v>
          </cell>
        </row>
        <row r="581">
          <cell r="A581" t="str">
            <v>JHAN CARLOS CRUZ QUINTERO</v>
          </cell>
          <cell r="B581">
            <v>88253457</v>
          </cell>
        </row>
        <row r="582">
          <cell r="A582" t="str">
            <v>JHENIT JASMIN LOPEZ HERREÑO</v>
          </cell>
          <cell r="B582">
            <v>52833106</v>
          </cell>
        </row>
        <row r="583">
          <cell r="A583" t="str">
            <v>JHENNY MILENA MEJIA RUDAS</v>
          </cell>
          <cell r="B583">
            <v>24397336</v>
          </cell>
        </row>
        <row r="584">
          <cell r="A584" t="str">
            <v>JHON ALEJANDRO ROJAS BURGOS</v>
          </cell>
          <cell r="B584">
            <v>86057898</v>
          </cell>
        </row>
        <row r="585">
          <cell r="A585" t="str">
            <v>JHON ALEXANDER CASTRO NIÑO</v>
          </cell>
          <cell r="B585">
            <v>80232360</v>
          </cell>
        </row>
        <row r="586">
          <cell r="A586" t="str">
            <v>JHON ALEXANDER SUAREZ BARRERA</v>
          </cell>
          <cell r="B586">
            <v>80828947</v>
          </cell>
        </row>
        <row r="587">
          <cell r="A587" t="str">
            <v>JHON BAYRON GARCIA MANRIQUE</v>
          </cell>
          <cell r="B587">
            <v>4514089</v>
          </cell>
        </row>
        <row r="588">
          <cell r="A588" t="str">
            <v>JHON EDUAR CALDERON RINCON</v>
          </cell>
          <cell r="B588">
            <v>80006487</v>
          </cell>
        </row>
        <row r="589">
          <cell r="A589" t="str">
            <v>JHON HENRY CADENA PRADO</v>
          </cell>
          <cell r="B589">
            <v>1130621074</v>
          </cell>
        </row>
        <row r="590">
          <cell r="A590" t="str">
            <v>JHON JAVIER RAMIREZ MONTEJO</v>
          </cell>
          <cell r="B590">
            <v>86056990</v>
          </cell>
        </row>
        <row r="591">
          <cell r="A591" t="str">
            <v>JHON JAVIER RUIZ CHAVEZ</v>
          </cell>
          <cell r="B591">
            <v>87717949</v>
          </cell>
        </row>
        <row r="592">
          <cell r="A592" t="str">
            <v>JHON MARLON GOMEZ JAIMES</v>
          </cell>
          <cell r="B592">
            <v>88263914</v>
          </cell>
        </row>
        <row r="593">
          <cell r="A593" t="str">
            <v>JHON WILLIAM GOMEZ LANCHEROS</v>
          </cell>
          <cell r="B593">
            <v>80027561</v>
          </cell>
        </row>
        <row r="594">
          <cell r="A594" t="str">
            <v>JHONATHAN CORRALES BEDOYA</v>
          </cell>
          <cell r="B594">
            <v>1130646106</v>
          </cell>
        </row>
        <row r="595">
          <cell r="A595" t="str">
            <v>JHONNATAN ORLANDO FORERO ACOSTA</v>
          </cell>
          <cell r="B595">
            <v>80797012</v>
          </cell>
        </row>
        <row r="596">
          <cell r="A596" t="str">
            <v>JHONNY ALBERTO Z RODRIGUEZ</v>
          </cell>
          <cell r="B596">
            <v>79661784</v>
          </cell>
        </row>
        <row r="597">
          <cell r="A597" t="str">
            <v>JIMMY ALEJANDRO PORRAS LEAL</v>
          </cell>
          <cell r="B597">
            <v>80729238</v>
          </cell>
        </row>
        <row r="598">
          <cell r="A598" t="str">
            <v>JIMMY ANTONIO SUAREZ GUTIERREZ</v>
          </cell>
          <cell r="B598">
            <v>80235298</v>
          </cell>
        </row>
        <row r="599">
          <cell r="A599" t="str">
            <v>JIMMY ENRIQUE GAITAN ORTIZ</v>
          </cell>
          <cell r="B599">
            <v>79537863</v>
          </cell>
        </row>
        <row r="600">
          <cell r="A600" t="str">
            <v>JIMMY HAWER CORREDOR CAMARGO</v>
          </cell>
          <cell r="B600">
            <v>74753736</v>
          </cell>
        </row>
        <row r="601">
          <cell r="A601" t="str">
            <v>JIMMY HUMBERTO GOMEZ MORENO</v>
          </cell>
          <cell r="B601">
            <v>80402943</v>
          </cell>
        </row>
        <row r="602">
          <cell r="A602" t="str">
            <v>JISSETH MARIA LASCARRO PACHECO</v>
          </cell>
          <cell r="B602">
            <v>55220904</v>
          </cell>
        </row>
        <row r="603">
          <cell r="A603" t="str">
            <v>JOAN MAURO CERON REYES</v>
          </cell>
          <cell r="B603">
            <v>94512395</v>
          </cell>
        </row>
        <row r="604">
          <cell r="A604" t="str">
            <v>JOAQUIN ANTONIO RODRIGUEZ VILLEGAS</v>
          </cell>
          <cell r="B604">
            <v>78750941</v>
          </cell>
        </row>
        <row r="605">
          <cell r="A605" t="str">
            <v>JOBANNIS ANTONIO VALDEZ YANCE</v>
          </cell>
          <cell r="B605">
            <v>85471168</v>
          </cell>
        </row>
        <row r="606">
          <cell r="A606" t="str">
            <v>JOHAN ANDRES SUESCA GARCIA</v>
          </cell>
          <cell r="B606">
            <v>1065600477</v>
          </cell>
        </row>
        <row r="607">
          <cell r="A607" t="str">
            <v>JOHAN DAVID MUÑOZ BONILLA</v>
          </cell>
          <cell r="B607">
            <v>1020756279</v>
          </cell>
        </row>
        <row r="608">
          <cell r="A608" t="str">
            <v>JOHANA ANDREA BEDOYA ARANZALES</v>
          </cell>
          <cell r="B608">
            <v>31710573</v>
          </cell>
        </row>
        <row r="609">
          <cell r="A609" t="str">
            <v>JOHANA ANDREA PALACIO CALLE</v>
          </cell>
          <cell r="B609">
            <v>42013878</v>
          </cell>
        </row>
        <row r="610">
          <cell r="A610" t="str">
            <v>JOHANN STIVENS GARZON LOPEZ</v>
          </cell>
          <cell r="B610">
            <v>1012375885</v>
          </cell>
        </row>
        <row r="611">
          <cell r="A611" t="str">
            <v>JOHANNA ANDREA AGUILERA ALZATE</v>
          </cell>
          <cell r="B611">
            <v>53115948</v>
          </cell>
        </row>
        <row r="612">
          <cell r="A612" t="str">
            <v xml:space="preserve">JOHANNA MELISSA GARZON </v>
          </cell>
          <cell r="B612">
            <v>52840110</v>
          </cell>
        </row>
        <row r="613">
          <cell r="A613" t="str">
            <v>JOHANNA MERCEDES MARTIN GONZALEZ</v>
          </cell>
          <cell r="B613">
            <v>52496774</v>
          </cell>
        </row>
        <row r="614">
          <cell r="A614" t="str">
            <v>JOHANNA MILENA HERNANDEZ PARRA</v>
          </cell>
          <cell r="B614">
            <v>52740050</v>
          </cell>
        </row>
        <row r="615">
          <cell r="A615" t="str">
            <v>JOHANNA MILETH DELVASTO ORTIZ</v>
          </cell>
          <cell r="B615">
            <v>39678482</v>
          </cell>
        </row>
        <row r="616">
          <cell r="A616" t="str">
            <v>JOHN ALEJANDRO CUBILLOS NOVOA</v>
          </cell>
          <cell r="B616">
            <v>80058262</v>
          </cell>
        </row>
        <row r="617">
          <cell r="A617" t="str">
            <v>JOHN ANGEL SANCHEZ HERNANDEZ</v>
          </cell>
          <cell r="B617">
            <v>11436922</v>
          </cell>
        </row>
        <row r="618">
          <cell r="A618" t="str">
            <v>JOHN AUDELO GUSTIN VILLAREAL</v>
          </cell>
          <cell r="B618">
            <v>12997080</v>
          </cell>
        </row>
        <row r="619">
          <cell r="A619" t="str">
            <v>JOHN EDWARD ALVARADO RAMIREZ</v>
          </cell>
          <cell r="B619">
            <v>1012331657</v>
          </cell>
        </row>
        <row r="620">
          <cell r="A620" t="str">
            <v>JOHN EDWIN AVILA FERNANDEZ</v>
          </cell>
          <cell r="B620">
            <v>80214915</v>
          </cell>
        </row>
        <row r="621">
          <cell r="A621" t="str">
            <v>JOHN FREDDY MURILLO CALLE</v>
          </cell>
          <cell r="B621">
            <v>98383338</v>
          </cell>
        </row>
        <row r="622">
          <cell r="A622" t="str">
            <v>JOHN FREDY LOPEZ CADAVID</v>
          </cell>
          <cell r="B622">
            <v>1037579334</v>
          </cell>
        </row>
        <row r="623">
          <cell r="A623" t="str">
            <v>JOHN FREDY OLIVOS GOMEZ</v>
          </cell>
          <cell r="B623">
            <v>4134291</v>
          </cell>
        </row>
        <row r="624">
          <cell r="A624" t="str">
            <v>JOHN FREDY QUIROZ MEDINA</v>
          </cell>
          <cell r="B624">
            <v>10011504</v>
          </cell>
        </row>
        <row r="625">
          <cell r="A625" t="str">
            <v>JOHN FREDY RAMIREZ DIAZ</v>
          </cell>
          <cell r="B625">
            <v>79818938</v>
          </cell>
        </row>
        <row r="626">
          <cell r="A626" t="str">
            <v>JOHN HAROLD MUÑOZ SARMIENTO</v>
          </cell>
          <cell r="B626">
            <v>79596567</v>
          </cell>
        </row>
        <row r="627">
          <cell r="A627" t="str">
            <v>JOHN JAIRO DIAZ GARZON</v>
          </cell>
          <cell r="B627">
            <v>76324618</v>
          </cell>
        </row>
        <row r="628">
          <cell r="A628" t="str">
            <v>JOHN JAIRO ENRIQUEZ PADILLA</v>
          </cell>
          <cell r="B628">
            <v>12753508</v>
          </cell>
        </row>
        <row r="629">
          <cell r="A629" t="str">
            <v>JOHN JAIRO JACOME BACCA</v>
          </cell>
          <cell r="B629">
            <v>13069638</v>
          </cell>
        </row>
        <row r="630">
          <cell r="A630" t="str">
            <v>JOHN JAIRO RICO SANTILLANA</v>
          </cell>
          <cell r="B630">
            <v>94490869</v>
          </cell>
        </row>
        <row r="631">
          <cell r="A631" t="str">
            <v>JOHNY RESTREPO SANCHEZ</v>
          </cell>
          <cell r="B631">
            <v>8357229</v>
          </cell>
        </row>
        <row r="632">
          <cell r="A632" t="str">
            <v>JONATHAN ALEXANDER LINARES ROJAS</v>
          </cell>
          <cell r="B632">
            <v>1033698105</v>
          </cell>
        </row>
        <row r="633">
          <cell r="A633" t="str">
            <v>JONATHAN CAMILO RODRIGUEZ ARCINIEGAS</v>
          </cell>
          <cell r="B633">
            <v>80040337</v>
          </cell>
        </row>
        <row r="634">
          <cell r="A634" t="str">
            <v>JORGE ABRAHAM PLAZAS MORENO</v>
          </cell>
          <cell r="B634">
            <v>79122246</v>
          </cell>
        </row>
        <row r="635">
          <cell r="A635" t="str">
            <v>JORGE ALBERTO ANGARITA FLOREZ</v>
          </cell>
          <cell r="B635">
            <v>6597946</v>
          </cell>
        </row>
        <row r="636">
          <cell r="A636" t="str">
            <v>JORGE ARMANDO GARCIA RODRIGUEZ</v>
          </cell>
          <cell r="B636">
            <v>79957950</v>
          </cell>
        </row>
        <row r="637">
          <cell r="A637" t="str">
            <v>JORGE ARMANDO RODRIGUEZ ALARCON</v>
          </cell>
          <cell r="B637">
            <v>79650674</v>
          </cell>
        </row>
        <row r="638">
          <cell r="A638" t="str">
            <v>JORGE ARVEY BUITRAGO SUAREZ</v>
          </cell>
          <cell r="B638">
            <v>88241501</v>
          </cell>
        </row>
        <row r="639">
          <cell r="A639" t="str">
            <v>JORGE ELICER FERNANDEZ PASTRANA</v>
          </cell>
          <cell r="B639">
            <v>12402190</v>
          </cell>
        </row>
        <row r="640">
          <cell r="A640" t="str">
            <v>JORGE ELIECER ANTEQUERA CONTRERAS</v>
          </cell>
          <cell r="B640">
            <v>72213390</v>
          </cell>
        </row>
        <row r="641">
          <cell r="A641" t="str">
            <v>JORGE EUDES SUAREZ PAREJA</v>
          </cell>
          <cell r="B641">
            <v>98659151</v>
          </cell>
        </row>
        <row r="642">
          <cell r="A642" t="str">
            <v>JORGE HUGO RODRIGUEZ MESA</v>
          </cell>
          <cell r="B642">
            <v>80492683</v>
          </cell>
        </row>
        <row r="643">
          <cell r="A643" t="str">
            <v>JORGE ISAAC BELEÑO RODRIGUEZ</v>
          </cell>
          <cell r="B643">
            <v>79761933</v>
          </cell>
        </row>
        <row r="644">
          <cell r="A644" t="str">
            <v>JORGE IVAN RUIZ ARIAS</v>
          </cell>
          <cell r="B644">
            <v>71757969</v>
          </cell>
        </row>
        <row r="645">
          <cell r="A645" t="str">
            <v>JORGE MUÑOZ PAEZ</v>
          </cell>
          <cell r="B645">
            <v>17646290</v>
          </cell>
        </row>
        <row r="646">
          <cell r="A646" t="str">
            <v>JORGE SEGUNDO BONETH GALVAN</v>
          </cell>
          <cell r="B646">
            <v>98600403</v>
          </cell>
        </row>
        <row r="647">
          <cell r="A647" t="str">
            <v>JOSE AFRANIO MUÑOZ QUINTERO</v>
          </cell>
          <cell r="B647">
            <v>79140652</v>
          </cell>
        </row>
        <row r="648">
          <cell r="A648" t="str">
            <v>JOSE ALBERTO AGUDELO BONILLA</v>
          </cell>
          <cell r="B648">
            <v>86056267</v>
          </cell>
        </row>
        <row r="649">
          <cell r="A649" t="str">
            <v>JOSE ALCIDES PULIDO GALINDO</v>
          </cell>
          <cell r="B649">
            <v>79102447</v>
          </cell>
        </row>
        <row r="650">
          <cell r="A650" t="str">
            <v>JOSE ALFREDO GUERRERO MUÑOZ</v>
          </cell>
          <cell r="B650">
            <v>72222578</v>
          </cell>
        </row>
        <row r="651">
          <cell r="A651" t="str">
            <v>JOSE ALEJANDRO RUIZ TORRES</v>
          </cell>
          <cell r="B651">
            <v>79379510</v>
          </cell>
        </row>
        <row r="652">
          <cell r="A652" t="str">
            <v>JOSE ALEXANDER RUEDA SANTANDER</v>
          </cell>
          <cell r="B652">
            <v>72222578</v>
          </cell>
        </row>
        <row r="653">
          <cell r="A653" t="str">
            <v>JOSE ANDRES GONZALEZ GOMEZ</v>
          </cell>
          <cell r="B653">
            <v>94391703</v>
          </cell>
        </row>
        <row r="654">
          <cell r="A654" t="str">
            <v>JOSE ANTONIO RODRIGUEZ CARDOZO</v>
          </cell>
          <cell r="B654">
            <v>80150797</v>
          </cell>
        </row>
        <row r="655">
          <cell r="A655" t="str">
            <v>JOSE ARBEIRO ESPITIA ARIZA</v>
          </cell>
          <cell r="B655">
            <v>79528008</v>
          </cell>
        </row>
        <row r="656">
          <cell r="A656" t="str">
            <v>JOSE ARLEY CAMPO INGA</v>
          </cell>
          <cell r="B656">
            <v>76306626</v>
          </cell>
        </row>
        <row r="657">
          <cell r="A657" t="str">
            <v>JOSE AUGUSTO AGUILERA RUBIANO</v>
          </cell>
          <cell r="B657">
            <v>80185748</v>
          </cell>
        </row>
        <row r="658">
          <cell r="A658" t="str">
            <v>JOSE BERNARDO CASAS PIRAQUIVE</v>
          </cell>
          <cell r="B658">
            <v>79209954</v>
          </cell>
        </row>
        <row r="659">
          <cell r="A659" t="str">
            <v>JOSE BRIAN ROBAYO MENDIVELSO</v>
          </cell>
          <cell r="B659">
            <v>1019054159</v>
          </cell>
        </row>
        <row r="660">
          <cell r="A660" t="str">
            <v>JOSE DEMETRIO OCAMPO ENRIQUEZ</v>
          </cell>
          <cell r="B660">
            <v>16503431</v>
          </cell>
        </row>
        <row r="661">
          <cell r="A661" t="str">
            <v>JOSE DUBAN MURCIA VALENCIA</v>
          </cell>
          <cell r="B661">
            <v>75071523</v>
          </cell>
        </row>
        <row r="662">
          <cell r="A662" t="str">
            <v>JOSE EDUARDO CASTRO ROMERO</v>
          </cell>
          <cell r="B662">
            <v>12990182</v>
          </cell>
        </row>
        <row r="663">
          <cell r="A663" t="str">
            <v>JOSE EDUARDO SUAREZ MARTINEZ</v>
          </cell>
          <cell r="B663">
            <v>88235528</v>
          </cell>
        </row>
        <row r="664">
          <cell r="A664" t="str">
            <v>JOSE ERASMO ORJUELA CARO</v>
          </cell>
          <cell r="B664">
            <v>80236507</v>
          </cell>
        </row>
        <row r="665">
          <cell r="A665" t="str">
            <v>JOSE EUSEBIO CAMPO ECHEVERRIA</v>
          </cell>
          <cell r="B665">
            <v>84046646</v>
          </cell>
        </row>
        <row r="666">
          <cell r="A666" t="str">
            <v>JOSE FERNANDO CAMPO VILLALBA</v>
          </cell>
          <cell r="B666">
            <v>16932101</v>
          </cell>
        </row>
        <row r="667">
          <cell r="A667" t="str">
            <v>JOSE FERNANDO CATAÑO OSPINA</v>
          </cell>
          <cell r="B667">
            <v>88234314</v>
          </cell>
        </row>
        <row r="668">
          <cell r="A668" t="str">
            <v>JOSE GABRIEL JIMENEZ RINCON</v>
          </cell>
          <cell r="B668">
            <v>79714894</v>
          </cell>
        </row>
        <row r="669">
          <cell r="A669" t="str">
            <v>JOSE GIRARDOT DIAZ OJEDA</v>
          </cell>
          <cell r="B669">
            <v>87027517</v>
          </cell>
        </row>
        <row r="670">
          <cell r="A670" t="str">
            <v>JOSE IGNACIO BARON JURADO</v>
          </cell>
          <cell r="B670">
            <v>80901889</v>
          </cell>
        </row>
        <row r="671">
          <cell r="A671" t="str">
            <v>JOSE IGNACIO CASTILLO RICO</v>
          </cell>
          <cell r="B671">
            <v>80901889</v>
          </cell>
        </row>
        <row r="672">
          <cell r="A672" t="str">
            <v>JOSE ISAAC AFANADOR CAMACHO</v>
          </cell>
          <cell r="B672">
            <v>91494573</v>
          </cell>
        </row>
        <row r="673">
          <cell r="A673" t="str">
            <v>JOSE JOAQUIN BRIEVA ACOSTA</v>
          </cell>
          <cell r="B673">
            <v>8509646</v>
          </cell>
        </row>
        <row r="674">
          <cell r="A674" t="str">
            <v>JOSE JULIAN NUÑEZ TRUJILLO</v>
          </cell>
          <cell r="B674">
            <v>93087422</v>
          </cell>
        </row>
        <row r="675">
          <cell r="A675" t="str">
            <v>JOSE JULIAN PERALTA VASQUEZ</v>
          </cell>
          <cell r="B675">
            <v>72215477</v>
          </cell>
        </row>
        <row r="676">
          <cell r="A676" t="str">
            <v>JOSE LIBARDO NIÑO BECERRA</v>
          </cell>
          <cell r="B676">
            <v>88246228</v>
          </cell>
        </row>
        <row r="677">
          <cell r="A677" t="str">
            <v xml:space="preserve">JOSE LUIS CASTILLO </v>
          </cell>
          <cell r="B677">
            <v>13067953</v>
          </cell>
        </row>
        <row r="678">
          <cell r="A678" t="str">
            <v>JOSE LUIS JARA GONZALEZ</v>
          </cell>
          <cell r="B678">
            <v>94469795</v>
          </cell>
        </row>
        <row r="679">
          <cell r="A679" t="str">
            <v>JOSE LUIS VILLAFAÑE OSORIO</v>
          </cell>
          <cell r="B679">
            <v>1114059359</v>
          </cell>
        </row>
        <row r="680">
          <cell r="A680" t="str">
            <v>JOSE MANUEL SAENZ VALENCIA</v>
          </cell>
          <cell r="B680">
            <v>7544613</v>
          </cell>
        </row>
        <row r="681">
          <cell r="A681" t="str">
            <v>JOSE MAURICIO CESPEDES RUEDA</v>
          </cell>
          <cell r="B681">
            <v>80053392</v>
          </cell>
        </row>
        <row r="682">
          <cell r="A682" t="str">
            <v>JOSE MAURICIO PORTILLA LOPEZ</v>
          </cell>
          <cell r="B682">
            <v>76325514</v>
          </cell>
        </row>
        <row r="683">
          <cell r="A683" t="str">
            <v>JOSE PALMER GALLARDO</v>
          </cell>
          <cell r="B683">
            <v>15242733</v>
          </cell>
        </row>
        <row r="684">
          <cell r="A684" t="str">
            <v>JOSE PEDRO GOMEZ MORENO</v>
          </cell>
          <cell r="B684">
            <v>74329388</v>
          </cell>
        </row>
        <row r="685">
          <cell r="A685" t="str">
            <v>JOSE RAFAEL DELGADO FONSECA</v>
          </cell>
          <cell r="B685">
            <v>88002493</v>
          </cell>
        </row>
        <row r="686">
          <cell r="A686" t="str">
            <v>JOSE RICARDO CORAL TORRES</v>
          </cell>
          <cell r="B686">
            <v>5208489</v>
          </cell>
        </row>
        <row r="687">
          <cell r="A687" t="str">
            <v>JOSE RICARDO PALACIOS</v>
          </cell>
          <cell r="B687">
            <v>80011399</v>
          </cell>
        </row>
        <row r="688">
          <cell r="A688" t="str">
            <v>JOSE RICARDO REY ARREDONDO</v>
          </cell>
          <cell r="B688">
            <v>84101344</v>
          </cell>
        </row>
        <row r="689">
          <cell r="A689" t="str">
            <v>JOSE WALTIÑO PALACIOS RENTERIA</v>
          </cell>
          <cell r="B689">
            <v>80087513</v>
          </cell>
        </row>
        <row r="690">
          <cell r="A690" t="str">
            <v>JOSELYN OSMARA OCAMPO ORTIZ</v>
          </cell>
          <cell r="B690">
            <v>1057784149</v>
          </cell>
        </row>
        <row r="691">
          <cell r="A691" t="str">
            <v>JOSUE ALBERTO GIL GONZALEZ</v>
          </cell>
          <cell r="B691">
            <v>75071341</v>
          </cell>
        </row>
        <row r="692">
          <cell r="A692" t="str">
            <v>JOYCE JAMES FRANCIS</v>
          </cell>
          <cell r="B692">
            <v>1123621115</v>
          </cell>
        </row>
        <row r="693">
          <cell r="A693" t="str">
            <v>JUAN ALEJANDRO OLAYA CARDONA</v>
          </cell>
          <cell r="B693">
            <v>1087989085</v>
          </cell>
        </row>
        <row r="694">
          <cell r="A694" t="str">
            <v>JUAN ANIBAL QUINTERO CALDERON</v>
          </cell>
          <cell r="B694">
            <v>80123624</v>
          </cell>
        </row>
        <row r="695">
          <cell r="A695" t="str">
            <v>JUAN BAUTISTA CALDERON LONDOÑO</v>
          </cell>
          <cell r="B695">
            <v>12238175</v>
          </cell>
        </row>
        <row r="696">
          <cell r="A696" t="str">
            <v>JUAN BAUTISTA MENDOZA GUZMAN</v>
          </cell>
          <cell r="B696">
            <v>93082196</v>
          </cell>
        </row>
        <row r="697">
          <cell r="A697" t="str">
            <v>JUAN CARLOS AGUILERA SILVA</v>
          </cell>
          <cell r="B697">
            <v>79900772</v>
          </cell>
        </row>
        <row r="698">
          <cell r="A698" t="str">
            <v xml:space="preserve">JUAN CARLOS BRAVO </v>
          </cell>
          <cell r="B698">
            <v>16675862</v>
          </cell>
        </row>
        <row r="699">
          <cell r="A699" t="str">
            <v>JUAN CARLOS CLAVIJO BERGAÑO</v>
          </cell>
          <cell r="B699">
            <v>79819836</v>
          </cell>
        </row>
        <row r="700">
          <cell r="A700" t="str">
            <v>JUAN CARLOS GUTIERREZ GALVAN</v>
          </cell>
          <cell r="B700">
            <v>10185696</v>
          </cell>
        </row>
        <row r="701">
          <cell r="A701" t="str">
            <v xml:space="preserve">JUAN CARLOS MONROY </v>
          </cell>
          <cell r="B701">
            <v>88218405</v>
          </cell>
        </row>
        <row r="702">
          <cell r="A702" t="str">
            <v>JUAN CARLOS MUÑOZ LOPEZ</v>
          </cell>
          <cell r="B702">
            <v>75083250</v>
          </cell>
        </row>
        <row r="703">
          <cell r="A703" t="str">
            <v>JUAN CARLOS OLAVE PAZ</v>
          </cell>
          <cell r="B703">
            <v>98398624</v>
          </cell>
        </row>
        <row r="704">
          <cell r="A704" t="str">
            <v>JUAN CARLOS OROZCO GRAJALES</v>
          </cell>
          <cell r="B704">
            <v>9695407</v>
          </cell>
        </row>
        <row r="705">
          <cell r="A705" t="str">
            <v>JUAN CARLOS RAMIREZ BARRERA</v>
          </cell>
          <cell r="B705">
            <v>79566581</v>
          </cell>
        </row>
        <row r="706">
          <cell r="A706" t="str">
            <v>JUAN CARLOS RANGEL GIL</v>
          </cell>
          <cell r="B706">
            <v>79399984</v>
          </cell>
        </row>
        <row r="707">
          <cell r="A707" t="str">
            <v>JUAN CARLOS RODRIGUEZ MARTINEZ</v>
          </cell>
          <cell r="B707">
            <v>80904213</v>
          </cell>
        </row>
        <row r="708">
          <cell r="A708" t="str">
            <v>JUAN CARLOS SALAS GUEVARA</v>
          </cell>
          <cell r="B708">
            <v>79373199</v>
          </cell>
        </row>
        <row r="709">
          <cell r="A709" t="str">
            <v>JUAN CARLOS SANABRIA BARBOSA</v>
          </cell>
          <cell r="B709">
            <v>93384877</v>
          </cell>
        </row>
        <row r="710">
          <cell r="A710" t="str">
            <v xml:space="preserve">JUAN CARLOS VALENCIA </v>
          </cell>
          <cell r="B710">
            <v>10005627</v>
          </cell>
        </row>
        <row r="711">
          <cell r="A711" t="str">
            <v>JUAN CARLOS VEGA CACERES</v>
          </cell>
          <cell r="B711">
            <v>88222996</v>
          </cell>
        </row>
        <row r="712">
          <cell r="A712" t="str">
            <v>JUAN CARLOS ZULUAGA DUCUARA</v>
          </cell>
          <cell r="B712">
            <v>75098145</v>
          </cell>
        </row>
        <row r="713">
          <cell r="A713" t="str">
            <v>JUAN FELIPE HENAO LEIVA</v>
          </cell>
          <cell r="B713">
            <v>87942226</v>
          </cell>
        </row>
        <row r="714">
          <cell r="A714" t="str">
            <v>JUAN GABRIEL HERNANDEZ MARTINEZ</v>
          </cell>
          <cell r="B714">
            <v>72188124</v>
          </cell>
        </row>
        <row r="715">
          <cell r="A715" t="str">
            <v>JUAN GUILLERMO ROSERO BUSTAMANTE</v>
          </cell>
          <cell r="B715">
            <v>1085254926</v>
          </cell>
        </row>
        <row r="716">
          <cell r="A716" t="str">
            <v>JUAN MANUEL CAICEDO CARDONA</v>
          </cell>
          <cell r="B716">
            <v>94486941</v>
          </cell>
        </row>
        <row r="717">
          <cell r="A717" t="str">
            <v>JUAN PABLO PAJON FLOREZ</v>
          </cell>
          <cell r="B717">
            <v>16079710</v>
          </cell>
        </row>
        <row r="718">
          <cell r="A718" t="str">
            <v>JUAN PABLO ROJAS MESA</v>
          </cell>
          <cell r="B718">
            <v>80227517</v>
          </cell>
        </row>
        <row r="719">
          <cell r="A719" t="str">
            <v>JUAN PABLO VIVAS REINOSO</v>
          </cell>
          <cell r="B719">
            <v>5820885</v>
          </cell>
        </row>
        <row r="720">
          <cell r="A720" t="str">
            <v>JUAN SEBASTIAN MENDOZA CANDIA</v>
          </cell>
          <cell r="B720">
            <v>1014237065</v>
          </cell>
        </row>
        <row r="721">
          <cell r="A721" t="str">
            <v>JUDITH LORENA MORENO PORTILLA</v>
          </cell>
          <cell r="B721">
            <v>1085273573</v>
          </cell>
        </row>
        <row r="722">
          <cell r="A722" t="str">
            <v>JUDY MELINDA FERNANDEZ BAQUERO</v>
          </cell>
          <cell r="B722">
            <v>52853481</v>
          </cell>
        </row>
        <row r="723">
          <cell r="A723" t="str">
            <v>JULIAN ANDRES HOYOS SALAZAR</v>
          </cell>
          <cell r="B723">
            <v>9739447</v>
          </cell>
        </row>
        <row r="724">
          <cell r="A724" t="str">
            <v>JULIAN ARMANDO PEREZ MORENO</v>
          </cell>
          <cell r="B724">
            <v>12988095</v>
          </cell>
        </row>
        <row r="725">
          <cell r="A725" t="str">
            <v>JULIANA ELENA TREJOS CATAÑO</v>
          </cell>
          <cell r="B725">
            <v>24742630</v>
          </cell>
        </row>
        <row r="726">
          <cell r="A726" t="str">
            <v>JULIANA LOPEZ CACERES</v>
          </cell>
          <cell r="B726">
            <v>1019064139</v>
          </cell>
        </row>
        <row r="727">
          <cell r="A727" t="str">
            <v>JULIETH ANDREA GOMEZ VELOZA</v>
          </cell>
          <cell r="B727">
            <v>1024501089</v>
          </cell>
        </row>
        <row r="728">
          <cell r="A728" t="str">
            <v>JULIO ALBERTO GONZALEZ SEPULVEDA</v>
          </cell>
          <cell r="B728">
            <v>1024501089</v>
          </cell>
        </row>
        <row r="729">
          <cell r="A729" t="str">
            <v xml:space="preserve">JULIO ALEXANDER GONZALEZ </v>
          </cell>
          <cell r="B729">
            <v>7363503</v>
          </cell>
        </row>
        <row r="730">
          <cell r="A730" t="str">
            <v>JULIO CARLOS ALVAREZ CAUSADO</v>
          </cell>
          <cell r="B730">
            <v>9104614</v>
          </cell>
        </row>
        <row r="731">
          <cell r="A731" t="str">
            <v>JULIO CESAR CASTILLO MONTAÑO</v>
          </cell>
          <cell r="B731">
            <v>16285176</v>
          </cell>
        </row>
        <row r="732">
          <cell r="A732" t="str">
            <v>JULIO CESAR HERRERA LINARES</v>
          </cell>
          <cell r="B732">
            <v>79415172</v>
          </cell>
        </row>
        <row r="733">
          <cell r="A733" t="str">
            <v>JULIO CESAR ROMERO CAMACHO</v>
          </cell>
          <cell r="B733">
            <v>1032369337</v>
          </cell>
        </row>
        <row r="734">
          <cell r="A734" t="str">
            <v xml:space="preserve">JULIO HERNANDO TUNAROSA </v>
          </cell>
          <cell r="B734">
            <v>79200737</v>
          </cell>
        </row>
        <row r="735">
          <cell r="A735" t="str">
            <v>JULIO JOSE MENDOZA BAÑOS</v>
          </cell>
          <cell r="B735">
            <v>73135779</v>
          </cell>
        </row>
        <row r="736">
          <cell r="A736" t="str">
            <v>JULIO ROBERTO APONTE MONROY</v>
          </cell>
          <cell r="B736">
            <v>19242559</v>
          </cell>
        </row>
        <row r="737">
          <cell r="A737" t="str">
            <v>JULIO VICENTE GONZALEZ GONZALEZ</v>
          </cell>
          <cell r="B737">
            <v>13617198</v>
          </cell>
        </row>
        <row r="738">
          <cell r="A738" t="str">
            <v>JULY PAOLA MATAMOROS MOGOLLON</v>
          </cell>
          <cell r="B738">
            <v>1030561678</v>
          </cell>
        </row>
        <row r="739">
          <cell r="A739" t="str">
            <v>KAREN BONILLA HINCAPIE</v>
          </cell>
          <cell r="B739">
            <v>1144155284</v>
          </cell>
        </row>
        <row r="740">
          <cell r="A740" t="str">
            <v>KAREN CECILIA SARMIENTO BARON</v>
          </cell>
          <cell r="B740">
            <v>50938512</v>
          </cell>
        </row>
        <row r="741">
          <cell r="A741" t="str">
            <v>KAREN JOHANNA YAÑEZ PEREZ</v>
          </cell>
          <cell r="B741">
            <v>53130401</v>
          </cell>
        </row>
        <row r="742">
          <cell r="A742" t="str">
            <v>KATHERINE CHAUCANES BENAVIDES</v>
          </cell>
          <cell r="B742">
            <v>1087410893</v>
          </cell>
        </row>
        <row r="743">
          <cell r="A743" t="str">
            <v>KATIUSCA DE LA HOZ MORA</v>
          </cell>
          <cell r="B743">
            <v>36665972</v>
          </cell>
        </row>
        <row r="744">
          <cell r="A744" t="str">
            <v>KATTERINE NAYIBE MARTINEZ GONZALEZ</v>
          </cell>
          <cell r="B744">
            <v>52212042</v>
          </cell>
        </row>
        <row r="745">
          <cell r="A745" t="str">
            <v>KEIBER ALEXANDER COLORADO LANDAZURI</v>
          </cell>
          <cell r="B745">
            <v>98428631</v>
          </cell>
        </row>
        <row r="746">
          <cell r="A746" t="str">
            <v>KELLY YOHANA MARTINEZ AMAYA</v>
          </cell>
          <cell r="B746">
            <v>49721853</v>
          </cell>
        </row>
        <row r="747">
          <cell r="A747" t="str">
            <v>KELVIS ALBERTO REDONDO BERMUDEZ</v>
          </cell>
          <cell r="B747">
            <v>84083363</v>
          </cell>
        </row>
        <row r="748">
          <cell r="A748" t="str">
            <v>KEMBERLYN CHINCHILLA GUERRA</v>
          </cell>
          <cell r="B748">
            <v>52760263</v>
          </cell>
        </row>
        <row r="749">
          <cell r="A749" t="str">
            <v>KENLY JOHANA BARRERA RAMIREZ</v>
          </cell>
          <cell r="B749">
            <v>52699112</v>
          </cell>
        </row>
        <row r="750">
          <cell r="A750" t="str">
            <v>KENY FAIDER PEREIRA BERNAL</v>
          </cell>
          <cell r="B750">
            <v>80257008</v>
          </cell>
        </row>
        <row r="751">
          <cell r="A751" t="str">
            <v>KEVIN DAVID DIAZ OSMA</v>
          </cell>
          <cell r="B751">
            <v>1032386977</v>
          </cell>
        </row>
        <row r="752">
          <cell r="A752" t="str">
            <v>LADY ANDREA ARCHILA GOYENECHE</v>
          </cell>
          <cell r="B752">
            <v>52979114</v>
          </cell>
        </row>
        <row r="753">
          <cell r="A753" t="str">
            <v>LARIZA LICETH BURBANO RIVERA</v>
          </cell>
          <cell r="B753">
            <v>66910890</v>
          </cell>
        </row>
        <row r="754">
          <cell r="A754" t="str">
            <v>LAURA BEATRIZ ROJAS MARTIN</v>
          </cell>
          <cell r="B754">
            <v>53107904</v>
          </cell>
        </row>
        <row r="755">
          <cell r="A755" t="str">
            <v>LAURA MILENA SILVA PUERTO</v>
          </cell>
          <cell r="B755">
            <v>1032395005</v>
          </cell>
        </row>
        <row r="756">
          <cell r="A756" t="str">
            <v>LAUREANO ALBERTO ARAMBULA RAMOS</v>
          </cell>
          <cell r="B756">
            <v>7632917</v>
          </cell>
        </row>
        <row r="757">
          <cell r="A757" t="str">
            <v>LEANDRO ALDEMIR CESPEDES MOLINA</v>
          </cell>
          <cell r="B757">
            <v>14135444</v>
          </cell>
        </row>
        <row r="758">
          <cell r="A758" t="str">
            <v>LEDIEN MARIAN HERRERA AREVALO</v>
          </cell>
          <cell r="B758">
            <v>1047377204</v>
          </cell>
        </row>
        <row r="759">
          <cell r="A759" t="str">
            <v>LEIDER ANCIZAR TABARES REYES</v>
          </cell>
          <cell r="B759">
            <v>6393482</v>
          </cell>
        </row>
        <row r="760">
          <cell r="A760" t="str">
            <v>LEIDY CAROLINA VACARES ROMERO</v>
          </cell>
          <cell r="B760">
            <v>52818612</v>
          </cell>
        </row>
        <row r="761">
          <cell r="A761" t="str">
            <v>LEIDY PAOLA GAMBA LEON</v>
          </cell>
          <cell r="B761">
            <v>1072920687</v>
          </cell>
        </row>
        <row r="762">
          <cell r="A762" t="str">
            <v>LEIDY TATIANA RIVERA ZULUAGA</v>
          </cell>
          <cell r="B762">
            <v>24338985</v>
          </cell>
        </row>
        <row r="763">
          <cell r="A763" t="str">
            <v>LEIDY YOHANNA CASTAÑO OSORIO</v>
          </cell>
          <cell r="B763">
            <v>53121040</v>
          </cell>
        </row>
        <row r="764">
          <cell r="A764" t="str">
            <v>LEIDY YULLIETH PEDRAZA VALDERRAMA</v>
          </cell>
          <cell r="B764">
            <v>1010172538</v>
          </cell>
        </row>
        <row r="765">
          <cell r="A765" t="str">
            <v>LENNY EMILETH PEDRAZA GIRON</v>
          </cell>
          <cell r="B765">
            <v>47426439</v>
          </cell>
        </row>
        <row r="766">
          <cell r="A766" t="str">
            <v>LEONARDO FABIO PINZA MORENO</v>
          </cell>
          <cell r="B766">
            <v>12745733</v>
          </cell>
        </row>
        <row r="767">
          <cell r="A767" t="str">
            <v>LEONARDO FAVIO VANEGAS TAMAYO</v>
          </cell>
          <cell r="B767">
            <v>1979959</v>
          </cell>
        </row>
        <row r="768">
          <cell r="A768" t="str">
            <v>LEONARDO RIVEROS GOMEZ</v>
          </cell>
          <cell r="B768">
            <v>86043031</v>
          </cell>
        </row>
        <row r="769">
          <cell r="A769" t="str">
            <v>LEONEL ARTURO BONILLA OSPINA</v>
          </cell>
          <cell r="B769">
            <v>1136883446</v>
          </cell>
        </row>
        <row r="770">
          <cell r="A770" t="str">
            <v>LEONIDAS ALBERTO PONCE CALVO</v>
          </cell>
          <cell r="B770">
            <v>12724487</v>
          </cell>
        </row>
        <row r="771">
          <cell r="A771" t="str">
            <v>LEOPOLDO ENRIQUE KLEE EBRATT</v>
          </cell>
          <cell r="B771">
            <v>9295583</v>
          </cell>
        </row>
        <row r="772">
          <cell r="A772" t="str">
            <v>LESLIE HELBER GONZALO GUEVARA CARRILLO</v>
          </cell>
          <cell r="B772">
            <v>11410315</v>
          </cell>
        </row>
        <row r="773">
          <cell r="A773" t="str">
            <v>LIGIA MARCELA VARGAS GONZALEZ</v>
          </cell>
          <cell r="B773">
            <v>1022355867</v>
          </cell>
        </row>
        <row r="774">
          <cell r="A774" t="str">
            <v>LILIAN ALEXANDRA CRUZ OROZCO</v>
          </cell>
          <cell r="B774">
            <v>1030563771</v>
          </cell>
        </row>
        <row r="775">
          <cell r="A775" t="str">
            <v>LILIAN ANGELICA VACA SOLANO</v>
          </cell>
          <cell r="B775">
            <v>40039974</v>
          </cell>
        </row>
        <row r="776">
          <cell r="A776" t="str">
            <v>LILIANA ANDREA VASQUEZ FORERO</v>
          </cell>
          <cell r="B776">
            <v>1070944074</v>
          </cell>
        </row>
        <row r="777">
          <cell r="A777" t="str">
            <v>LILIANA ASTRID CASTELLANOS TORRES</v>
          </cell>
          <cell r="B777">
            <v>40402074</v>
          </cell>
        </row>
        <row r="778">
          <cell r="A778" t="str">
            <v>LILIANA BEATRIZ GARCIA MURCIA</v>
          </cell>
          <cell r="B778">
            <v>51919568</v>
          </cell>
        </row>
        <row r="779">
          <cell r="A779" t="str">
            <v>LILIANA EDITH RATIVA CONTRERAS</v>
          </cell>
          <cell r="B779">
            <v>52382288</v>
          </cell>
        </row>
        <row r="780">
          <cell r="A780" t="str">
            <v>LILIANA ELIZABETH AYALA GAVILANES</v>
          </cell>
          <cell r="B780">
            <v>59827532</v>
          </cell>
        </row>
        <row r="781">
          <cell r="A781" t="str">
            <v>LILIANA ROCIO PACHECO BECERRA</v>
          </cell>
          <cell r="B781">
            <v>1024526458</v>
          </cell>
        </row>
        <row r="782">
          <cell r="A782" t="str">
            <v>LINA JOHANNA CARDENAS VARGAS</v>
          </cell>
          <cell r="B782">
            <v>52868747</v>
          </cell>
        </row>
        <row r="783">
          <cell r="A783" t="str">
            <v>LINA MARCELA OVIEDO SALAZAR</v>
          </cell>
          <cell r="B783">
            <v>1140819229</v>
          </cell>
        </row>
        <row r="784">
          <cell r="A784" t="str">
            <v>LINA MARCELA RIVERA MEJIA</v>
          </cell>
          <cell r="B784">
            <v>43912694</v>
          </cell>
        </row>
        <row r="785">
          <cell r="A785" t="str">
            <v>LINA MARGARITA MEDINA AREVALO</v>
          </cell>
          <cell r="B785">
            <v>1026276983</v>
          </cell>
        </row>
        <row r="786">
          <cell r="A786" t="str">
            <v>LINA MARIA CARDENAS TORRES</v>
          </cell>
          <cell r="B786">
            <v>41934320</v>
          </cell>
        </row>
        <row r="787">
          <cell r="A787" t="str">
            <v>LINA MARIA SIERRA SIERRA</v>
          </cell>
          <cell r="B787">
            <v>1012402481</v>
          </cell>
        </row>
        <row r="788">
          <cell r="A788" t="str">
            <v>LINA MARIA TRIVIÑO BERNAL</v>
          </cell>
          <cell r="B788">
            <v>24586619</v>
          </cell>
        </row>
        <row r="789">
          <cell r="A789" t="str">
            <v>LINA MARIA URUEÑA AVILA</v>
          </cell>
          <cell r="B789">
            <v>1030617942</v>
          </cell>
        </row>
        <row r="790">
          <cell r="A790" t="str">
            <v>LISSE CAROLINA AVILA RAMIREZ</v>
          </cell>
          <cell r="B790">
            <v>1030529005</v>
          </cell>
        </row>
        <row r="791">
          <cell r="A791" t="str">
            <v>LISSETH NAYIBE PUENTES QUINTERO</v>
          </cell>
          <cell r="B791">
            <v>68294199</v>
          </cell>
        </row>
        <row r="792">
          <cell r="A792" t="str">
            <v>LISSETTE JOHANNA VELASQUEZ CALDERON</v>
          </cell>
          <cell r="B792">
            <v>52884869</v>
          </cell>
        </row>
        <row r="793">
          <cell r="A793" t="str">
            <v>LIYIS TATIANA RODRIGUEZ GARRIDO</v>
          </cell>
          <cell r="B793">
            <v>1067880654</v>
          </cell>
        </row>
        <row r="794">
          <cell r="A794" t="str">
            <v>LORENA OCHOA ELLES</v>
          </cell>
          <cell r="B794">
            <v>1047400145</v>
          </cell>
        </row>
        <row r="795">
          <cell r="A795" t="str">
            <v>LORENA PIRAZAN SANMIGUEL</v>
          </cell>
          <cell r="B795">
            <v>1023900110</v>
          </cell>
        </row>
        <row r="796">
          <cell r="A796" t="str">
            <v>LUCY STELLA PEÑA MOSQUERA</v>
          </cell>
          <cell r="B796">
            <v>35603388</v>
          </cell>
        </row>
        <row r="797">
          <cell r="A797" t="str">
            <v>LUIS ALBERTO SANTAMARIA CAÑAS</v>
          </cell>
          <cell r="B797">
            <v>79400023</v>
          </cell>
        </row>
        <row r="798">
          <cell r="A798" t="str">
            <v>LUIS ALBERTO TERAN PRENTT</v>
          </cell>
          <cell r="B798">
            <v>72244868</v>
          </cell>
        </row>
        <row r="799">
          <cell r="A799" t="str">
            <v>LUIS ALEJANDRO MARIN AVILA</v>
          </cell>
          <cell r="B799">
            <v>79914772</v>
          </cell>
        </row>
        <row r="800">
          <cell r="A800" t="str">
            <v>LUIS ALEJANDRO TRUJILLO GUERRA</v>
          </cell>
          <cell r="B800">
            <v>79377992</v>
          </cell>
        </row>
        <row r="801">
          <cell r="A801" t="str">
            <v>LUIS ANDRES FUELTALA MENA</v>
          </cell>
          <cell r="B801">
            <v>1085916989</v>
          </cell>
        </row>
        <row r="802">
          <cell r="A802" t="str">
            <v>LUIS ANTONIO RAMOS JOYA</v>
          </cell>
          <cell r="B802">
            <v>80368509</v>
          </cell>
        </row>
        <row r="803">
          <cell r="A803" t="str">
            <v>LUIS ARIEL MORA ARENAS</v>
          </cell>
          <cell r="B803">
            <v>14135308</v>
          </cell>
        </row>
        <row r="804">
          <cell r="A804" t="str">
            <v>LUIS CARLOS SANCHEZ AMARIS</v>
          </cell>
          <cell r="B804">
            <v>1082919165</v>
          </cell>
        </row>
        <row r="805">
          <cell r="A805" t="str">
            <v>LUIS CHARLI PEDRAZA ARIAS</v>
          </cell>
          <cell r="B805">
            <v>79553748</v>
          </cell>
        </row>
        <row r="806">
          <cell r="A806" t="str">
            <v>LUIS EDUARDO TORRES CANDIA</v>
          </cell>
          <cell r="B806">
            <v>93085390</v>
          </cell>
        </row>
        <row r="807">
          <cell r="A807" t="str">
            <v>LUIS ELY CUCUNUBA VIRACACHA</v>
          </cell>
          <cell r="B807">
            <v>4253040</v>
          </cell>
        </row>
        <row r="808">
          <cell r="A808" t="str">
            <v>LUIS ENRIQUE ESPEJERO SALCEDO</v>
          </cell>
          <cell r="B808">
            <v>77182358</v>
          </cell>
        </row>
        <row r="809">
          <cell r="A809" t="str">
            <v>LUIS ENRIQUE JAIMES SANCHEZ</v>
          </cell>
          <cell r="B809">
            <v>1013589658</v>
          </cell>
        </row>
        <row r="810">
          <cell r="A810" t="str">
            <v>LUIS FABIAN VEGA GONZALEZ</v>
          </cell>
          <cell r="B810">
            <v>5824341</v>
          </cell>
        </row>
        <row r="811">
          <cell r="A811" t="str">
            <v>LUIS FELIPE CARRILLO CARO</v>
          </cell>
          <cell r="B811">
            <v>80108147</v>
          </cell>
        </row>
        <row r="812">
          <cell r="A812" t="str">
            <v>LUIS FERNANDO DIAZ JAIMES</v>
          </cell>
          <cell r="B812">
            <v>91476986</v>
          </cell>
        </row>
        <row r="813">
          <cell r="A813" t="str">
            <v>LUIS FERNANDO OBANDO RAMIREZ</v>
          </cell>
          <cell r="B813">
            <v>98645180</v>
          </cell>
        </row>
        <row r="814">
          <cell r="A814" t="str">
            <v>LUIS FERNANDO OSPINO JAIME</v>
          </cell>
          <cell r="B814">
            <v>1047403693</v>
          </cell>
        </row>
        <row r="815">
          <cell r="A815" t="str">
            <v>LUIS FERNANDO SILVA PASTRANA</v>
          </cell>
          <cell r="B815">
            <v>94507517</v>
          </cell>
        </row>
        <row r="816">
          <cell r="A816" t="str">
            <v>LUIS GERARDO RODRIGUEZ MORENO</v>
          </cell>
          <cell r="B816">
            <v>79745186</v>
          </cell>
        </row>
        <row r="817">
          <cell r="A817" t="str">
            <v>LUIS GIOVANNY LOPEZ SILVA</v>
          </cell>
          <cell r="B817">
            <v>79810080</v>
          </cell>
        </row>
        <row r="818">
          <cell r="A818" t="str">
            <v>LUIS HERNAN LUNA CHIA</v>
          </cell>
          <cell r="B818">
            <v>13509929</v>
          </cell>
        </row>
        <row r="819">
          <cell r="A819" t="str">
            <v>LUIS HERNAN MORENO VILLEGAS</v>
          </cell>
          <cell r="B819">
            <v>80055197</v>
          </cell>
        </row>
        <row r="820">
          <cell r="A820" t="str">
            <v>LUIS HERNANDO GUIO OCHOA</v>
          </cell>
          <cell r="B820">
            <v>74333093</v>
          </cell>
        </row>
        <row r="821">
          <cell r="A821" t="str">
            <v>LUIS JANIO ALVARADO CASTILLO</v>
          </cell>
          <cell r="B821">
            <v>12980149</v>
          </cell>
        </row>
        <row r="822">
          <cell r="A822" t="str">
            <v>LUIS JAVIER TRUJILLO ZAPATA</v>
          </cell>
          <cell r="B822">
            <v>14893689</v>
          </cell>
        </row>
        <row r="823">
          <cell r="A823" t="str">
            <v>LUIS JOSE MESTRE LOPEZ</v>
          </cell>
          <cell r="B823">
            <v>1003265322</v>
          </cell>
        </row>
        <row r="824">
          <cell r="A824" t="str">
            <v>LUISA FERNANDA FAJARDO SALAZAR</v>
          </cell>
          <cell r="B824">
            <v>1016026212</v>
          </cell>
        </row>
        <row r="825">
          <cell r="A825" t="str">
            <v>LUZ ADRIANA PINEDA RAMIREZ</v>
          </cell>
          <cell r="B825">
            <v>52772797</v>
          </cell>
        </row>
        <row r="826">
          <cell r="A826" t="str">
            <v>LUZ ADRIANA RODRIGUEZ CUERVO</v>
          </cell>
          <cell r="B826">
            <v>1073681334</v>
          </cell>
        </row>
        <row r="827">
          <cell r="A827" t="str">
            <v>LUZ AIDE RIVERA PALACIO</v>
          </cell>
          <cell r="B827">
            <v>24731424</v>
          </cell>
        </row>
        <row r="828">
          <cell r="A828" t="str">
            <v>LUZ ALEXANDRA CASTRO RUIZ</v>
          </cell>
          <cell r="B828">
            <v>53071358</v>
          </cell>
        </row>
        <row r="829">
          <cell r="A829" t="str">
            <v>LUZ ANGELA CORTES RAMIREZ</v>
          </cell>
          <cell r="B829">
            <v>52487094</v>
          </cell>
        </row>
        <row r="830">
          <cell r="A830" t="str">
            <v>LUZ BELEN RICARDO HERNANDEZ</v>
          </cell>
          <cell r="B830">
            <v>30982630</v>
          </cell>
        </row>
        <row r="831">
          <cell r="A831" t="str">
            <v>LUZ CARIME HURTADO ROJAS</v>
          </cell>
          <cell r="B831">
            <v>38550436</v>
          </cell>
        </row>
        <row r="832">
          <cell r="A832" t="str">
            <v>LUZ DANAYS BEJARANO BERMUDEZ</v>
          </cell>
          <cell r="B832">
            <v>43101894</v>
          </cell>
        </row>
        <row r="833">
          <cell r="A833" t="str">
            <v>LUZ DARY PAZ CHAGUENDO</v>
          </cell>
          <cell r="B833">
            <v>38556022</v>
          </cell>
        </row>
        <row r="834">
          <cell r="A834" t="str">
            <v>LUZ DARY TORRES OLAYA</v>
          </cell>
          <cell r="B834">
            <v>40429909</v>
          </cell>
        </row>
        <row r="835">
          <cell r="A835" t="str">
            <v>LUZ ELENA PEREZ MILLAN</v>
          </cell>
          <cell r="B835">
            <v>51631449</v>
          </cell>
        </row>
        <row r="836">
          <cell r="A836" t="str">
            <v>LUZ ENITH GIRALDO GUTIERREZ</v>
          </cell>
          <cell r="B836">
            <v>30392592</v>
          </cell>
        </row>
        <row r="837">
          <cell r="A837" t="str">
            <v>LUZ ESPERANZA SANABRIA BARRERA</v>
          </cell>
          <cell r="B837">
            <v>52108018</v>
          </cell>
        </row>
        <row r="838">
          <cell r="A838" t="str">
            <v>LUZ MARGERY LOPEZ MARTINEZ</v>
          </cell>
          <cell r="B838">
            <v>24730931</v>
          </cell>
        </row>
        <row r="839">
          <cell r="A839" t="str">
            <v>LUZ MARIDEL AVILA SUAREZ</v>
          </cell>
          <cell r="B839">
            <v>51992330</v>
          </cell>
        </row>
        <row r="840">
          <cell r="A840" t="str">
            <v>LUZ MIRIAM BOTERO SERNA</v>
          </cell>
          <cell r="B840">
            <v>24433491</v>
          </cell>
        </row>
        <row r="841">
          <cell r="A841" t="str">
            <v>LUZ NELLY RODRIGUEZ GARNICA</v>
          </cell>
          <cell r="B841">
            <v>51826127</v>
          </cell>
        </row>
        <row r="842">
          <cell r="A842" t="str">
            <v>LUZ REINELDA SANCHEZ GIL</v>
          </cell>
          <cell r="B842">
            <v>26271656</v>
          </cell>
        </row>
        <row r="843">
          <cell r="A843" t="str">
            <v>LUZ YOLANDA TORO SUAREZ</v>
          </cell>
          <cell r="B843">
            <v>51938798</v>
          </cell>
        </row>
        <row r="844">
          <cell r="A844" t="str">
            <v>MABEL YANETH PRIETO PRIETO</v>
          </cell>
          <cell r="B844">
            <v>32813921</v>
          </cell>
        </row>
        <row r="845">
          <cell r="A845" t="str">
            <v>MADELEINE OBREGON PRETEL</v>
          </cell>
          <cell r="B845">
            <v>66745180</v>
          </cell>
        </row>
        <row r="846">
          <cell r="A846" t="str">
            <v>MAGDA YULIETH COGUA CASTRO</v>
          </cell>
          <cell r="B846">
            <v>1110453944</v>
          </cell>
        </row>
        <row r="847">
          <cell r="A847" t="str">
            <v>MAIRA ZENERY ALFONSO CUELLAR</v>
          </cell>
          <cell r="B847">
            <v>40443859</v>
          </cell>
        </row>
        <row r="848">
          <cell r="A848" t="str">
            <v>MANUEL ALBERTO GOMEZ CALDERON</v>
          </cell>
          <cell r="B848">
            <v>75032687</v>
          </cell>
        </row>
        <row r="849">
          <cell r="A849" t="str">
            <v>MANUEL BILLI VALERA RAYO</v>
          </cell>
          <cell r="B849">
            <v>72009577</v>
          </cell>
        </row>
        <row r="850">
          <cell r="A850" t="str">
            <v>MANUEL HERNANDO VELANDIA HERNANDEZ</v>
          </cell>
          <cell r="B850">
            <v>88309349</v>
          </cell>
        </row>
        <row r="851">
          <cell r="A851" t="str">
            <v>MANUEL IGNACIO ALONSO GOMEZ</v>
          </cell>
          <cell r="B851">
            <v>79975026</v>
          </cell>
        </row>
        <row r="852">
          <cell r="A852" t="str">
            <v>MAR Y CIELO VALLEJO PALACIOS</v>
          </cell>
          <cell r="B852">
            <v>1085250955</v>
          </cell>
        </row>
        <row r="853">
          <cell r="A853" t="str">
            <v>MARBY JULIETH PEÑA SERRATO</v>
          </cell>
          <cell r="B853">
            <v>52975079</v>
          </cell>
        </row>
        <row r="854">
          <cell r="A854" t="str">
            <v>MARCELA LARA TORO</v>
          </cell>
          <cell r="B854">
            <v>52544180</v>
          </cell>
        </row>
        <row r="855">
          <cell r="A855" t="str">
            <v>MARCELA MANRIQUE CASTRO</v>
          </cell>
          <cell r="B855">
            <v>51984198</v>
          </cell>
        </row>
        <row r="856">
          <cell r="A856" t="str">
            <v>MARCELA PAOLA HERRERA DIAZ</v>
          </cell>
          <cell r="B856">
            <v>67027442</v>
          </cell>
        </row>
        <row r="857">
          <cell r="A857" t="str">
            <v>MARCELA PATRICIA MONCAYO LOPEZ</v>
          </cell>
          <cell r="B857">
            <v>36951398</v>
          </cell>
        </row>
        <row r="858">
          <cell r="A858" t="str">
            <v>MARCELO DANIEL PAREDES CASTILLO</v>
          </cell>
          <cell r="B858">
            <v>93403671</v>
          </cell>
        </row>
        <row r="859">
          <cell r="A859" t="str">
            <v>MARCO JAVIER CASTRO CASTAÑEDA</v>
          </cell>
          <cell r="B859">
            <v>79763349</v>
          </cell>
        </row>
        <row r="860">
          <cell r="A860" t="str">
            <v>MARCO YOHANNI MUÑOZ TEATIN</v>
          </cell>
          <cell r="B860">
            <v>79763314</v>
          </cell>
        </row>
        <row r="861">
          <cell r="A861" t="str">
            <v>MARCOS CORREA ARCHILA</v>
          </cell>
          <cell r="B861">
            <v>88194223</v>
          </cell>
        </row>
        <row r="862">
          <cell r="A862" t="str">
            <v>MARCOS FELIPE AVILA BARBOSA</v>
          </cell>
          <cell r="B862">
            <v>15886912</v>
          </cell>
        </row>
        <row r="863">
          <cell r="A863" t="str">
            <v>MARDYURISTH BARRIOS RICARDO</v>
          </cell>
          <cell r="B863">
            <v>1128049002</v>
          </cell>
        </row>
        <row r="864">
          <cell r="A864" t="str">
            <v>MARGARITA MARIA VIVAS CARDENAS</v>
          </cell>
          <cell r="B864">
            <v>51839456</v>
          </cell>
        </row>
        <row r="865">
          <cell r="A865" t="str">
            <v>MARGARITA ROSA LUBO NOCHES</v>
          </cell>
          <cell r="B865">
            <v>36553364</v>
          </cell>
        </row>
        <row r="866">
          <cell r="A866" t="str">
            <v>MARIA ANDREA TORRES PEREZ</v>
          </cell>
          <cell r="B866">
            <v>52491251</v>
          </cell>
        </row>
        <row r="867">
          <cell r="A867" t="str">
            <v>MARIA CLARA PRECIADO GONZALEZ</v>
          </cell>
          <cell r="B867">
            <v>1032434656</v>
          </cell>
        </row>
        <row r="868">
          <cell r="A868" t="str">
            <v>MARIA CLAUDIA GOMEZ SALAZAR</v>
          </cell>
          <cell r="B868">
            <v>53140550</v>
          </cell>
        </row>
        <row r="869">
          <cell r="A869" t="str">
            <v>MARIA CLEMENCIA PEREZ URIBE</v>
          </cell>
          <cell r="B869">
            <v>39690992</v>
          </cell>
        </row>
        <row r="870">
          <cell r="A870" t="str">
            <v>MARIA CRISTINA BEDOYA SILVA</v>
          </cell>
          <cell r="B870">
            <v>31995987</v>
          </cell>
        </row>
        <row r="871">
          <cell r="A871" t="str">
            <v>MARIA CRISTINA DANIELS CARDOZO</v>
          </cell>
          <cell r="B871">
            <v>52034731</v>
          </cell>
        </row>
        <row r="872">
          <cell r="A872" t="str">
            <v>MARIA DEISSY CASTIBLANCO RUIZ</v>
          </cell>
          <cell r="B872">
            <v>51831129</v>
          </cell>
        </row>
        <row r="873">
          <cell r="A873" t="str">
            <v>MARIA DEL CARMEN DE LA CRUZ CALDERON</v>
          </cell>
          <cell r="B873">
            <v>1140831985</v>
          </cell>
        </row>
        <row r="874">
          <cell r="A874" t="str">
            <v>MARIA DEL PILAR LUGO GONZALEZ</v>
          </cell>
          <cell r="B874">
            <v>52022052</v>
          </cell>
        </row>
        <row r="875">
          <cell r="A875" t="str">
            <v>MARIA DEL PILAR PEREZ PEREZ</v>
          </cell>
          <cell r="B875">
            <v>33056005</v>
          </cell>
        </row>
        <row r="876">
          <cell r="A876" t="str">
            <v>MARIA DIANA CAROLINA FRESNEDA SEPULVEDA</v>
          </cell>
          <cell r="B876">
            <v>52837020</v>
          </cell>
        </row>
        <row r="877">
          <cell r="A877" t="str">
            <v>MARIA ELENA LEON CAÑAS</v>
          </cell>
          <cell r="B877">
            <v>25057340</v>
          </cell>
        </row>
        <row r="878">
          <cell r="A878" t="str">
            <v>MARIA FANNY VELANDIA SALAZAR</v>
          </cell>
          <cell r="B878">
            <v>60288242</v>
          </cell>
        </row>
        <row r="879">
          <cell r="A879" t="str">
            <v>MARIA FERNANDA DE LOS RIOS HIDALGO</v>
          </cell>
          <cell r="B879">
            <v>27087437</v>
          </cell>
        </row>
        <row r="880">
          <cell r="A880" t="str">
            <v>MARIA FERNANDA FORERO ESPINOSA</v>
          </cell>
          <cell r="B880">
            <v>1033705921</v>
          </cell>
        </row>
        <row r="881">
          <cell r="A881" t="str">
            <v>MARIA FERNANDA GUTIERREZ ARZUAGA</v>
          </cell>
          <cell r="B881">
            <v>52423402</v>
          </cell>
        </row>
        <row r="882">
          <cell r="A882" t="str">
            <v>MARIA FERNANDA LLANO GAITAN</v>
          </cell>
          <cell r="B882">
            <v>52270106</v>
          </cell>
        </row>
        <row r="883">
          <cell r="A883" t="str">
            <v>MARIA HOSANA RUIZ VARGAS</v>
          </cell>
          <cell r="B883">
            <v>51896790</v>
          </cell>
        </row>
        <row r="884">
          <cell r="A884" t="str">
            <v>MARIA IBETH MANRIQUE ZARATE</v>
          </cell>
          <cell r="B884">
            <v>1056552550</v>
          </cell>
        </row>
        <row r="885">
          <cell r="A885" t="str">
            <v>MARIA IDALIDES BRUGES PLATA</v>
          </cell>
          <cell r="B885">
            <v>56068767</v>
          </cell>
        </row>
        <row r="886">
          <cell r="A886" t="str">
            <v>MARIA INES FERRO SUAREZ</v>
          </cell>
          <cell r="B886">
            <v>31919474</v>
          </cell>
        </row>
        <row r="887">
          <cell r="A887" t="str">
            <v>MARIA INES PEREZ SALAMANCA</v>
          </cell>
          <cell r="B887">
            <v>51809954</v>
          </cell>
        </row>
        <row r="888">
          <cell r="A888" t="str">
            <v>MARIA ISABEL AMAYA PINZON</v>
          </cell>
          <cell r="B888">
            <v>1057587633</v>
          </cell>
        </row>
        <row r="889">
          <cell r="A889" t="str">
            <v>MARIA JOSE DIAZ SANCHEZ</v>
          </cell>
          <cell r="B889">
            <v>57434015</v>
          </cell>
        </row>
        <row r="890">
          <cell r="A890" t="str">
            <v>MARIA JULIANA SERRANO ORTIZ</v>
          </cell>
          <cell r="B890">
            <v>51615125</v>
          </cell>
        </row>
        <row r="891">
          <cell r="A891" t="str">
            <v>MARIA MONICA SIERRA VARGAS</v>
          </cell>
          <cell r="B891">
            <v>39562000</v>
          </cell>
        </row>
        <row r="892">
          <cell r="A892" t="str">
            <v xml:space="preserve">MARIA NANCY SEPULVEDA </v>
          </cell>
          <cell r="B892">
            <v>53095568</v>
          </cell>
        </row>
        <row r="893">
          <cell r="A893" t="str">
            <v>MARIA NARCISA CHAVERRA CHALA</v>
          </cell>
          <cell r="B893">
            <v>35890574</v>
          </cell>
        </row>
        <row r="894">
          <cell r="A894" t="str">
            <v>MARIA NIDIA RUEDA LARGO</v>
          </cell>
          <cell r="B894">
            <v>52355381</v>
          </cell>
        </row>
        <row r="895">
          <cell r="A895" t="str">
            <v>MARIA PATRICIA MARROQUIN CIENDUA</v>
          </cell>
          <cell r="B895">
            <v>51909360</v>
          </cell>
        </row>
        <row r="896">
          <cell r="A896" t="str">
            <v>MARIA PAULA RINCON ROJAS</v>
          </cell>
          <cell r="B896">
            <v>1032455340</v>
          </cell>
        </row>
        <row r="897">
          <cell r="A897" t="str">
            <v>MARIA ROCIO TORRES RODRIGUEZ</v>
          </cell>
          <cell r="B897">
            <v>52856196</v>
          </cell>
        </row>
        <row r="898">
          <cell r="A898" t="str">
            <v>MARIA TERESA JIMENEZ FERNANDEZ</v>
          </cell>
          <cell r="B898">
            <v>52206863</v>
          </cell>
        </row>
        <row r="899">
          <cell r="A899" t="str">
            <v>MARIA XIMENA ALEGRIAS PERLAZA</v>
          </cell>
          <cell r="B899">
            <v>1130589772</v>
          </cell>
        </row>
        <row r="900">
          <cell r="A900" t="str">
            <v>MARIA YENIFER PRADA PEÑA</v>
          </cell>
          <cell r="B900">
            <v>65770235</v>
          </cell>
        </row>
        <row r="901">
          <cell r="A901" t="str">
            <v>MARIBEL BARROS BARRETO</v>
          </cell>
          <cell r="B901">
            <v>65732945</v>
          </cell>
        </row>
        <row r="902">
          <cell r="A902" t="str">
            <v>MARICELA MAHECHA HERNANDEZ</v>
          </cell>
          <cell r="B902">
            <v>1015995856</v>
          </cell>
        </row>
        <row r="903">
          <cell r="A903" t="str">
            <v>MARILUZ QUINTANA BERMUDEZ</v>
          </cell>
          <cell r="B903">
            <v>55300866</v>
          </cell>
        </row>
        <row r="904">
          <cell r="A904" t="str">
            <v>MARINA EUGENIA HURTADO CHAPARRO</v>
          </cell>
          <cell r="B904">
            <v>63361085</v>
          </cell>
        </row>
        <row r="905">
          <cell r="A905" t="str">
            <v>MARIO CASTRO MORENO</v>
          </cell>
          <cell r="B905">
            <v>94415803</v>
          </cell>
        </row>
        <row r="906">
          <cell r="A906" t="str">
            <v>MARIO DELGADO AGUACIA</v>
          </cell>
          <cell r="B906">
            <v>79391241</v>
          </cell>
        </row>
        <row r="907">
          <cell r="A907" t="str">
            <v>MARIO FERNANDO GAMBOA BENAVIDES</v>
          </cell>
          <cell r="B907">
            <v>12749678</v>
          </cell>
        </row>
        <row r="908">
          <cell r="A908" t="str">
            <v>MARIO GERMAN VALENCIA HINCAPIE</v>
          </cell>
          <cell r="B908">
            <v>79535929</v>
          </cell>
        </row>
        <row r="909">
          <cell r="A909" t="str">
            <v>MARIO OSWALDO ZAMORA AGUIRRE</v>
          </cell>
          <cell r="B909">
            <v>80269107</v>
          </cell>
        </row>
        <row r="910">
          <cell r="A910" t="str">
            <v>MARITZA SERRATO VASQUEZ</v>
          </cell>
          <cell r="B910">
            <v>1121859518</v>
          </cell>
        </row>
        <row r="911">
          <cell r="A911" t="str">
            <v>MARLEN YANETH VANEGAS AGUIRRE</v>
          </cell>
          <cell r="B911">
            <v>1130618500</v>
          </cell>
        </row>
        <row r="912">
          <cell r="A912" t="str">
            <v>MARLIO CAMPOS PUENTES</v>
          </cell>
          <cell r="B912">
            <v>15875507</v>
          </cell>
        </row>
        <row r="913">
          <cell r="A913" t="str">
            <v>MARTHA AYDEE RODRIGUEZ GONZALEZ</v>
          </cell>
          <cell r="B913">
            <v>60305671</v>
          </cell>
        </row>
        <row r="914">
          <cell r="A914" t="str">
            <v>MARTHA CECILIA ARIAS MARROQUIN</v>
          </cell>
          <cell r="B914">
            <v>51582433</v>
          </cell>
        </row>
        <row r="915">
          <cell r="A915" t="str">
            <v>MARTHA INES RITA FERNANDEZ MOLINA</v>
          </cell>
          <cell r="B915">
            <v>39463178</v>
          </cell>
        </row>
        <row r="916">
          <cell r="A916" t="str">
            <v>MARTHA INES VELANDIA MARTINEZ</v>
          </cell>
          <cell r="B916">
            <v>51707951</v>
          </cell>
        </row>
        <row r="917">
          <cell r="A917" t="str">
            <v>MARTHA ISABEL MORALES PAEZ</v>
          </cell>
          <cell r="B917">
            <v>33365997</v>
          </cell>
        </row>
        <row r="918">
          <cell r="A918" t="str">
            <v>MARTHA ISABEL PATIÑO CRUZ</v>
          </cell>
          <cell r="B918">
            <v>47430626</v>
          </cell>
        </row>
        <row r="919">
          <cell r="A919" t="str">
            <v>MARTHA ISABEL RODRIGUEZ AMAYA</v>
          </cell>
          <cell r="B919">
            <v>51834821</v>
          </cell>
        </row>
        <row r="920">
          <cell r="A920" t="str">
            <v>MARTHA JANNETH GALINDO RUIZ</v>
          </cell>
          <cell r="B920">
            <v>51711876</v>
          </cell>
        </row>
        <row r="921">
          <cell r="A921" t="str">
            <v>MARTHA LILIANA ALARCON CARREÑO</v>
          </cell>
          <cell r="B921">
            <v>65782605</v>
          </cell>
        </row>
        <row r="922">
          <cell r="A922" t="str">
            <v>MARTHA PRISCILA DELGADO MORENO</v>
          </cell>
          <cell r="B922">
            <v>51875693</v>
          </cell>
        </row>
        <row r="923">
          <cell r="A923" t="str">
            <v>MARTHA SUSANA HERNANDEZ ALVAREZ</v>
          </cell>
          <cell r="B923">
            <v>45498399</v>
          </cell>
        </row>
        <row r="924">
          <cell r="A924" t="str">
            <v>MARYSOL TURIZO ECHEVERRI</v>
          </cell>
          <cell r="B924">
            <v>63453988</v>
          </cell>
        </row>
        <row r="925">
          <cell r="A925" t="str">
            <v>MARYURI PAOLA CALDERA MOLINA</v>
          </cell>
          <cell r="B925">
            <v>1082913921</v>
          </cell>
        </row>
        <row r="926">
          <cell r="A926" t="str">
            <v>MATEO GALINDO ORJUELA</v>
          </cell>
          <cell r="B926">
            <v>1019045399</v>
          </cell>
        </row>
        <row r="927">
          <cell r="A927" t="str">
            <v>MAURICIO ALBERTO VELARDE HERNANDEZ</v>
          </cell>
          <cell r="B927">
            <v>88260803</v>
          </cell>
        </row>
        <row r="928">
          <cell r="A928" t="str">
            <v>MAURICIO CARDONA CARMONA</v>
          </cell>
          <cell r="B928">
            <v>4376619</v>
          </cell>
        </row>
        <row r="929">
          <cell r="A929" t="str">
            <v>MAURICIO CASTELLANOS RAMIREZ</v>
          </cell>
          <cell r="B929">
            <v>93436975</v>
          </cell>
        </row>
        <row r="930">
          <cell r="A930" t="str">
            <v>MAURICIO FERNEY CAICEDO CHAPARRO</v>
          </cell>
          <cell r="B930">
            <v>79247452</v>
          </cell>
        </row>
        <row r="931">
          <cell r="A931" t="str">
            <v>MAURICIO JIMENEZ PINZON</v>
          </cell>
          <cell r="B931">
            <v>79907868</v>
          </cell>
        </row>
        <row r="932">
          <cell r="A932" t="str">
            <v>MAURICIO MALAVER BELTRAN</v>
          </cell>
          <cell r="B932">
            <v>80157857</v>
          </cell>
        </row>
        <row r="933">
          <cell r="A933" t="str">
            <v>MAURICIO MOYA PAEZ</v>
          </cell>
          <cell r="B933">
            <v>80182474</v>
          </cell>
        </row>
        <row r="934">
          <cell r="A934" t="str">
            <v>MAURICIO ORLANDO BARRERA TORRES</v>
          </cell>
          <cell r="B934">
            <v>79956428</v>
          </cell>
        </row>
        <row r="935">
          <cell r="A935" t="str">
            <v>MAURICIO RUBIANO JIMENEZ</v>
          </cell>
          <cell r="B935">
            <v>80058235</v>
          </cell>
        </row>
        <row r="936">
          <cell r="A936" t="str">
            <v>MAWRIN ESTEBAN OLIVARES CHAMORRO</v>
          </cell>
          <cell r="B936">
            <v>80765480</v>
          </cell>
        </row>
        <row r="937">
          <cell r="A937" t="str">
            <v>MAYRA ALEJANDRA MARTINEZ MOSQUERA|</v>
          </cell>
          <cell r="B937">
            <v>1017189344</v>
          </cell>
        </row>
        <row r="938">
          <cell r="A938" t="str">
            <v>MAYRA NAYARITH VILLAZANA GONZALEZ</v>
          </cell>
          <cell r="B938">
            <v>41255381</v>
          </cell>
        </row>
        <row r="939">
          <cell r="A939" t="str">
            <v>MELISSA JIMENEZ ROJAS</v>
          </cell>
          <cell r="B939">
            <v>1094897977</v>
          </cell>
        </row>
        <row r="940">
          <cell r="A940" t="str">
            <v>MELVIS INES SARMIENTO MANGA</v>
          </cell>
          <cell r="B940">
            <v>32763846</v>
          </cell>
        </row>
        <row r="941">
          <cell r="A941" t="str">
            <v>MERCEDES GARCIA VELANDIA</v>
          </cell>
          <cell r="B941">
            <v>51801131</v>
          </cell>
        </row>
        <row r="942">
          <cell r="A942" t="str">
            <v>MERLY DAJHAN ALDANA CERON</v>
          </cell>
          <cell r="B942">
            <v>1014234103</v>
          </cell>
        </row>
        <row r="943">
          <cell r="A943" t="str">
            <v>MERY MOLINA ROJAS</v>
          </cell>
          <cell r="B943">
            <v>40026399</v>
          </cell>
        </row>
        <row r="944">
          <cell r="A944" t="str">
            <v>MICHAEL DEL AGUILA BARTENES</v>
          </cell>
          <cell r="B944">
            <v>15879749</v>
          </cell>
        </row>
        <row r="945">
          <cell r="A945" t="str">
            <v>MIGUEL ANGEL LUNA CASTRO</v>
          </cell>
          <cell r="B945">
            <v>17586972</v>
          </cell>
        </row>
        <row r="946">
          <cell r="A946" t="str">
            <v>MIGUEL ANGEL MUÑOZ NAVIA</v>
          </cell>
          <cell r="B946">
            <v>76333689</v>
          </cell>
        </row>
        <row r="947">
          <cell r="A947" t="str">
            <v>MIGUEL ENRIQUE ROMO BARRETO</v>
          </cell>
          <cell r="B947">
            <v>12722425</v>
          </cell>
        </row>
        <row r="948">
          <cell r="A948" t="str">
            <v>MIGUEL EUGENIO AGUDELO SANCHEZ</v>
          </cell>
          <cell r="B948">
            <v>6104325</v>
          </cell>
        </row>
        <row r="949">
          <cell r="A949" t="str">
            <v>MIGUEL ROMERO HERNANDEZ</v>
          </cell>
          <cell r="B949">
            <v>74321473</v>
          </cell>
        </row>
        <row r="950">
          <cell r="A950" t="str">
            <v>MILLER ABDON SANTOS GIRON</v>
          </cell>
          <cell r="B950">
            <v>9658590</v>
          </cell>
        </row>
        <row r="951">
          <cell r="A951" t="str">
            <v>MILSEN NEREYDA DAZA HERNANDEZ</v>
          </cell>
          <cell r="B951">
            <v>60412352</v>
          </cell>
        </row>
        <row r="952">
          <cell r="A952" t="str">
            <v>MILTON CESAR CALVO PANIAGUA</v>
          </cell>
          <cell r="B952">
            <v>79886849</v>
          </cell>
        </row>
        <row r="953">
          <cell r="A953" t="str">
            <v>MILTON GEISSERTH VARGAS LOZANO</v>
          </cell>
          <cell r="B953">
            <v>80246905</v>
          </cell>
        </row>
        <row r="954">
          <cell r="A954" t="str">
            <v>MILTON GIOVANNY MAHECHA RONDON</v>
          </cell>
          <cell r="B954">
            <v>79567026</v>
          </cell>
        </row>
        <row r="955">
          <cell r="A955" t="str">
            <v>MILTON LOZANO FLOREZ</v>
          </cell>
          <cell r="B955">
            <v>86060833</v>
          </cell>
        </row>
        <row r="956">
          <cell r="A956" t="str">
            <v>MING ROSMY ARBOLEDA BLANQUICET</v>
          </cell>
          <cell r="B956">
            <v>54255248</v>
          </cell>
        </row>
        <row r="957">
          <cell r="A957" t="str">
            <v>MIRYAM DEL CARMEN MENA CHALA</v>
          </cell>
          <cell r="B957">
            <v>43919498</v>
          </cell>
        </row>
        <row r="958">
          <cell r="A958" t="str">
            <v>MOISES ALCENDRA GARCIA</v>
          </cell>
          <cell r="B958">
            <v>12548514</v>
          </cell>
        </row>
        <row r="959">
          <cell r="A959" t="str">
            <v>MOISES GARCIA HIGINIO</v>
          </cell>
          <cell r="B959">
            <v>75073956</v>
          </cell>
        </row>
        <row r="960">
          <cell r="A960" t="str">
            <v>MONICA ALEXANDRA RINCON CHAPARRO</v>
          </cell>
          <cell r="B960">
            <v>52843497</v>
          </cell>
        </row>
        <row r="961">
          <cell r="A961" t="str">
            <v>MONICA ASTRID MAHECHA RAMIREZ</v>
          </cell>
          <cell r="B961">
            <v>53106542</v>
          </cell>
        </row>
        <row r="962">
          <cell r="A962" t="str">
            <v>MONICA BRICEÑO CASTELLANOS</v>
          </cell>
          <cell r="B962">
            <v>52261837</v>
          </cell>
        </row>
        <row r="963">
          <cell r="A963" t="str">
            <v>MONICA DEL ROSARIO RODRIGUEZ OROZCO</v>
          </cell>
          <cell r="B963">
            <v>36554882</v>
          </cell>
        </row>
        <row r="964">
          <cell r="A964" t="str">
            <v>MONICA MARCELA MONJE PATARROYO</v>
          </cell>
          <cell r="B964">
            <v>26429762</v>
          </cell>
        </row>
        <row r="965">
          <cell r="A965" t="str">
            <v>MONICA MARTINEZ CHAVEZ</v>
          </cell>
          <cell r="B965">
            <v>24713561</v>
          </cell>
        </row>
        <row r="966">
          <cell r="A966" t="str">
            <v>MONICA NIÑO DIAZ</v>
          </cell>
          <cell r="B966">
            <v>39693746</v>
          </cell>
        </row>
        <row r="967">
          <cell r="A967" t="str">
            <v>MYRIAM CONSUELO GARCIA MENDEZ</v>
          </cell>
          <cell r="B967">
            <v>39698471</v>
          </cell>
        </row>
        <row r="968">
          <cell r="A968" t="str">
            <v>MYRIAM MARTINEZ RAMIREZ</v>
          </cell>
          <cell r="B968">
            <v>51636299</v>
          </cell>
        </row>
        <row r="969">
          <cell r="A969" t="str">
            <v>MYRIAN CHACON SANABRIA</v>
          </cell>
          <cell r="B969">
            <v>52054654</v>
          </cell>
        </row>
        <row r="970">
          <cell r="A970" t="str">
            <v>NAIDER YURANI RINCON PEÑALOZA</v>
          </cell>
          <cell r="B970">
            <v>1015404440</v>
          </cell>
        </row>
        <row r="971">
          <cell r="A971" t="str">
            <v>NANCY ALEJANDRA PRADA ANAYA</v>
          </cell>
          <cell r="B971">
            <v>1136909301</v>
          </cell>
        </row>
        <row r="972">
          <cell r="A972" t="str">
            <v>NANCY ROMERO MARTINEZ</v>
          </cell>
          <cell r="B972">
            <v>52543972</v>
          </cell>
        </row>
        <row r="973">
          <cell r="A973" t="str">
            <v>NATALIA IRINA VANEGAS PINZON</v>
          </cell>
          <cell r="B973">
            <v>52796956</v>
          </cell>
        </row>
        <row r="974">
          <cell r="A974" t="str">
            <v>NATALIA ORTIZ VELEZ</v>
          </cell>
          <cell r="B974">
            <v>1032376475</v>
          </cell>
        </row>
        <row r="975">
          <cell r="A975" t="str">
            <v>NATALIA SANCHEZ ORTEGA</v>
          </cell>
          <cell r="B975">
            <v>53011944</v>
          </cell>
        </row>
        <row r="976">
          <cell r="A976" t="str">
            <v>NATALY JOHANNA SALCEDO BAYONA</v>
          </cell>
          <cell r="B976">
            <v>1016026757</v>
          </cell>
        </row>
        <row r="977">
          <cell r="A977" t="str">
            <v>NATALY SILVA CORTES</v>
          </cell>
          <cell r="B977">
            <v>38211216</v>
          </cell>
        </row>
        <row r="978">
          <cell r="A978" t="str">
            <v>NATHALI ANDREA ACOSTA RIVERA</v>
          </cell>
          <cell r="B978">
            <v>1032376091</v>
          </cell>
        </row>
        <row r="979">
          <cell r="A979" t="str">
            <v>NATHALIA CRISTINA ARGOTTE CABRERA</v>
          </cell>
          <cell r="B979">
            <v>27094208</v>
          </cell>
        </row>
        <row r="980">
          <cell r="A980" t="str">
            <v>NELCY ALIETH ROJAS BENITEZ</v>
          </cell>
          <cell r="B980">
            <v>23497319</v>
          </cell>
        </row>
        <row r="981">
          <cell r="A981" t="str">
            <v>NELLY ESPERANZA BERNAL MEAURI</v>
          </cell>
          <cell r="B981">
            <v>60253067</v>
          </cell>
        </row>
        <row r="982">
          <cell r="A982" t="str">
            <v>NELLY ROCIO VELOZA PORRAS</v>
          </cell>
          <cell r="B982">
            <v>52976499</v>
          </cell>
        </row>
        <row r="983">
          <cell r="A983" t="str">
            <v>NELLY SUSANA TORRES NAVAS</v>
          </cell>
          <cell r="B983">
            <v>46357011</v>
          </cell>
        </row>
        <row r="984">
          <cell r="A984" t="str">
            <v>NELSON BENJAMIN PORTILLA BOLAÑOS</v>
          </cell>
          <cell r="B984">
            <v>79907708</v>
          </cell>
        </row>
        <row r="985">
          <cell r="A985" t="str">
            <v>NELSON ENRIQUE HERNANDEZ BARRERA</v>
          </cell>
          <cell r="B985">
            <v>80048906</v>
          </cell>
        </row>
        <row r="986">
          <cell r="A986" t="str">
            <v>NELSON JOSE AVELLANEDA SEGURA</v>
          </cell>
          <cell r="B986">
            <v>88242955</v>
          </cell>
        </row>
        <row r="987">
          <cell r="A987" t="str">
            <v>NESTOR EDILSON CASTRO CASTAÑEDA</v>
          </cell>
          <cell r="B987">
            <v>79596577</v>
          </cell>
        </row>
        <row r="988">
          <cell r="A988" t="str">
            <v>NESTOR GONZALO SUAREZ BERNAL</v>
          </cell>
          <cell r="B988">
            <v>80771692</v>
          </cell>
        </row>
        <row r="989">
          <cell r="A989" t="str">
            <v>NESTOR HERNANDO LUGO MARTINEZ</v>
          </cell>
          <cell r="B989">
            <v>79989053</v>
          </cell>
        </row>
        <row r="990">
          <cell r="A990" t="str">
            <v>NESTOR HERNANDO MONTENEGRO GOMEZ</v>
          </cell>
          <cell r="B990">
            <v>19262345</v>
          </cell>
        </row>
        <row r="991">
          <cell r="A991" t="str">
            <v>NESTOR JAVIER BRITO RUIZ</v>
          </cell>
          <cell r="B991">
            <v>10093539</v>
          </cell>
        </row>
        <row r="992">
          <cell r="A992" t="str">
            <v>NESTOR JULIO CASTELBLANCO CORTES</v>
          </cell>
          <cell r="B992">
            <v>19147500</v>
          </cell>
        </row>
        <row r="993">
          <cell r="A993" t="str">
            <v>NEYLA LOPEZ FLOREZ</v>
          </cell>
          <cell r="B993">
            <v>51713174</v>
          </cell>
        </row>
        <row r="994">
          <cell r="A994" t="str">
            <v>NHORA CONSTANZA GUTIERREZ JIMENEZ</v>
          </cell>
          <cell r="B994">
            <v>41790264</v>
          </cell>
        </row>
        <row r="995">
          <cell r="A995" t="str">
            <v>NICOLAS MURGUEITIO SICARD</v>
          </cell>
          <cell r="B995">
            <v>81715489</v>
          </cell>
        </row>
        <row r="996">
          <cell r="A996" t="str">
            <v>NIDIA YAMILE ROMERO OLAYA</v>
          </cell>
          <cell r="B996">
            <v>52273843</v>
          </cell>
        </row>
        <row r="997">
          <cell r="A997" t="str">
            <v>NINI YOHANA FARFAN MUNEVAR</v>
          </cell>
          <cell r="B997">
            <v>52756665</v>
          </cell>
        </row>
        <row r="998">
          <cell r="A998" t="str">
            <v>NIXON ADOLFO RODRIGUEZ CUADRA</v>
          </cell>
          <cell r="B998">
            <v>4153534</v>
          </cell>
        </row>
        <row r="999">
          <cell r="A999" t="str">
            <v>NMITSY JEANINE BAEZ ALVAREZ</v>
          </cell>
          <cell r="B999">
            <v>46376060</v>
          </cell>
        </row>
        <row r="1000">
          <cell r="A1000" t="str">
            <v>NOHORA CAROLINA RIAÑO JIMENEZ</v>
          </cell>
          <cell r="B1000">
            <v>1012340826</v>
          </cell>
        </row>
        <row r="1001">
          <cell r="A1001" t="str">
            <v>NOHORA PATRICIA ROBAYO GUERRERO</v>
          </cell>
          <cell r="B1001">
            <v>51614851</v>
          </cell>
        </row>
        <row r="1002">
          <cell r="A1002" t="str">
            <v>NOHORA SUSANA BONILLA GUZMAN</v>
          </cell>
          <cell r="B1002">
            <v>52128985</v>
          </cell>
        </row>
        <row r="1003">
          <cell r="A1003" t="str">
            <v>NORMA PATRICIA SANCHEZ CUBIDES</v>
          </cell>
          <cell r="B1003">
            <v>52350202</v>
          </cell>
        </row>
        <row r="1004">
          <cell r="A1004" t="str">
            <v>NUBIA CLARENA PEREZ VELANDIA</v>
          </cell>
          <cell r="B1004">
            <v>40328090</v>
          </cell>
        </row>
        <row r="1005">
          <cell r="A1005" t="str">
            <v>NUBIA ESMERALDA ORTEGON MARTINEZ</v>
          </cell>
          <cell r="B1005">
            <v>52302837</v>
          </cell>
        </row>
        <row r="1006">
          <cell r="A1006" t="str">
            <v>NUBIA ROSA MEJIA PARRA</v>
          </cell>
          <cell r="B1006">
            <v>42497228</v>
          </cell>
        </row>
        <row r="1007">
          <cell r="A1007" t="str">
            <v>NUBIA SANTANA INFANTE</v>
          </cell>
          <cell r="B1007">
            <v>20866181</v>
          </cell>
        </row>
        <row r="1008">
          <cell r="A1008" t="str">
            <v>NUBIA SUSANA LOPEZ PRIETO</v>
          </cell>
          <cell r="B1008">
            <v>51578212</v>
          </cell>
        </row>
        <row r="1009">
          <cell r="A1009" t="str">
            <v>NURY DURLEY ZAMORA LESMES</v>
          </cell>
          <cell r="B1009">
            <v>52426258</v>
          </cell>
        </row>
        <row r="1010">
          <cell r="A1010" t="str">
            <v>NURY YAZMINA GALVIS MARQUEZ</v>
          </cell>
          <cell r="B1010">
            <v>20993743</v>
          </cell>
        </row>
        <row r="1011">
          <cell r="A1011" t="str">
            <v>OLGA LUCIA CRUZ GUERRERO</v>
          </cell>
          <cell r="B1011">
            <v>52245730</v>
          </cell>
        </row>
        <row r="1012">
          <cell r="A1012" t="str">
            <v>OLGA LUCIA DAZA SANCHEZ</v>
          </cell>
          <cell r="B1012">
            <v>52011183</v>
          </cell>
        </row>
        <row r="1013">
          <cell r="A1013" t="str">
            <v>OLGA LUCIA GARCIA MOLINA</v>
          </cell>
          <cell r="B1013">
            <v>1113643300</v>
          </cell>
        </row>
        <row r="1014">
          <cell r="A1014" t="str">
            <v>OLGA LUCIA NARVAEZ SOLORZANO</v>
          </cell>
          <cell r="B1014">
            <v>52897087</v>
          </cell>
        </row>
        <row r="1015">
          <cell r="A1015" t="str">
            <v xml:space="preserve">OLGA LUCIA PEREZ </v>
          </cell>
          <cell r="B1015">
            <v>46373712</v>
          </cell>
        </row>
        <row r="1016">
          <cell r="A1016" t="str">
            <v>OLGA PATRICIA AVILES VALENCIA</v>
          </cell>
          <cell r="B1016">
            <v>51951942</v>
          </cell>
        </row>
        <row r="1017">
          <cell r="A1017" t="str">
            <v>OLGA ROCIO QUILAGUY QUINTERO</v>
          </cell>
          <cell r="B1017">
            <v>52888693</v>
          </cell>
        </row>
        <row r="1018">
          <cell r="A1018" t="str">
            <v>OLGA ROSARIO MORANTES GALLARDO</v>
          </cell>
          <cell r="B1018">
            <v>63335799</v>
          </cell>
        </row>
        <row r="1019">
          <cell r="A1019" t="str">
            <v>OLMAR ARMANDO CRUZ ESPITIA</v>
          </cell>
          <cell r="B1019">
            <v>79702400</v>
          </cell>
        </row>
        <row r="1020">
          <cell r="A1020" t="str">
            <v>OMAIRA YANETH OSPINA GUTIERREZ</v>
          </cell>
          <cell r="B1020">
            <v>40399534</v>
          </cell>
        </row>
        <row r="1021">
          <cell r="A1021" t="str">
            <v>OMAR ALBERTO CAMARGO RACINE</v>
          </cell>
          <cell r="B1021">
            <v>7628406</v>
          </cell>
        </row>
        <row r="1022">
          <cell r="A1022" t="str">
            <v>OMAR ALEXIS REY PINZON</v>
          </cell>
          <cell r="B1022">
            <v>79809833</v>
          </cell>
        </row>
        <row r="1023">
          <cell r="A1023" t="str">
            <v>OMAR HERNANDO ROLDAN CRUZ</v>
          </cell>
          <cell r="B1023">
            <v>86069286</v>
          </cell>
        </row>
        <row r="1024">
          <cell r="A1024" t="str">
            <v>OMAR HORACIO GARNICA SARMIENTO</v>
          </cell>
          <cell r="B1024">
            <v>13537724</v>
          </cell>
        </row>
        <row r="1025">
          <cell r="A1025" t="str">
            <v>OMAR ODAYR FUQUENE SOACHA</v>
          </cell>
          <cell r="B1025">
            <v>1022344052</v>
          </cell>
        </row>
        <row r="1026">
          <cell r="A1026" t="str">
            <v>ORLANDO ARANGO MARIN</v>
          </cell>
          <cell r="B1026">
            <v>93407466</v>
          </cell>
        </row>
        <row r="1027">
          <cell r="A1027" t="str">
            <v>ORLANDO CASTILLO CARO</v>
          </cell>
          <cell r="B1027">
            <v>17336922</v>
          </cell>
        </row>
        <row r="1028">
          <cell r="A1028" t="str">
            <v>ORLANDO CHARRIS SALAZAR</v>
          </cell>
          <cell r="B1028">
            <v>72208816</v>
          </cell>
        </row>
        <row r="1029">
          <cell r="A1029" t="str">
            <v>ORLANDO RAFAEL OCAMPO BARRIOS</v>
          </cell>
          <cell r="B1029">
            <v>72277833</v>
          </cell>
        </row>
        <row r="1030">
          <cell r="A1030" t="str">
            <v xml:space="preserve">ORLANDO REYES </v>
          </cell>
          <cell r="B1030">
            <v>79820029</v>
          </cell>
        </row>
        <row r="1031">
          <cell r="A1031" t="str">
            <v>ORLANDO ROCHA CASTAÑEDA</v>
          </cell>
          <cell r="B1031">
            <v>3085927</v>
          </cell>
        </row>
        <row r="1032">
          <cell r="A1032" t="str">
            <v>ORLANDO TOCANCIPA PARDO</v>
          </cell>
          <cell r="B1032">
            <v>79292555</v>
          </cell>
        </row>
        <row r="1033">
          <cell r="A1033" t="str">
            <v>OROSMAN MONTAÑO BARRANTES</v>
          </cell>
          <cell r="B1033">
            <v>79372360</v>
          </cell>
        </row>
        <row r="1034">
          <cell r="A1034" t="str">
            <v>OSCAR ALBERTO BOTELLO PERDOMO</v>
          </cell>
          <cell r="B1034">
            <v>88211495</v>
          </cell>
        </row>
        <row r="1035">
          <cell r="A1035" t="str">
            <v>OSCAR ALEXANDER TALERO RODRIGUEZ</v>
          </cell>
          <cell r="B1035">
            <v>79716480</v>
          </cell>
        </row>
        <row r="1036">
          <cell r="A1036" t="str">
            <v>OSCAR ANDRES HERNANDEZ HERNANDEZ</v>
          </cell>
          <cell r="B1036">
            <v>79940330</v>
          </cell>
        </row>
        <row r="1037">
          <cell r="A1037" t="str">
            <v>OSCAR ANDRES VALDERRAMA CANO</v>
          </cell>
          <cell r="B1037">
            <v>80791769</v>
          </cell>
        </row>
        <row r="1038">
          <cell r="A1038" t="str">
            <v>OSCAR ARMANDO CORDOBA CORONADO</v>
          </cell>
          <cell r="B1038">
            <v>19143834</v>
          </cell>
        </row>
        <row r="1039">
          <cell r="A1039" t="str">
            <v>OSCAR DARIO TACURI NARVAEZ</v>
          </cell>
          <cell r="B1039">
            <v>1085258143</v>
          </cell>
        </row>
        <row r="1040">
          <cell r="A1040" t="str">
            <v>OSCAR DICAR LIZARAZO CASTILLO</v>
          </cell>
          <cell r="B1040">
            <v>1130683863</v>
          </cell>
        </row>
        <row r="1041">
          <cell r="A1041" t="str">
            <v>OSCAR EDUARDO SANABRIA VASQUEZ</v>
          </cell>
          <cell r="B1041">
            <v>71315448</v>
          </cell>
        </row>
        <row r="1042">
          <cell r="A1042" t="str">
            <v>OSCAR EMILIO PANTOJA ESTUPIÑAN</v>
          </cell>
          <cell r="B1042">
            <v>85473546</v>
          </cell>
        </row>
        <row r="1043">
          <cell r="A1043" t="str">
            <v>OSCAR FERNANDO VASCO SOTO</v>
          </cell>
          <cell r="B1043">
            <v>94398117</v>
          </cell>
        </row>
        <row r="1044">
          <cell r="A1044" t="str">
            <v>OSCAR FRANCISCO CELIS BERNAL</v>
          </cell>
          <cell r="B1044">
            <v>11446004</v>
          </cell>
        </row>
        <row r="1045">
          <cell r="A1045" t="str">
            <v>OSCAR GUATEQUE CRUZ</v>
          </cell>
          <cell r="B1045">
            <v>86070664</v>
          </cell>
        </row>
        <row r="1046">
          <cell r="A1046" t="str">
            <v>OSCAR GUERRERO AGUDELO</v>
          </cell>
          <cell r="B1046">
            <v>73195349</v>
          </cell>
        </row>
        <row r="1047">
          <cell r="A1047" t="str">
            <v>OSCAR IVAN OBANDO GARZON</v>
          </cell>
          <cell r="B1047">
            <v>1022969243</v>
          </cell>
        </row>
        <row r="1048">
          <cell r="A1048" t="str">
            <v>OSCAR JAVIER GOMEZ MORENO</v>
          </cell>
          <cell r="B1048">
            <v>79853928</v>
          </cell>
        </row>
        <row r="1049">
          <cell r="A1049" t="str">
            <v>OSCAR JAVIER SANTOS OSMA</v>
          </cell>
          <cell r="B1049">
            <v>79213123</v>
          </cell>
        </row>
        <row r="1050">
          <cell r="A1050" t="str">
            <v>OSCAR JOSE JIMENEZ CHICO</v>
          </cell>
          <cell r="B1050">
            <v>1083460593</v>
          </cell>
        </row>
        <row r="1051">
          <cell r="A1051" t="str">
            <v>OSCAR LEANDRO MENDEZ RAMIREZ</v>
          </cell>
          <cell r="B1051">
            <v>80456784</v>
          </cell>
        </row>
        <row r="1052">
          <cell r="A1052" t="str">
            <v>OSCAR LEONARDO JOAQUI CACUA</v>
          </cell>
          <cell r="B1052">
            <v>88243917</v>
          </cell>
        </row>
        <row r="1053">
          <cell r="A1053" t="str">
            <v>OSCAR MAURICIO CHAVES CHAVES</v>
          </cell>
          <cell r="B1053">
            <v>87103555</v>
          </cell>
        </row>
        <row r="1054">
          <cell r="A1054" t="str">
            <v>OSCAR ORLANDO RINCON CESPEDES</v>
          </cell>
          <cell r="B1054">
            <v>86057280</v>
          </cell>
        </row>
        <row r="1055">
          <cell r="A1055" t="str">
            <v>OSCAR ORTIZ CUBIDES</v>
          </cell>
          <cell r="B1055">
            <v>91361481</v>
          </cell>
        </row>
        <row r="1056">
          <cell r="A1056" t="str">
            <v>OSWALDO MIGUEL LEDEZMA MERCADO</v>
          </cell>
          <cell r="B1056">
            <v>72072192</v>
          </cell>
        </row>
        <row r="1057">
          <cell r="A1057" t="str">
            <v>PABLO ALEJANDRO PERDOMO DEVIA</v>
          </cell>
          <cell r="B1057">
            <v>79537238</v>
          </cell>
        </row>
        <row r="1058">
          <cell r="A1058" t="str">
            <v>PABLO ANDRES DAZA DIAZ</v>
          </cell>
          <cell r="B1058">
            <v>80004215</v>
          </cell>
        </row>
        <row r="1059">
          <cell r="A1059" t="str">
            <v>PABLO CESAR PABON MURCIA</v>
          </cell>
          <cell r="B1059">
            <v>88234558</v>
          </cell>
        </row>
        <row r="1060">
          <cell r="A1060" t="str">
            <v>PABLO ENRIQUE MORENO CRUZ</v>
          </cell>
          <cell r="B1060">
            <v>80031052</v>
          </cell>
        </row>
        <row r="1061">
          <cell r="A1061" t="str">
            <v>PAMELA ADRIANA DAZA PULIDO</v>
          </cell>
          <cell r="B1061">
            <v>52448507</v>
          </cell>
        </row>
        <row r="1062">
          <cell r="A1062" t="str">
            <v>PAOLA ANDREA ACOSTA ALDANA</v>
          </cell>
          <cell r="B1062">
            <v>1020782820</v>
          </cell>
        </row>
        <row r="1063">
          <cell r="A1063" t="str">
            <v>PAOLA ESTEFANY ARDILA RUBIO</v>
          </cell>
          <cell r="B1063">
            <v>1010190571</v>
          </cell>
        </row>
        <row r="1064">
          <cell r="A1064" t="str">
            <v>PATRICIA DEL ROSARIO ALVARADO CASTILLO</v>
          </cell>
          <cell r="B1064">
            <v>30714300</v>
          </cell>
        </row>
        <row r="1065">
          <cell r="A1065" t="str">
            <v>PAULA ANDREA QUINTERO VELASQUEZ</v>
          </cell>
          <cell r="B1065">
            <v>30391528</v>
          </cell>
        </row>
        <row r="1066">
          <cell r="A1066" t="str">
            <v>PAULA ANDREA VILLADA ESTRADA</v>
          </cell>
          <cell r="B1066">
            <v>1053791536</v>
          </cell>
        </row>
        <row r="1067">
          <cell r="A1067" t="str">
            <v>PAULA MERCEDES SALAZAR PALACIOS</v>
          </cell>
          <cell r="B1067">
            <v>1010180066</v>
          </cell>
        </row>
        <row r="1068">
          <cell r="A1068" t="str">
            <v>PAULA TATIANA GIRALDO GOMEZ</v>
          </cell>
          <cell r="B1068">
            <v>24347099</v>
          </cell>
        </row>
        <row r="1069">
          <cell r="A1069" t="str">
            <v>PEDRO ANDRES LOPEZ LOPEZ</v>
          </cell>
          <cell r="B1069">
            <v>80150636</v>
          </cell>
        </row>
        <row r="1070">
          <cell r="A1070" t="str">
            <v>PEDRO ANTONIO PIÑEROS GONZALEZ</v>
          </cell>
          <cell r="B1070">
            <v>79152525</v>
          </cell>
        </row>
        <row r="1071">
          <cell r="A1071" t="str">
            <v>PEDRO DAVID VARGAS SANTANDER</v>
          </cell>
          <cell r="B1071">
            <v>286500</v>
          </cell>
        </row>
        <row r="1072">
          <cell r="A1072" t="str">
            <v>PEDRO JAVIER RINCON TELLEZ</v>
          </cell>
          <cell r="B1072">
            <v>80119955</v>
          </cell>
        </row>
        <row r="1073">
          <cell r="A1073" t="str">
            <v>PEDRO NESTOR CORREDOR MEDINA</v>
          </cell>
          <cell r="B1073">
            <v>4123353</v>
          </cell>
        </row>
        <row r="1074">
          <cell r="A1074" t="str">
            <v>PEDRO PABLO PARALES PEREZ</v>
          </cell>
          <cell r="B1074">
            <v>80063247</v>
          </cell>
        </row>
        <row r="1075">
          <cell r="A1075" t="str">
            <v>PEDRO PABLO VALERO MORENO</v>
          </cell>
          <cell r="B1075">
            <v>14229535</v>
          </cell>
        </row>
        <row r="1076">
          <cell r="A1076" t="str">
            <v>PEDRO RAMON TORRES PINEDA</v>
          </cell>
          <cell r="B1076">
            <v>7312375</v>
          </cell>
        </row>
        <row r="1077">
          <cell r="A1077" t="str">
            <v>PILAR ADRIANA PATIÑO PLAZAS</v>
          </cell>
          <cell r="B1077">
            <v>52503989</v>
          </cell>
        </row>
        <row r="1078">
          <cell r="A1078" t="str">
            <v>PILAR ALEJANDRA GONZALEZ PORRAS</v>
          </cell>
          <cell r="B1078">
            <v>1015998637</v>
          </cell>
        </row>
        <row r="1079">
          <cell r="A1079" t="str">
            <v>POLO FELIX SUAREZ GOMEZ</v>
          </cell>
          <cell r="B1079">
            <v>79848138</v>
          </cell>
        </row>
        <row r="1080">
          <cell r="A1080" t="str">
            <v>RAFAEL ALBERTO FAJARDO TORO</v>
          </cell>
          <cell r="B1080">
            <v>80808925</v>
          </cell>
        </row>
        <row r="1081">
          <cell r="A1081" t="str">
            <v>RAFAEL ANTONIO RODRIGUEZ ARIAS</v>
          </cell>
          <cell r="B1081">
            <v>79403611</v>
          </cell>
        </row>
        <row r="1082">
          <cell r="A1082" t="str">
            <v>RAFAEL ANTONIO VALBUENA PINZON</v>
          </cell>
          <cell r="B1082">
            <v>93397270</v>
          </cell>
        </row>
        <row r="1083">
          <cell r="A1083" t="str">
            <v>RAFAEL DARIO DE LA OSSA REYES</v>
          </cell>
          <cell r="B1083">
            <v>73115073</v>
          </cell>
        </row>
        <row r="1084">
          <cell r="A1084" t="str">
            <v>RAFAEL ENRIQUE RAMIREZ LOBO</v>
          </cell>
          <cell r="B1084">
            <v>13746971</v>
          </cell>
        </row>
        <row r="1085">
          <cell r="A1085" t="str">
            <v>RAFAEL HUMBERTO APARICIO LEON</v>
          </cell>
          <cell r="B1085">
            <v>1013579965</v>
          </cell>
        </row>
        <row r="1086">
          <cell r="A1086" t="str">
            <v>RAFAEL PUA RIOS</v>
          </cell>
          <cell r="B1086">
            <v>72431064</v>
          </cell>
        </row>
        <row r="1087">
          <cell r="A1087" t="str">
            <v>RAFAEL VILLAMIZAR DIAZ</v>
          </cell>
          <cell r="B1087">
            <v>13740570</v>
          </cell>
        </row>
        <row r="1088">
          <cell r="A1088" t="str">
            <v>RAMIRO ALFONSO RIAÑO TRUJILLO</v>
          </cell>
          <cell r="B1088">
            <v>19433588</v>
          </cell>
        </row>
        <row r="1089">
          <cell r="A1089" t="str">
            <v>RAMIRO ANDRES DORADO MUÑOZ</v>
          </cell>
          <cell r="B1089">
            <v>94488348</v>
          </cell>
        </row>
        <row r="1090">
          <cell r="A1090" t="str">
            <v>RAMIRO JUNIOR PEREZ VERA</v>
          </cell>
          <cell r="B1090">
            <v>1093743787</v>
          </cell>
        </row>
        <row r="1091">
          <cell r="A1091" t="str">
            <v>RAMIRO ORLANDO BALAGUERA GALLO</v>
          </cell>
          <cell r="B1091">
            <v>7178233</v>
          </cell>
        </row>
        <row r="1092">
          <cell r="A1092" t="str">
            <v>RAUL EDGARDO CASALLAS ZAMORA</v>
          </cell>
          <cell r="B1092">
            <v>80130133</v>
          </cell>
        </row>
        <row r="1093">
          <cell r="A1093" t="str">
            <v>RAUL ENRIQUE SARMIENTO ESCORCIA</v>
          </cell>
          <cell r="B1093">
            <v>73151023</v>
          </cell>
        </row>
        <row r="1094">
          <cell r="A1094" t="str">
            <v>RAUL MARIANO VELEZ AMAYA</v>
          </cell>
          <cell r="B1094">
            <v>85372653</v>
          </cell>
        </row>
        <row r="1095">
          <cell r="A1095" t="str">
            <v>REBECA ALEXANDRA BENAVIDES ERAZO</v>
          </cell>
          <cell r="B1095">
            <v>36951361</v>
          </cell>
        </row>
        <row r="1096">
          <cell r="A1096" t="str">
            <v>RICARDO ANDRES LARA OLIVEROS</v>
          </cell>
          <cell r="B1096">
            <v>1090415566</v>
          </cell>
        </row>
        <row r="1097">
          <cell r="A1097" t="str">
            <v xml:space="preserve">RICARDO ARTURO ARIAS CASTRO </v>
          </cell>
          <cell r="B1097">
            <v>79603614</v>
          </cell>
        </row>
        <row r="1098">
          <cell r="A1098" t="str">
            <v>RICARDO BUITRAGO PARDO</v>
          </cell>
          <cell r="B1098">
            <v>79658619</v>
          </cell>
        </row>
        <row r="1099">
          <cell r="A1099" t="str">
            <v>RICARDO DE JESUS NORIEGA SALAZAR</v>
          </cell>
          <cell r="B1099">
            <v>85373491</v>
          </cell>
        </row>
        <row r="1100">
          <cell r="A1100" t="str">
            <v>RICARDO DE LOS RIOS VILLAMIL</v>
          </cell>
          <cell r="B1100">
            <v>80010313</v>
          </cell>
        </row>
        <row r="1101">
          <cell r="A1101" t="str">
            <v>RICARDO ELIAS LOZANO QUEZADA</v>
          </cell>
          <cell r="B1101">
            <v>79866445</v>
          </cell>
        </row>
        <row r="1102">
          <cell r="A1102" t="str">
            <v>RICARDO GONZALEZ FAJARDO</v>
          </cell>
          <cell r="B1102">
            <v>80373544</v>
          </cell>
        </row>
        <row r="1103">
          <cell r="A1103" t="str">
            <v>RICHARD ADRIAN RUIZ GONZALEZ</v>
          </cell>
          <cell r="B1103">
            <v>80161092</v>
          </cell>
        </row>
        <row r="1104">
          <cell r="A1104" t="str">
            <v>RISDELL NORBEY RODRIGUEZ ROJAS</v>
          </cell>
          <cell r="B1104">
            <v>80216505</v>
          </cell>
        </row>
        <row r="1105">
          <cell r="A1105" t="str">
            <v>ROBERT ARMANDO FLOREZ CASTAÑO</v>
          </cell>
          <cell r="B1105">
            <v>79840120</v>
          </cell>
        </row>
        <row r="1106">
          <cell r="A1106" t="str">
            <v>ROBERT MAURICIO MONTAÑO MONTAÑO</v>
          </cell>
          <cell r="B1106">
            <v>16933055</v>
          </cell>
        </row>
        <row r="1107">
          <cell r="A1107" t="str">
            <v>ROBERT TORRES FONTALVO</v>
          </cell>
          <cell r="B1107">
            <v>73231543</v>
          </cell>
        </row>
        <row r="1108">
          <cell r="A1108" t="str">
            <v>ROBERTO MAURICIO GALVEZ SOTELO</v>
          </cell>
          <cell r="B1108">
            <v>87491980</v>
          </cell>
        </row>
        <row r="1109">
          <cell r="A1109" t="str">
            <v>ROBINSON VALENCIA GIRALDO</v>
          </cell>
          <cell r="B1109">
            <v>75035031</v>
          </cell>
        </row>
        <row r="1110">
          <cell r="A1110" t="str">
            <v>RODNEY QUEVEDO CARO</v>
          </cell>
          <cell r="B1110">
            <v>17416733</v>
          </cell>
        </row>
        <row r="1111">
          <cell r="A1111" t="str">
            <v>RODRIGO AMORTEGUI AROS</v>
          </cell>
          <cell r="B1111">
            <v>19420464</v>
          </cell>
        </row>
        <row r="1112">
          <cell r="A1112" t="str">
            <v>RODRIGO ANTONIO LIZARAZO GARCIA</v>
          </cell>
          <cell r="B1112">
            <v>4247415</v>
          </cell>
        </row>
        <row r="1113">
          <cell r="A1113" t="str">
            <v>RODRIGO DIAZ CASTAÑO</v>
          </cell>
          <cell r="B1113">
            <v>79877406</v>
          </cell>
        </row>
        <row r="1114">
          <cell r="A1114" t="str">
            <v>RODRIGO GERARDO BERNAL MORENO</v>
          </cell>
          <cell r="B1114">
            <v>2956299</v>
          </cell>
        </row>
        <row r="1115">
          <cell r="A1115" t="str">
            <v>ROLANDO GARNICA ARIAS</v>
          </cell>
          <cell r="B1115">
            <v>11347499</v>
          </cell>
        </row>
        <row r="1116">
          <cell r="A1116" t="str">
            <v>ROLANDO IGLESIAS SANJUAN</v>
          </cell>
          <cell r="B1116">
            <v>7602533</v>
          </cell>
        </row>
        <row r="1117">
          <cell r="A1117" t="str">
            <v>RONAL HARBEY RIVERA RODRIGUEZ</v>
          </cell>
          <cell r="B1117">
            <v>74327253</v>
          </cell>
        </row>
        <row r="1118">
          <cell r="A1118" t="str">
            <v>RONALD ALBERTO PATIÑO OSPINA</v>
          </cell>
          <cell r="B1118">
            <v>79749184</v>
          </cell>
        </row>
        <row r="1119">
          <cell r="A1119" t="str">
            <v>RONALD JONATHAM PEREZ ORTIZ</v>
          </cell>
          <cell r="B1119">
            <v>7707735</v>
          </cell>
        </row>
        <row r="1120">
          <cell r="A1120" t="str">
            <v>ROOSVERTH ENRIQUE ARIAS GIRALDO</v>
          </cell>
          <cell r="B1120">
            <v>75145924</v>
          </cell>
        </row>
        <row r="1121">
          <cell r="A1121" t="str">
            <v>ROSA ELIZABETH CASTILLO VASQUEZ</v>
          </cell>
          <cell r="B1121">
            <v>53050798</v>
          </cell>
        </row>
        <row r="1122">
          <cell r="A1122" t="str">
            <v>ROSA ESTHER BABATIVA VELASQUEZ</v>
          </cell>
          <cell r="B1122">
            <v>20441355</v>
          </cell>
        </row>
        <row r="1123">
          <cell r="A1123" t="str">
            <v>ROSA JULIANA GIRALDO RODRIGUEZ</v>
          </cell>
          <cell r="B1123">
            <v>1121327496</v>
          </cell>
        </row>
        <row r="1124">
          <cell r="A1124" t="str">
            <v>ROSALBA MUÑOZ GOMEZ</v>
          </cell>
          <cell r="B1124">
            <v>35485052</v>
          </cell>
        </row>
        <row r="1125">
          <cell r="A1125" t="str">
            <v>ROSEMBERG LEGUIZAMON VARGAS</v>
          </cell>
          <cell r="B1125">
            <v>79649197</v>
          </cell>
        </row>
        <row r="1126">
          <cell r="A1126" t="str">
            <v>RUBEN DARIO ESGUERRA REBOLLEDO</v>
          </cell>
          <cell r="B1126">
            <v>72233624</v>
          </cell>
        </row>
        <row r="1127">
          <cell r="A1127" t="str">
            <v>RUBEN DARIO PEÑA CASANOVA</v>
          </cell>
          <cell r="B1127">
            <v>6102305</v>
          </cell>
        </row>
        <row r="1128">
          <cell r="A1128" t="str">
            <v>RUBI ESPERANZA ARGOTI ARGOTI</v>
          </cell>
          <cell r="B1128">
            <v>36756144</v>
          </cell>
        </row>
        <row r="1129">
          <cell r="A1129" t="str">
            <v>RUSBELL RAMIREZ CARDONA</v>
          </cell>
          <cell r="B1129">
            <v>16161168</v>
          </cell>
        </row>
        <row r="1130">
          <cell r="A1130" t="str">
            <v>RUTH STELLA TURRIAGO CASTILLO</v>
          </cell>
          <cell r="B1130">
            <v>20368075</v>
          </cell>
        </row>
        <row r="1131">
          <cell r="A1131" t="str">
            <v>RUTHBELL ANDREY ROMERO DIAZ</v>
          </cell>
          <cell r="B1131">
            <v>5827247</v>
          </cell>
        </row>
        <row r="1132">
          <cell r="A1132" t="str">
            <v>SAIDA HERNANDEZ JIMENEZ</v>
          </cell>
          <cell r="B1132">
            <v>33199207</v>
          </cell>
        </row>
        <row r="1133">
          <cell r="A1133" t="str">
            <v>SAITH AMAURY REQUENA HOYOS</v>
          </cell>
          <cell r="B1133">
            <v>15671037</v>
          </cell>
        </row>
        <row r="1134">
          <cell r="A1134" t="str">
            <v>SAMIRNA MARGARITA VANEGAS CHAPMAN</v>
          </cell>
          <cell r="B1134">
            <v>1047336625</v>
          </cell>
        </row>
        <row r="1135">
          <cell r="A1135" t="str">
            <v>SANDRA BIBIANA GONZALEZ ZAMORA</v>
          </cell>
          <cell r="B1135">
            <v>52401138</v>
          </cell>
        </row>
        <row r="1136">
          <cell r="A1136" t="str">
            <v>SANDRA BIBIANA JIMENEZ ALVARADO</v>
          </cell>
          <cell r="B1136">
            <v>30324752</v>
          </cell>
        </row>
        <row r="1137">
          <cell r="A1137" t="str">
            <v>SANDRA JANETH HOMEZ SILVA</v>
          </cell>
          <cell r="B1137">
            <v>65780982</v>
          </cell>
        </row>
        <row r="1138">
          <cell r="A1138" t="str">
            <v>SANDRA JOHANA AMAYA RODRIGUEZ</v>
          </cell>
          <cell r="B1138">
            <v>52386683</v>
          </cell>
        </row>
        <row r="1139">
          <cell r="A1139" t="str">
            <v>SANDRA KARINNA HERNANDEZ MEDINA</v>
          </cell>
          <cell r="B1139">
            <v>33676149</v>
          </cell>
        </row>
        <row r="1140">
          <cell r="A1140" t="str">
            <v>SANDRA LILIANA CANO CARVAJAL</v>
          </cell>
          <cell r="B1140">
            <v>52115671</v>
          </cell>
        </row>
        <row r="1141">
          <cell r="A1141" t="str">
            <v>SANDRA LILIANA CUELLAR ROJAS</v>
          </cell>
          <cell r="B1141">
            <v>69005422</v>
          </cell>
        </row>
        <row r="1142">
          <cell r="A1142" t="str">
            <v>SANDRA LILIANA PINEDA RAMIREZ</v>
          </cell>
          <cell r="B1142">
            <v>52562039</v>
          </cell>
        </row>
        <row r="1143">
          <cell r="A1143" t="str">
            <v>SANDRA LILIANA RANGEL SUAREZ</v>
          </cell>
          <cell r="B1143">
            <v>1019018352</v>
          </cell>
        </row>
        <row r="1144">
          <cell r="A1144" t="str">
            <v>SANDRA LILIANA ROMERO MORA</v>
          </cell>
          <cell r="B1144">
            <v>52305216</v>
          </cell>
        </row>
        <row r="1145">
          <cell r="A1145" t="str">
            <v>SANDRA MALLEY ROMERO AGUDELO</v>
          </cell>
          <cell r="B1145">
            <v>52794874</v>
          </cell>
        </row>
        <row r="1146">
          <cell r="A1146" t="str">
            <v>SANDRA MARCELA BUSTOS LEON</v>
          </cell>
          <cell r="B1146">
            <v>1016027491</v>
          </cell>
        </row>
        <row r="1147">
          <cell r="A1147" t="str">
            <v>SANDRA MARCELA MARTINEZ AMAYA</v>
          </cell>
          <cell r="B1147">
            <v>1032423202</v>
          </cell>
        </row>
        <row r="1148">
          <cell r="A1148" t="str">
            <v>SANDRA MILENA BARRAGAN CEDIEL</v>
          </cell>
          <cell r="B1148">
            <v>52959594</v>
          </cell>
        </row>
        <row r="1149">
          <cell r="A1149" t="str">
            <v>SANDRA MILENA BOTON SAENZ</v>
          </cell>
          <cell r="B1149">
            <v>53095319</v>
          </cell>
        </row>
        <row r="1150">
          <cell r="A1150" t="str">
            <v>SANDRA MILENA CELIS CASTRO</v>
          </cell>
          <cell r="B1150">
            <v>1032370929</v>
          </cell>
        </row>
        <row r="1151">
          <cell r="A1151" t="str">
            <v>SANDRA MILENA LABRADA MONROY</v>
          </cell>
          <cell r="B1151">
            <v>28821711</v>
          </cell>
        </row>
        <row r="1152">
          <cell r="A1152" t="str">
            <v>SANDRA MILENA ROJAS SALAMANCA</v>
          </cell>
          <cell r="B1152">
            <v>24081854</v>
          </cell>
        </row>
        <row r="1153">
          <cell r="A1153" t="str">
            <v>SANDRA MILENA SARMIENTO TOVAR</v>
          </cell>
          <cell r="B1153">
            <v>36304085</v>
          </cell>
        </row>
        <row r="1154">
          <cell r="A1154" t="str">
            <v>SANDRA MILENA SUAREZ ARIAS</v>
          </cell>
          <cell r="B1154">
            <v>52931487</v>
          </cell>
        </row>
        <row r="1155">
          <cell r="A1155" t="str">
            <v>SANDRA MILENA TORRES SUAREZ</v>
          </cell>
          <cell r="B1155">
            <v>23690938</v>
          </cell>
        </row>
        <row r="1156">
          <cell r="A1156" t="str">
            <v>SANDRA MORENO MARTINEZ</v>
          </cell>
          <cell r="B1156">
            <v>1113303871</v>
          </cell>
        </row>
        <row r="1157">
          <cell r="A1157" t="str">
            <v>SANDRA PAOLA MORENO SANCHEZ</v>
          </cell>
          <cell r="B1157">
            <v>52795737</v>
          </cell>
        </row>
        <row r="1158">
          <cell r="A1158" t="str">
            <v>SANDRA PATRICIA BALLESTEROS MUÑOZ</v>
          </cell>
          <cell r="B1158">
            <v>43065352</v>
          </cell>
        </row>
        <row r="1159">
          <cell r="A1159" t="str">
            <v>SANDRA PATRICIA BUITRAGO PATIÑO</v>
          </cell>
          <cell r="B1159">
            <v>38602842</v>
          </cell>
        </row>
        <row r="1160">
          <cell r="A1160" t="str">
            <v>SANDRA PATRICIA CORDERO RODRIGUEZ</v>
          </cell>
          <cell r="B1160">
            <v>52285231</v>
          </cell>
        </row>
        <row r="1161">
          <cell r="A1161" t="str">
            <v>SANDRA PATRICIA MARIN GARZON</v>
          </cell>
          <cell r="B1161">
            <v>53088855</v>
          </cell>
        </row>
        <row r="1162">
          <cell r="A1162" t="str">
            <v>SANDRA XIMENA JIMENEZ CORDOBA</v>
          </cell>
          <cell r="B1162">
            <v>36950962</v>
          </cell>
        </row>
        <row r="1163">
          <cell r="A1163" t="str">
            <v xml:space="preserve">SANDRA YANIRA PINEDA </v>
          </cell>
          <cell r="B1163">
            <v>52316811</v>
          </cell>
        </row>
        <row r="1164">
          <cell r="A1164" t="str">
            <v>SANDRO EDUARDO MURCIA ALFONSO</v>
          </cell>
          <cell r="B1164">
            <v>7314404</v>
          </cell>
        </row>
        <row r="1165">
          <cell r="A1165" t="str">
            <v>SANDRO GARAY DURAN</v>
          </cell>
          <cell r="B1165">
            <v>7697205</v>
          </cell>
        </row>
        <row r="1166">
          <cell r="A1166" t="str">
            <v>SANDY JAHEL NIÑO GALINDO</v>
          </cell>
          <cell r="B1166">
            <v>1010161940</v>
          </cell>
        </row>
        <row r="1167">
          <cell r="A1167" t="str">
            <v>SANDY YOREDIS CANTILLO ROMERO</v>
          </cell>
          <cell r="B1167">
            <v>1010195619</v>
          </cell>
        </row>
        <row r="1168">
          <cell r="A1168" t="str">
            <v>SANTIAGO HECTOR LOMBO BRIJALBA</v>
          </cell>
          <cell r="B1168">
            <v>86058538</v>
          </cell>
        </row>
        <row r="1169">
          <cell r="A1169" t="str">
            <v>SARA IRLANDA VALENCIA DONCEL</v>
          </cell>
          <cell r="B1169">
            <v>51878526</v>
          </cell>
        </row>
        <row r="1170">
          <cell r="A1170" t="str">
            <v>SEGUNDO RICARDO PULIDO ARIAS</v>
          </cell>
          <cell r="B1170">
            <v>80067193</v>
          </cell>
        </row>
        <row r="1171">
          <cell r="A1171" t="str">
            <v>SERGIO ANDRES BLANCO SUAREZ</v>
          </cell>
          <cell r="B1171">
            <v>88264550</v>
          </cell>
        </row>
        <row r="1172">
          <cell r="A1172" t="str">
            <v>SERGIO ANDRES PALACIOS MORENO</v>
          </cell>
          <cell r="B1172">
            <v>1152189094</v>
          </cell>
        </row>
        <row r="1173">
          <cell r="A1173" t="str">
            <v>SERGIO ARBEY PABON DIAZ</v>
          </cell>
          <cell r="B1173">
            <v>80021797</v>
          </cell>
        </row>
        <row r="1174">
          <cell r="A1174" t="str">
            <v>SERGIO LUIS DE LA ROSA HERRERA</v>
          </cell>
          <cell r="B1174">
            <v>8646174</v>
          </cell>
        </row>
        <row r="1175">
          <cell r="A1175" t="str">
            <v>SHAROON JANINA GUARNIZO OVALLE</v>
          </cell>
          <cell r="B1175">
            <v>1110474113</v>
          </cell>
        </row>
        <row r="1176">
          <cell r="A1176" t="str">
            <v>SOLEDAD CATALINA MORENO SALAZAR</v>
          </cell>
          <cell r="B1176">
            <v>1060589082</v>
          </cell>
        </row>
        <row r="1177">
          <cell r="A1177" t="str">
            <v>SONIA CONSTANZA MAHECHA ARENAS</v>
          </cell>
          <cell r="B1177">
            <v>52977301</v>
          </cell>
        </row>
        <row r="1178">
          <cell r="A1178" t="str">
            <v>SONIA DEL CARMEN ALVAREZ CASTILLO</v>
          </cell>
          <cell r="B1178">
            <v>40986438</v>
          </cell>
        </row>
        <row r="1179">
          <cell r="A1179" t="str">
            <v>SULAIN DIAZ DIAZ</v>
          </cell>
          <cell r="B1179">
            <v>17656232</v>
          </cell>
        </row>
        <row r="1180">
          <cell r="A1180" t="str">
            <v>SULAY INEIDA VARGAS JAIMES</v>
          </cell>
          <cell r="B1180">
            <v>63503220</v>
          </cell>
        </row>
        <row r="1181">
          <cell r="A1181" t="str">
            <v>TAMARA CABEZA PACHECO</v>
          </cell>
          <cell r="B1181">
            <v>40988421</v>
          </cell>
        </row>
        <row r="1182">
          <cell r="A1182" t="str">
            <v>TATIANA DIAZ SAAVEDRA</v>
          </cell>
          <cell r="B1182">
            <v>52775509</v>
          </cell>
        </row>
        <row r="1183">
          <cell r="A1183" t="str">
            <v>TATIANA MELINDA FORBES MANUEL</v>
          </cell>
          <cell r="B1183">
            <v>40991985</v>
          </cell>
        </row>
        <row r="1184">
          <cell r="A1184" t="str">
            <v>TERESA CORTES ANGULO</v>
          </cell>
          <cell r="B1184">
            <v>51906944</v>
          </cell>
        </row>
        <row r="1185">
          <cell r="A1185" t="str">
            <v>UIGBERTO ELAYNER GARCIA PARDO</v>
          </cell>
          <cell r="B1185">
            <v>287842</v>
          </cell>
        </row>
        <row r="1186">
          <cell r="A1186" t="str">
            <v>VALENTINA DICARLO DE VELASQUEZ</v>
          </cell>
          <cell r="B1186">
            <v>52548197</v>
          </cell>
        </row>
        <row r="1187">
          <cell r="A1187" t="str">
            <v>VANNESSA ESTRADA CARRANZA</v>
          </cell>
          <cell r="B1187">
            <v>1047376095</v>
          </cell>
        </row>
        <row r="1188">
          <cell r="A1188" t="str">
            <v>VANESSA FRAY AGUILAR</v>
          </cell>
          <cell r="B1188">
            <v>38644470</v>
          </cell>
        </row>
        <row r="1189">
          <cell r="A1189" t="str">
            <v>VANESSA HERNANDEZ CUESTA</v>
          </cell>
          <cell r="B1189">
            <v>1047376095</v>
          </cell>
        </row>
        <row r="1190">
          <cell r="A1190" t="str">
            <v>VIANOR ANTONIO ATENCIO CANOLES</v>
          </cell>
          <cell r="B1190">
            <v>8854611</v>
          </cell>
        </row>
        <row r="1191">
          <cell r="A1191" t="str">
            <v>VICKY LORENA MONTAÑO LOPEZ</v>
          </cell>
          <cell r="B1191">
            <v>1030547964</v>
          </cell>
        </row>
        <row r="1192">
          <cell r="A1192" t="str">
            <v>VICTOR DARIO AYALA MARIN</v>
          </cell>
          <cell r="B1192">
            <v>71272630</v>
          </cell>
        </row>
        <row r="1193">
          <cell r="A1193" t="str">
            <v xml:space="preserve">VICTOR GERMAN SANTOS </v>
          </cell>
          <cell r="B1193">
            <v>1016020693</v>
          </cell>
        </row>
        <row r="1194">
          <cell r="A1194" t="str">
            <v>VICTOR HUGO BOLIVAR BOLIVAR</v>
          </cell>
          <cell r="B1194">
            <v>1042421199</v>
          </cell>
        </row>
        <row r="1195">
          <cell r="A1195" t="str">
            <v>VICTOR HUGO GOMEZ SEGURA</v>
          </cell>
          <cell r="B1195">
            <v>10775000</v>
          </cell>
        </row>
        <row r="1196">
          <cell r="A1196" t="str">
            <v>VICTOR HUGO TIRADO URBANO</v>
          </cell>
          <cell r="B1196">
            <v>76328104</v>
          </cell>
        </row>
        <row r="1197">
          <cell r="A1197" t="str">
            <v>VICTOR JULIO CARRILLO ROMERO</v>
          </cell>
          <cell r="B1197">
            <v>4113796</v>
          </cell>
        </row>
        <row r="1198">
          <cell r="A1198" t="str">
            <v>VICTOR MANUEL PRADA GOMEZ</v>
          </cell>
          <cell r="B1198">
            <v>80218865</v>
          </cell>
        </row>
        <row r="1199">
          <cell r="A1199" t="str">
            <v>VICTOR RAFAEL DE JESUS DIAZ GRANADOS DURAN</v>
          </cell>
          <cell r="B1199">
            <v>12615009</v>
          </cell>
        </row>
        <row r="1200">
          <cell r="A1200" t="str">
            <v>VILMA DEYANIRA SANCHEZ ULLOA</v>
          </cell>
          <cell r="B1200">
            <v>52871416</v>
          </cell>
        </row>
        <row r="1201">
          <cell r="A1201" t="str">
            <v>VILMA ESTHER MEDINA AGUILAR</v>
          </cell>
          <cell r="B1201">
            <v>32876506</v>
          </cell>
        </row>
        <row r="1202">
          <cell r="A1202" t="str">
            <v>VILMA MENDOZA VARGAS</v>
          </cell>
          <cell r="B1202">
            <v>53114816</v>
          </cell>
        </row>
        <row r="1203">
          <cell r="A1203" t="str">
            <v>VILMA PATRICIA IDARRAGA DUITAMA</v>
          </cell>
          <cell r="B1203">
            <v>52439750</v>
          </cell>
        </row>
        <row r="1204">
          <cell r="A1204" t="str">
            <v>VIRNA DE LA PAZ LEON TAMARA</v>
          </cell>
          <cell r="B1204">
            <v>27895685</v>
          </cell>
        </row>
        <row r="1205">
          <cell r="A1205" t="str">
            <v>VIVIANA ANDREA BORRERO PEREZ</v>
          </cell>
          <cell r="B1205">
            <v>30938098</v>
          </cell>
        </row>
        <row r="1206">
          <cell r="A1206" t="str">
            <v>VIVIANA CORREDOR GARCIA</v>
          </cell>
          <cell r="B1206">
            <v>39545769</v>
          </cell>
        </row>
        <row r="1207">
          <cell r="A1207" t="str">
            <v>VIVIANA MARIA CARDONA JIMENEZ</v>
          </cell>
          <cell r="B1207">
            <v>38757481</v>
          </cell>
        </row>
        <row r="1208">
          <cell r="A1208" t="str">
            <v>VIVIANA PAOLA MORENO MARTINEZ</v>
          </cell>
          <cell r="B1208">
            <v>52938397</v>
          </cell>
        </row>
        <row r="1209">
          <cell r="A1209" t="str">
            <v>VIVIANA PEÑA CASANOVA</v>
          </cell>
          <cell r="B1209">
            <v>38641329</v>
          </cell>
        </row>
        <row r="1210">
          <cell r="A1210" t="str">
            <v xml:space="preserve">VIVIANA PINEDA GAVIRIA </v>
          </cell>
          <cell r="B1210">
            <v>24338168</v>
          </cell>
        </row>
        <row r="1211">
          <cell r="A1211" t="str">
            <v>WALTER ANDRES GONZALEZ MORALES</v>
          </cell>
          <cell r="B1211">
            <v>80927913</v>
          </cell>
        </row>
        <row r="1212">
          <cell r="A1212" t="str">
            <v>WALTHER MANUEL JAIMES SANCHEZ</v>
          </cell>
          <cell r="B1212">
            <v>88225851</v>
          </cell>
        </row>
        <row r="1213">
          <cell r="A1213" t="str">
            <v>WENCESLAO GUERRERO CASTILLO</v>
          </cell>
          <cell r="B1213">
            <v>91012305</v>
          </cell>
        </row>
        <row r="1214">
          <cell r="A1214" t="str">
            <v>WENCESLAO JOSE MESTRE VIVES</v>
          </cell>
          <cell r="B1214">
            <v>72185455</v>
          </cell>
        </row>
        <row r="1215">
          <cell r="A1215" t="str">
            <v>WENDI MARGARITA REYES YEPES</v>
          </cell>
          <cell r="B1215">
            <v>1143228484</v>
          </cell>
        </row>
        <row r="1216">
          <cell r="A1216" t="str">
            <v>WENDY HELENA DEL REAL CANENCIA</v>
          </cell>
          <cell r="B1216">
            <v>32906446</v>
          </cell>
        </row>
        <row r="1217">
          <cell r="A1217" t="str">
            <v>WENDY TATIANA LANCHEROS MOLINA</v>
          </cell>
          <cell r="B1217">
            <v>1014234274</v>
          </cell>
        </row>
        <row r="1218">
          <cell r="A1218" t="str">
            <v>WEYMAR RAMSES GUTIERREZ ORTIZ</v>
          </cell>
          <cell r="B1218">
            <v>80148863</v>
          </cell>
        </row>
        <row r="1219">
          <cell r="A1219" t="str">
            <v>WILFER HUMBERTO DIAZ TAPIAS</v>
          </cell>
          <cell r="B1219">
            <v>1123084624</v>
          </cell>
        </row>
        <row r="1220">
          <cell r="A1220" t="str">
            <v>WILIAN ALFREDO VELASQUEZ MUÑOZ</v>
          </cell>
          <cell r="B1220">
            <v>11445508</v>
          </cell>
        </row>
        <row r="1221">
          <cell r="A1221" t="str">
            <v>WILLIAM ARMANDO GIRALDO CARDONA</v>
          </cell>
          <cell r="B1221">
            <v>16070453</v>
          </cell>
        </row>
        <row r="1222">
          <cell r="A1222" t="str">
            <v>WILLIAM EDUARDO RAMIREZ TRIANA</v>
          </cell>
          <cell r="B1222">
            <v>79523846</v>
          </cell>
        </row>
        <row r="1223">
          <cell r="A1223" t="str">
            <v>WILLIAM ERNESTO DUARTE GARCIA</v>
          </cell>
          <cell r="B1223">
            <v>79915204</v>
          </cell>
        </row>
        <row r="1224">
          <cell r="A1224" t="str">
            <v>WILLIAM FERNANDO ROJO VARGAS</v>
          </cell>
          <cell r="B1224">
            <v>74282681</v>
          </cell>
        </row>
        <row r="1225">
          <cell r="A1225" t="str">
            <v>WILLIAM GARCIA VANEGAS</v>
          </cell>
          <cell r="B1225">
            <v>94225038</v>
          </cell>
        </row>
        <row r="1226">
          <cell r="A1226" t="str">
            <v>WILLIAM JAVIER SALGADO LOPEZ</v>
          </cell>
          <cell r="B1226">
            <v>79120027</v>
          </cell>
        </row>
        <row r="1227">
          <cell r="A1227" t="str">
            <v>WILLIAM MAURICIO TORRES CASTAÑEDA</v>
          </cell>
          <cell r="B1227">
            <v>3159291</v>
          </cell>
        </row>
        <row r="1228">
          <cell r="A1228" t="str">
            <v>WILLIAM ORLANDO MEDINA LOZANO</v>
          </cell>
          <cell r="B1228">
            <v>80024016</v>
          </cell>
        </row>
        <row r="1229">
          <cell r="A1229" t="str">
            <v>WILLIAM OSPINA PALACIO</v>
          </cell>
          <cell r="B1229">
            <v>9871731</v>
          </cell>
        </row>
        <row r="1230">
          <cell r="A1230" t="str">
            <v>WILLIAM ROBERTO LOPEZ MESIAS</v>
          </cell>
          <cell r="B1230">
            <v>12746980</v>
          </cell>
        </row>
        <row r="1231">
          <cell r="A1231" t="str">
            <v>WILLIAM VILLARRAGA PULIDO</v>
          </cell>
          <cell r="B1231">
            <v>79687979</v>
          </cell>
        </row>
        <row r="1232">
          <cell r="A1232" t="str">
            <v>WILMAN ARNOLDO GUTIERREZ ORTIZ</v>
          </cell>
          <cell r="B1232">
            <v>1013600771</v>
          </cell>
        </row>
        <row r="1233">
          <cell r="A1233" t="str">
            <v>WILMAR ADRIAN MONCADA TARAZONA</v>
          </cell>
          <cell r="B1233">
            <v>88232843</v>
          </cell>
        </row>
        <row r="1234">
          <cell r="A1234" t="str">
            <v>WILMAR JAVIER PEREZ TABARES</v>
          </cell>
          <cell r="B1234">
            <v>10004299</v>
          </cell>
        </row>
        <row r="1235">
          <cell r="A1235" t="str">
            <v>WILMER MORA GASCA</v>
          </cell>
          <cell r="B1235">
            <v>86044180</v>
          </cell>
        </row>
        <row r="1236">
          <cell r="A1236" t="str">
            <v>WILSON ADOLFO FANDIÑO TUNJO</v>
          </cell>
          <cell r="B1236">
            <v>80281746</v>
          </cell>
        </row>
        <row r="1237">
          <cell r="A1237" t="str">
            <v>WILSON ADRIAN VALBUENA PINZON</v>
          </cell>
          <cell r="B1237">
            <v>93398584</v>
          </cell>
        </row>
        <row r="1238">
          <cell r="A1238" t="str">
            <v>WILSON ALONSO SILVA SILVA</v>
          </cell>
          <cell r="B1238">
            <v>79832662</v>
          </cell>
        </row>
        <row r="1239">
          <cell r="A1239" t="str">
            <v>WILSON GIOVANNI GALINDO GONZALEZ</v>
          </cell>
          <cell r="B1239">
            <v>79974680</v>
          </cell>
        </row>
        <row r="1240">
          <cell r="A1240" t="str">
            <v>WILSON PATIÑO SANCHEZ</v>
          </cell>
          <cell r="B1240">
            <v>79388742</v>
          </cell>
        </row>
        <row r="1241">
          <cell r="A1241" t="str">
            <v>WILSON RICARDO MORA GUERRERO</v>
          </cell>
          <cell r="B1241">
            <v>86086127</v>
          </cell>
        </row>
        <row r="1242">
          <cell r="A1242" t="str">
            <v>WILSON YOVANI TEQUIA HERRERA</v>
          </cell>
          <cell r="B1242">
            <v>80129671</v>
          </cell>
        </row>
        <row r="1243">
          <cell r="A1243" t="str">
            <v>WILSSON ARMANDO JIMENEZ DEVIA</v>
          </cell>
          <cell r="B1243">
            <v>79970150</v>
          </cell>
        </row>
        <row r="1244">
          <cell r="A1244" t="str">
            <v>WILVER JAVIER AYALA CERVANTES</v>
          </cell>
          <cell r="B1244">
            <v>85150478</v>
          </cell>
        </row>
        <row r="1245">
          <cell r="A1245" t="str">
            <v>WINSTON ANDRES MARTINEZ ACOSTA</v>
          </cell>
          <cell r="B1245">
            <v>79572017</v>
          </cell>
        </row>
        <row r="1246">
          <cell r="A1246" t="str">
            <v>WOLFGANG GARCIA ECHENIQUE</v>
          </cell>
          <cell r="B1246">
            <v>73123585</v>
          </cell>
        </row>
        <row r="1247">
          <cell r="A1247" t="str">
            <v>XIMENA ISABEL RAMIREZ CORTES</v>
          </cell>
          <cell r="B1247">
            <v>1026555510</v>
          </cell>
        </row>
        <row r="1248">
          <cell r="A1248" t="str">
            <v>XIOMARA PEÑARANDA SUAREZ</v>
          </cell>
          <cell r="B1248">
            <v>60349875</v>
          </cell>
        </row>
        <row r="1249">
          <cell r="A1249" t="str">
            <v>YADID DEL CARMEN MARTINEZ HINESTROZA</v>
          </cell>
          <cell r="B1249">
            <v>1077438612</v>
          </cell>
        </row>
        <row r="1250">
          <cell r="A1250" t="str">
            <v>YAIR ALFREDO ARDILA BOYACA</v>
          </cell>
          <cell r="B1250">
            <v>11275391</v>
          </cell>
        </row>
        <row r="1251">
          <cell r="A1251" t="str">
            <v>YAIR ANTONIO MORENO GOMEZ</v>
          </cell>
          <cell r="B1251">
            <v>72244410</v>
          </cell>
        </row>
        <row r="1252">
          <cell r="A1252" t="str">
            <v>YAJAIRA LATORRE BOTIA</v>
          </cell>
          <cell r="B1252">
            <v>27603432</v>
          </cell>
        </row>
        <row r="1253">
          <cell r="A1253" t="str">
            <v>YAMID ESNEHIDY USECHE FUQUEN</v>
          </cell>
          <cell r="B1253">
            <v>52228024</v>
          </cell>
        </row>
        <row r="1254">
          <cell r="A1254" t="str">
            <v>YAMILED PAY GUZMAN</v>
          </cell>
          <cell r="B1254">
            <v>65767693</v>
          </cell>
        </row>
        <row r="1255">
          <cell r="A1255" t="str">
            <v>YANA CRISTINA GONZALEZ FLOREZ</v>
          </cell>
          <cell r="B1255">
            <v>46668764</v>
          </cell>
        </row>
        <row r="1256">
          <cell r="A1256" t="str">
            <v>YANINA ELENA GUERRA ATENCIA</v>
          </cell>
          <cell r="B1256">
            <v>1052956691</v>
          </cell>
        </row>
        <row r="1257">
          <cell r="A1257" t="str">
            <v>YASID ALBERTO MONTAÑO GRANADOS</v>
          </cell>
          <cell r="B1257">
            <v>91157342</v>
          </cell>
        </row>
        <row r="1258">
          <cell r="A1258" t="str">
            <v>YEISON MAURICIO MORALES GARCIA</v>
          </cell>
          <cell r="B1258">
            <v>80031617</v>
          </cell>
        </row>
        <row r="1259">
          <cell r="A1259" t="str">
            <v>YENCY JACIBE CARVAJAL TIERRADENTRO</v>
          </cell>
          <cell r="B1259">
            <v>36067049</v>
          </cell>
        </row>
        <row r="1260">
          <cell r="A1260" t="str">
            <v>YENNY PAOLA ROJAS CASTRO</v>
          </cell>
          <cell r="B1260">
            <v>1032413049</v>
          </cell>
        </row>
        <row r="1261">
          <cell r="A1261" t="str">
            <v>YESENIA BASTIDAS ZUÑIGA</v>
          </cell>
          <cell r="B1261">
            <v>1047427015</v>
          </cell>
        </row>
        <row r="1262">
          <cell r="A1262" t="str">
            <v>YESICA PATRICIA VERGARA REVOLLEDO</v>
          </cell>
          <cell r="B1262">
            <v>64701923</v>
          </cell>
        </row>
        <row r="1263">
          <cell r="A1263" t="str">
            <v>YEZID ALBERTO DIAZ PACHON</v>
          </cell>
          <cell r="B1263">
            <v>79590411</v>
          </cell>
        </row>
        <row r="1264">
          <cell r="A1264" t="str">
            <v>YEZNI MILENA DIAZ VILLALBA</v>
          </cell>
          <cell r="B1264">
            <v>1010181117</v>
          </cell>
        </row>
        <row r="1265">
          <cell r="A1265" t="str">
            <v>YIBETH MARCELA HERRERA HERNANDEZ</v>
          </cell>
          <cell r="B1265">
            <v>36718392</v>
          </cell>
        </row>
        <row r="1266">
          <cell r="A1266" t="str">
            <v>YINET ZULAY VARGAS GONZALEZ</v>
          </cell>
          <cell r="B1266">
            <v>1018439036</v>
          </cell>
        </row>
        <row r="1267">
          <cell r="A1267" t="str">
            <v>YISELA DUERO AUDOR</v>
          </cell>
          <cell r="B1267">
            <v>66967459</v>
          </cell>
        </row>
        <row r="1268">
          <cell r="A1268" t="str">
            <v>YISSELL VELANDIA BELTRAN</v>
          </cell>
          <cell r="B1268">
            <v>21183334</v>
          </cell>
        </row>
        <row r="1269">
          <cell r="A1269" t="str">
            <v>YOLANDA ESCOBAR MARTINEZ</v>
          </cell>
          <cell r="B1269">
            <v>51989462</v>
          </cell>
        </row>
        <row r="1270">
          <cell r="A1270" t="str">
            <v>YOLIMA PATRICIA PERALTA CHINCHIA</v>
          </cell>
          <cell r="B1270">
            <v>56054902</v>
          </cell>
        </row>
        <row r="1271">
          <cell r="A1271" t="str">
            <v>YUBER ANDRES BOHORQUEZ MATEUS</v>
          </cell>
          <cell r="B1271">
            <v>80221863</v>
          </cell>
        </row>
        <row r="1272">
          <cell r="A1272" t="str">
            <v>YUBERLEY ORTEGA RINCON</v>
          </cell>
          <cell r="B1272">
            <v>91531562</v>
          </cell>
        </row>
        <row r="1273">
          <cell r="A1273" t="str">
            <v>YUDIS AMPARO GOMEZ SILVA</v>
          </cell>
          <cell r="B1273">
            <v>63312971</v>
          </cell>
        </row>
        <row r="1274">
          <cell r="A1274" t="str">
            <v>YULI CAROLINA BOLAÑOS PORTILLA</v>
          </cell>
          <cell r="B1274">
            <v>59586370</v>
          </cell>
        </row>
        <row r="1275">
          <cell r="A1275" t="str">
            <v>YURANIS PAOLA RAMOS SUAREZ</v>
          </cell>
          <cell r="B1275">
            <v>32907154</v>
          </cell>
        </row>
        <row r="1276">
          <cell r="A1276" t="str">
            <v>YURI YANET HUERTAS MANCIPE</v>
          </cell>
          <cell r="B1276">
            <v>1031134061</v>
          </cell>
        </row>
        <row r="1277">
          <cell r="A1277" t="str">
            <v>YURY INES BOCAREJO GARCIA</v>
          </cell>
          <cell r="B1277">
            <v>1023904441</v>
          </cell>
        </row>
        <row r="1278">
          <cell r="A1278" t="str">
            <v>ZORAYA PERDOMO VASQUEZ</v>
          </cell>
          <cell r="B1278">
            <v>51939788</v>
          </cell>
        </row>
        <row r="1279">
          <cell r="A1279" t="str">
            <v>ZULIMA AYDEE RAMIREZ ZUÑIGA</v>
          </cell>
          <cell r="B1279">
            <v>1014186141</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contratos.gov.co/consultas/detalleProceso.do?numConstancia=16-12-4570037" TargetMode="External"/><Relationship Id="rId21" Type="http://schemas.openxmlformats.org/officeDocument/2006/relationships/hyperlink" Target="https://www.contratos.gov.co/consultas/detalleProceso.do?numConstancia=16-13-4640201" TargetMode="External"/><Relationship Id="rId42" Type="http://schemas.openxmlformats.org/officeDocument/2006/relationships/hyperlink" Target="https://www.contratos.gov.co/consultas/detalleProceso.do?numConstancia=16-12-4573954" TargetMode="External"/><Relationship Id="rId47" Type="http://schemas.openxmlformats.org/officeDocument/2006/relationships/hyperlink" Target="https://www.contratos.gov.co/consultas/detalleProceso.do?numConstancia=16-12-4580029" TargetMode="External"/><Relationship Id="rId63" Type="http://schemas.openxmlformats.org/officeDocument/2006/relationships/hyperlink" Target="file:///C:\Users\39567488\Downloads\C_PROCESO_16-12-4645364_211001044_18215464.pdf" TargetMode="External"/><Relationship Id="rId68" Type="http://schemas.openxmlformats.org/officeDocument/2006/relationships/hyperlink" Target="https://www.contratos.gov.co/consultas/detalleProceso.do?numConstancia=16-13-4635237" TargetMode="External"/><Relationship Id="rId84" Type="http://schemas.openxmlformats.org/officeDocument/2006/relationships/hyperlink" Target="https://www.contratos.gov.co/consultas/detalleProceso.do?numConstancia=16-12-4577877" TargetMode="External"/><Relationship Id="rId89" Type="http://schemas.openxmlformats.org/officeDocument/2006/relationships/hyperlink" Target="https://www.contratos.gov.co/consultas/detalleProceso.do?numConstancia=16-12-4585611" TargetMode="External"/><Relationship Id="rId7" Type="http://schemas.openxmlformats.org/officeDocument/2006/relationships/hyperlink" Target="file:///C:\Users\39567488\Downloads\C_PROCESO_16-12-4578726_211001044_18025304%20(1).pdf" TargetMode="External"/><Relationship Id="rId71" Type="http://schemas.openxmlformats.org/officeDocument/2006/relationships/hyperlink" Target="https://www.contratos.gov.co/consultas/detalleProceso.do?numConstancia=16-13-4700091" TargetMode="External"/><Relationship Id="rId92" Type="http://schemas.openxmlformats.org/officeDocument/2006/relationships/hyperlink" Target="https://www.contratos.gov.co/consultas/detalleProceso.do?numConstancia=16-12-4595669" TargetMode="External"/><Relationship Id="rId2" Type="http://schemas.openxmlformats.org/officeDocument/2006/relationships/hyperlink" Target="https://www.contratos.gov.co/consultas/detalleProceso.do?numConstancia=16-12-4575129" TargetMode="External"/><Relationship Id="rId16" Type="http://schemas.openxmlformats.org/officeDocument/2006/relationships/hyperlink" Target="file:///C:\Users\39567488\Downloads\C_PROCESO_16-12-4584366_211001044_18088141%20(1).pdf" TargetMode="External"/><Relationship Id="rId29" Type="http://schemas.openxmlformats.org/officeDocument/2006/relationships/hyperlink" Target="http://www.contratos.gov.co/consultas/detalleProceso.do?numConstancia=16-12-4575374" TargetMode="External"/><Relationship Id="rId107" Type="http://schemas.openxmlformats.org/officeDocument/2006/relationships/comments" Target="../comments1.xml"/><Relationship Id="rId11" Type="http://schemas.openxmlformats.org/officeDocument/2006/relationships/hyperlink" Target="file:///C:\Users\39567488\Downloads\C_PROCESO_16-12-4572101_211001044_18025068%20(1).pdf" TargetMode="External"/><Relationship Id="rId24" Type="http://schemas.openxmlformats.org/officeDocument/2006/relationships/hyperlink" Target="https://www.contratos.gov.co/consultas/detalleProceso.do?numConstancia=16-13-4646948" TargetMode="External"/><Relationship Id="rId32" Type="http://schemas.openxmlformats.org/officeDocument/2006/relationships/hyperlink" Target="http://www.contratos.gov.co/consultas/detalleProceso.do?numConstancia=16-12-4589207" TargetMode="External"/><Relationship Id="rId37" Type="http://schemas.openxmlformats.org/officeDocument/2006/relationships/hyperlink" Target="http://www.contratos.gov.co/consultas/detalleProceso.do?numConstancia=16-12-4632614" TargetMode="External"/><Relationship Id="rId40" Type="http://schemas.openxmlformats.org/officeDocument/2006/relationships/hyperlink" Target="http://www.contratos.gov.co/consultas/detalleProceso.do?numConstancia=16-9-412024" TargetMode="External"/><Relationship Id="rId45" Type="http://schemas.openxmlformats.org/officeDocument/2006/relationships/hyperlink" Target="https://www.contratos.gov.co/consultas/detalleProceso.do?numConstancia=16-12-4578963" TargetMode="External"/><Relationship Id="rId53" Type="http://schemas.openxmlformats.org/officeDocument/2006/relationships/hyperlink" Target="https://www.contratos.gov.co/consultas/detalleProceso.do?numConstancia=16-12-4595669" TargetMode="External"/><Relationship Id="rId58" Type="http://schemas.openxmlformats.org/officeDocument/2006/relationships/hyperlink" Target="https://www.contratos.gov.co/consultas/detalleProceso.do?numConstancia=16-12-4659179" TargetMode="External"/><Relationship Id="rId66" Type="http://schemas.openxmlformats.org/officeDocument/2006/relationships/hyperlink" Target="https://www.contratos.gov.co/consultas/detalleProceso.do?numConstancia=16-12-4704646" TargetMode="External"/><Relationship Id="rId74" Type="http://schemas.openxmlformats.org/officeDocument/2006/relationships/hyperlink" Target="https://www.contratos.gov.co/consultas/detalleProceso.do?numConstancia=16-13-4699548" TargetMode="External"/><Relationship Id="rId79" Type="http://schemas.openxmlformats.org/officeDocument/2006/relationships/hyperlink" Target="https://www.contratos.gov.co/consultas/detalleProceso.do?numConstancia=16-12-4796840" TargetMode="External"/><Relationship Id="rId87" Type="http://schemas.openxmlformats.org/officeDocument/2006/relationships/hyperlink" Target="https://www.contratos.gov.co/consultas/detalleProceso.do?numConstancia=16-12-4580029" TargetMode="External"/><Relationship Id="rId102" Type="http://schemas.openxmlformats.org/officeDocument/2006/relationships/hyperlink" Target="https://www.contratos.gov.co/consultas/detalleProceso.do?numConstancia=16-12-4771628" TargetMode="External"/><Relationship Id="rId5" Type="http://schemas.openxmlformats.org/officeDocument/2006/relationships/hyperlink" Target="https://www.contratos.gov.co/consultas/detalleProceso.do?numConstancia=16-12-4569848" TargetMode="External"/><Relationship Id="rId61" Type="http://schemas.openxmlformats.org/officeDocument/2006/relationships/hyperlink" Target="file:///C:\Users\39567488\Downloads\C_PROCESO_16-12-4645364_211001044_18215464.pdf" TargetMode="External"/><Relationship Id="rId82" Type="http://schemas.openxmlformats.org/officeDocument/2006/relationships/hyperlink" Target="https://www.contratos.gov.co/consultas/detalleProceso.do?numConstancia=16-12-4578384" TargetMode="External"/><Relationship Id="rId90" Type="http://schemas.openxmlformats.org/officeDocument/2006/relationships/hyperlink" Target="https://www.contratos.gov.co/consultas/detalleProceso.do?numConstancia=16-12-4593279" TargetMode="External"/><Relationship Id="rId95" Type="http://schemas.openxmlformats.org/officeDocument/2006/relationships/hyperlink" Target="https://www.contratos.gov.co/consultas/detalleProceso.do?numConstancia=16-12-4725245" TargetMode="External"/><Relationship Id="rId19" Type="http://schemas.openxmlformats.org/officeDocument/2006/relationships/hyperlink" Target="https://www.contratos.gov.co/consultas/detalleProceso.do?numConstancia=16-13-4604543" TargetMode="External"/><Relationship Id="rId14" Type="http://schemas.openxmlformats.org/officeDocument/2006/relationships/hyperlink" Target="https://www.contratos.gov.co/consultas/detalleProceso.do?numConstancia=16-12-4578726" TargetMode="External"/><Relationship Id="rId22" Type="http://schemas.openxmlformats.org/officeDocument/2006/relationships/hyperlink" Target="https://www.contratos.gov.co/consultas/detalleProceso.do?numConstancia=16-12-4659179" TargetMode="External"/><Relationship Id="rId27" Type="http://schemas.openxmlformats.org/officeDocument/2006/relationships/hyperlink" Target="http://www.contratos.gov.co/consultas/detalleProceso.do?numConstancia=16-12-4570091" TargetMode="External"/><Relationship Id="rId30" Type="http://schemas.openxmlformats.org/officeDocument/2006/relationships/hyperlink" Target="http://www.contratos.gov.co/consultas/detalleProceso.do?numConstancia=16-12-4575374" TargetMode="External"/><Relationship Id="rId35" Type="http://schemas.openxmlformats.org/officeDocument/2006/relationships/hyperlink" Target="http://www.contratos.gov.co/consultas/detalleProceso.do?numConstancia=16-12-4606540" TargetMode="External"/><Relationship Id="rId43" Type="http://schemas.openxmlformats.org/officeDocument/2006/relationships/hyperlink" Target="https://www.contratos.gov.co/consultas/detalleProceso.do?numConstancia=16-12-4578384" TargetMode="External"/><Relationship Id="rId48" Type="http://schemas.openxmlformats.org/officeDocument/2006/relationships/hyperlink" Target="https://www.contratos.gov.co/consultas/detalleProceso.do?numConstancia=16-12-4580184" TargetMode="External"/><Relationship Id="rId56" Type="http://schemas.openxmlformats.org/officeDocument/2006/relationships/hyperlink" Target="https://www.contratos.gov.co/consultas/detalleProceso.do?numConstancia=16-12-4659179" TargetMode="External"/><Relationship Id="rId64" Type="http://schemas.openxmlformats.org/officeDocument/2006/relationships/hyperlink" Target="https://www.contratos.gov.co/consultas/detalleProceso.do?numConstancia=16-12-4704521" TargetMode="External"/><Relationship Id="rId69" Type="http://schemas.openxmlformats.org/officeDocument/2006/relationships/hyperlink" Target="https://www.contratos.gov.co/consultas/detalleProceso.do?numConstancia=16-13-4612333" TargetMode="External"/><Relationship Id="rId77" Type="http://schemas.openxmlformats.org/officeDocument/2006/relationships/hyperlink" Target="https://www.contratos.gov.co/consultas/detalleProceso.do?numConstancia=16-13-4635237" TargetMode="External"/><Relationship Id="rId100" Type="http://schemas.openxmlformats.org/officeDocument/2006/relationships/hyperlink" Target="https://www.contratos.gov.co/consultas/detalleProceso.do?numConstancia=16-9-412647" TargetMode="External"/><Relationship Id="rId105" Type="http://schemas.openxmlformats.org/officeDocument/2006/relationships/drawing" Target="../drawings/drawing1.xml"/><Relationship Id="rId8" Type="http://schemas.openxmlformats.org/officeDocument/2006/relationships/hyperlink" Target="https://www.contratos.gov.co/consultas/detalleProceso.do?numConstancia=16-12-4561909" TargetMode="External"/><Relationship Id="rId51" Type="http://schemas.openxmlformats.org/officeDocument/2006/relationships/hyperlink" Target="https://www.contratos.gov.co/consultas/detalleProceso.do?numConstancia=16-12-4593616" TargetMode="External"/><Relationship Id="rId72" Type="http://schemas.openxmlformats.org/officeDocument/2006/relationships/hyperlink" Target="https://www.contratos.gov.co/consultas/detalleProceso.do?numConstancia=16-13-4699548" TargetMode="External"/><Relationship Id="rId80" Type="http://schemas.openxmlformats.org/officeDocument/2006/relationships/hyperlink" Target="https://www.contratos.gov.co/consultas/detalleProceso.do?numConstancia=16-12-4573954" TargetMode="External"/><Relationship Id="rId85" Type="http://schemas.openxmlformats.org/officeDocument/2006/relationships/hyperlink" Target="https://www.contratos.gov.co/consultas/detalleProceso.do?numConstancia=16-12-4578963" TargetMode="External"/><Relationship Id="rId93" Type="http://schemas.openxmlformats.org/officeDocument/2006/relationships/hyperlink" Target="https://www.contratos.gov.co/consultas/detalleProceso.do?numConstancia=16-12-4699080" TargetMode="External"/><Relationship Id="rId98" Type="http://schemas.openxmlformats.org/officeDocument/2006/relationships/hyperlink" Target="https://www.contratos.gov.co/consultas/detalleProceso.do?numConstancia=16-13-4726397" TargetMode="External"/><Relationship Id="rId3" Type="http://schemas.openxmlformats.org/officeDocument/2006/relationships/hyperlink" Target="file:///C:\Users\39567488\Downloads\C_PROCESO_16-12-4575129_211001044_17998794%20(1).pdf" TargetMode="External"/><Relationship Id="rId12" Type="http://schemas.openxmlformats.org/officeDocument/2006/relationships/hyperlink" Target="https://www.contratos.gov.co/consultas/detalleProceso.do?numConstancia=16-12-4645364" TargetMode="External"/><Relationship Id="rId17" Type="http://schemas.openxmlformats.org/officeDocument/2006/relationships/hyperlink" Target="https://www.contratos.gov.co/consultas/detalleProceso.do?numConstancia=16-12-4593136" TargetMode="External"/><Relationship Id="rId25" Type="http://schemas.openxmlformats.org/officeDocument/2006/relationships/hyperlink" Target="http://www.contratos.gov.co/consultas/detalleProceso.do?numConstancia=16-12-4570037" TargetMode="External"/><Relationship Id="rId33" Type="http://schemas.openxmlformats.org/officeDocument/2006/relationships/hyperlink" Target="http://www.contratos.gov.co/consultas/detalleProceso.do?numConstancia=16-12-4597032" TargetMode="External"/><Relationship Id="rId38" Type="http://schemas.openxmlformats.org/officeDocument/2006/relationships/hyperlink" Target="http://www.contratos.gov.co/consultas/detalleProceso.do?numConstancia=16-12-4634114" TargetMode="External"/><Relationship Id="rId46" Type="http://schemas.openxmlformats.org/officeDocument/2006/relationships/hyperlink" Target="https://www.contratos.gov.co/consultas/detalleProceso.do?numConstancia=16-12-4580401" TargetMode="External"/><Relationship Id="rId59" Type="http://schemas.openxmlformats.org/officeDocument/2006/relationships/hyperlink" Target="https://www.contratos.gov.co/consultas/detalleProceso.do?numConstancia=16-12-4757660" TargetMode="External"/><Relationship Id="rId67" Type="http://schemas.openxmlformats.org/officeDocument/2006/relationships/hyperlink" Target="https://www.contratos.gov.co/consultas/detalleProceso.do?numConstancia=16-12-4704646" TargetMode="External"/><Relationship Id="rId103" Type="http://schemas.openxmlformats.org/officeDocument/2006/relationships/hyperlink" Target="https://www.contratos.gov.co/consultas/detalleProceso.do?numConstancia=16-12-4609677" TargetMode="External"/><Relationship Id="rId20" Type="http://schemas.openxmlformats.org/officeDocument/2006/relationships/hyperlink" Target="https://www.contratos.gov.co/consultas/detalleProceso.do?numConstancia=16-9-411999" TargetMode="External"/><Relationship Id="rId41" Type="http://schemas.openxmlformats.org/officeDocument/2006/relationships/hyperlink" Target="http://www.contratos.gov.co/consultas/detalleProceso.do?numConstancia=16-9-412031" TargetMode="External"/><Relationship Id="rId54" Type="http://schemas.openxmlformats.org/officeDocument/2006/relationships/hyperlink" Target="https://www.contratos.gov.co/consultas/detalleProceso.do?numConstancia=16-12-4624432" TargetMode="External"/><Relationship Id="rId62" Type="http://schemas.openxmlformats.org/officeDocument/2006/relationships/hyperlink" Target="https://www.contratos.gov.co/consultas/detalleProceso.do?numConstancia=16-12-4688094" TargetMode="External"/><Relationship Id="rId70" Type="http://schemas.openxmlformats.org/officeDocument/2006/relationships/hyperlink" Target="https://www.contratos.gov.co/consultas/detalleProceso.do?numConstancia=16-12-4786626" TargetMode="External"/><Relationship Id="rId75" Type="http://schemas.openxmlformats.org/officeDocument/2006/relationships/hyperlink" Target="https://www.contratos.gov.co/consultas/detalleProceso.do?numConstancia=16-13-4791787https://www.contratos.gov.co/consultas/detalleProceso.do?numConstancia=16-13-4699548" TargetMode="External"/><Relationship Id="rId83" Type="http://schemas.openxmlformats.org/officeDocument/2006/relationships/hyperlink" Target="https://www.contratos.gov.co/consultas/detalleProceso.do?numConstancia=16-12-4577537" TargetMode="External"/><Relationship Id="rId88" Type="http://schemas.openxmlformats.org/officeDocument/2006/relationships/hyperlink" Target="https://www.contratos.gov.co/consultas/detalleProceso.do?numConstancia=16-12-4580184" TargetMode="External"/><Relationship Id="rId91" Type="http://schemas.openxmlformats.org/officeDocument/2006/relationships/hyperlink" Target="https://www.contratos.gov.co/consultas/detalleProceso.do?numConstancia=16-12-4593894" TargetMode="External"/><Relationship Id="rId96" Type="http://schemas.openxmlformats.org/officeDocument/2006/relationships/hyperlink" Target="https://www.contratos.gov.co/consultas/detalleProceso.do?numConstancia=16-12-4725147" TargetMode="External"/><Relationship Id="rId1" Type="http://schemas.openxmlformats.org/officeDocument/2006/relationships/hyperlink" Target="https://www.contratos.gov.co/consultas/detalleProceso.do?numConstancia=16-12-4556844" TargetMode="External"/><Relationship Id="rId6" Type="http://schemas.openxmlformats.org/officeDocument/2006/relationships/hyperlink" Target="https://www.contratos.gov.co/consultas/detalleProceso.do?numConstancia=16-12-4572101" TargetMode="External"/><Relationship Id="rId15" Type="http://schemas.openxmlformats.org/officeDocument/2006/relationships/hyperlink" Target="https://www.contratos.gov.co/consultas/detalleProceso.do?numConstancia=16-12-4584366" TargetMode="External"/><Relationship Id="rId23" Type="http://schemas.openxmlformats.org/officeDocument/2006/relationships/hyperlink" Target="https://www.contratos.gov.co/consultas/detalleProceso.do?numConstancia=16-13-4639886" TargetMode="External"/><Relationship Id="rId28" Type="http://schemas.openxmlformats.org/officeDocument/2006/relationships/hyperlink" Target="http://www.contratos.gov.co/consultas/detalleProceso.do?numConstancia=16-12-4570091" TargetMode="External"/><Relationship Id="rId36" Type="http://schemas.openxmlformats.org/officeDocument/2006/relationships/hyperlink" Target="http://www.contratos.gov.co/consultas/detalleProceso.do?numConstancia=16-12-4632614" TargetMode="External"/><Relationship Id="rId49" Type="http://schemas.openxmlformats.org/officeDocument/2006/relationships/hyperlink" Target="https://www.contratos.gov.co/consultas/detalleProceso.do?numConstancia=16-12-4585611" TargetMode="External"/><Relationship Id="rId57" Type="http://schemas.openxmlformats.org/officeDocument/2006/relationships/hyperlink" Target="https://www.contratos.gov.co/consultas/detalleProceso.do?numConstancia=16-12-4749558" TargetMode="External"/><Relationship Id="rId106" Type="http://schemas.openxmlformats.org/officeDocument/2006/relationships/vmlDrawing" Target="../drawings/vmlDrawing1.vml"/><Relationship Id="rId10" Type="http://schemas.openxmlformats.org/officeDocument/2006/relationships/hyperlink" Target="file:///C:\Users\39567488\Downloads\C_PROCESO_16-12-4577988_211001044_18006565%20(1).pdf" TargetMode="External"/><Relationship Id="rId31" Type="http://schemas.openxmlformats.org/officeDocument/2006/relationships/hyperlink" Target="http://www.contratos.gov.co/consultas/detalleProceso.do?numConstancia=16-12-4589207" TargetMode="External"/><Relationship Id="rId44" Type="http://schemas.openxmlformats.org/officeDocument/2006/relationships/hyperlink" Target="https://www.contratos.gov.co/consultas/detalleProceso.do?numConstancia=16-12-4577877" TargetMode="External"/><Relationship Id="rId52" Type="http://schemas.openxmlformats.org/officeDocument/2006/relationships/hyperlink" Target="https://www.contratos.gov.co/consultas/detalleProceso.do?numConstancia=16-12-4593894" TargetMode="External"/><Relationship Id="rId60" Type="http://schemas.openxmlformats.org/officeDocument/2006/relationships/hyperlink" Target="https://www.contratos.gov.co/consultas/detalleProceso.do?numConstancia=16-12-4687133" TargetMode="External"/><Relationship Id="rId65" Type="http://schemas.openxmlformats.org/officeDocument/2006/relationships/hyperlink" Target="https://www.contratos.gov.co/consultas/detalleProceso.do?numConstancia=16-12-4704521" TargetMode="External"/><Relationship Id="rId73" Type="http://schemas.openxmlformats.org/officeDocument/2006/relationships/hyperlink" Target="https://www.contratos.gov.co/consultas/detalleProceso.do?numConstancia=16-13-4727695" TargetMode="External"/><Relationship Id="rId78" Type="http://schemas.openxmlformats.org/officeDocument/2006/relationships/hyperlink" Target="https://www.contratos.gov.co/consultas/detalleProceso.do?numConstancia=16-12-4698868" TargetMode="External"/><Relationship Id="rId81" Type="http://schemas.openxmlformats.org/officeDocument/2006/relationships/hyperlink" Target="https://www.contratos.gov.co/consultas/detalleProceso.do?numConstancia=16-12-4574545" TargetMode="External"/><Relationship Id="rId86" Type="http://schemas.openxmlformats.org/officeDocument/2006/relationships/hyperlink" Target="https://www.contratos.gov.co/consultas/detalleProceso.do?numConstancia=16-12-4580401" TargetMode="External"/><Relationship Id="rId94" Type="http://schemas.openxmlformats.org/officeDocument/2006/relationships/hyperlink" Target="https://www.contratos.gov.co/consultas/detalleProceso.do?numConstancia=16-12-4699718" TargetMode="External"/><Relationship Id="rId99" Type="http://schemas.openxmlformats.org/officeDocument/2006/relationships/hyperlink" Target="https://www.contratos.gov.co/consultas/detalleProceso.do?numConstancia=16-9-412453" TargetMode="External"/><Relationship Id="rId101" Type="http://schemas.openxmlformats.org/officeDocument/2006/relationships/hyperlink" Target="https://www.contratos.gov.co/consultas/detalleProceso.do?numConstancia=16-9-412763" TargetMode="External"/><Relationship Id="rId4" Type="http://schemas.openxmlformats.org/officeDocument/2006/relationships/hyperlink" Target="https://www.contratos.gov.co/consultas/detalleProceso.do?numConstancia=16-12-4577988" TargetMode="External"/><Relationship Id="rId9" Type="http://schemas.openxmlformats.org/officeDocument/2006/relationships/hyperlink" Target="file:///C:\Users\39567488\Downloads\C_PROCESO_16-12-4561909_211001044_17994421.pdf" TargetMode="External"/><Relationship Id="rId13" Type="http://schemas.openxmlformats.org/officeDocument/2006/relationships/hyperlink" Target="file:///C:\Users\39567488\Downloads\C_PROCESO_16-12-4645364_211001044_18215464.pdf" TargetMode="External"/><Relationship Id="rId18" Type="http://schemas.openxmlformats.org/officeDocument/2006/relationships/hyperlink" Target="https://www.contratos.gov.co/consultas/detalleProceso.do?numConstancia=16-12-4639351" TargetMode="External"/><Relationship Id="rId39" Type="http://schemas.openxmlformats.org/officeDocument/2006/relationships/hyperlink" Target="http://www.contratos.gov.co/consultas/detalleProceso.do?numConstancia=16-12-4638175" TargetMode="External"/><Relationship Id="rId34" Type="http://schemas.openxmlformats.org/officeDocument/2006/relationships/hyperlink" Target="http://www.contratos.gov.co/consultas/detalleProceso.do?numConstancia=16-12-4597032" TargetMode="External"/><Relationship Id="rId50" Type="http://schemas.openxmlformats.org/officeDocument/2006/relationships/hyperlink" Target="https://www.contratos.gov.co/consultas/detalleProceso.do?numConstancia=16-12-4593279" TargetMode="External"/><Relationship Id="rId55" Type="http://schemas.openxmlformats.org/officeDocument/2006/relationships/hyperlink" Target="https://www.contratos.gov.co/consultas/detalleProceso.do?numConstancia=16-13-4647213" TargetMode="External"/><Relationship Id="rId76" Type="http://schemas.openxmlformats.org/officeDocument/2006/relationships/hyperlink" Target="https://www.contratos.gov.co/consultas/detalleProceso.do?numConstancia=16-9-412001" TargetMode="External"/><Relationship Id="rId97" Type="http://schemas.openxmlformats.org/officeDocument/2006/relationships/hyperlink" Target="https://www.contratos.gov.co/consultas/detalleProceso.do?numConstancia=16-12-4719693" TargetMode="External"/><Relationship Id="rId10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FZ623"/>
  <sheetViews>
    <sheetView tabSelected="1" zoomScaleNormal="100" zoomScaleSheetLayoutView="85" workbookViewId="0">
      <pane xSplit="1" ySplit="1" topLeftCell="D2" activePane="bottomRight" state="frozen"/>
      <selection activeCell="K887" sqref="K887"/>
      <selection pane="topRight" activeCell="K887" sqref="K887"/>
      <selection pane="bottomLeft" activeCell="K887" sqref="K887"/>
      <selection pane="bottomRight" activeCell="J27" sqref="J27"/>
    </sheetView>
  </sheetViews>
  <sheetFormatPr baseColWidth="10" defaultColWidth="14.42578125" defaultRowHeight="13.5" x14ac:dyDescent="0.25"/>
  <cols>
    <col min="1" max="1" width="2.140625" style="8" customWidth="1"/>
    <col min="2" max="2" width="14" style="13" hidden="1" customWidth="1"/>
    <col min="3" max="3" width="19.5703125" style="13" hidden="1" customWidth="1"/>
    <col min="4" max="4" width="12.7109375" style="150" customWidth="1"/>
    <col min="5" max="5" width="13.7109375" style="14" customWidth="1"/>
    <col min="6" max="6" width="10.42578125" style="15" bestFit="1" customWidth="1"/>
    <col min="7" max="7" width="19.5703125" style="15" customWidth="1"/>
    <col min="8" max="8" width="14.28515625" style="16" customWidth="1"/>
    <col min="9" max="9" width="16.42578125" style="16" customWidth="1"/>
    <col min="10" max="10" width="41.140625" style="17" customWidth="1"/>
    <col min="11" max="11" width="14.28515625" style="18" customWidth="1"/>
    <col min="12" max="12" width="9.85546875" style="19" customWidth="1"/>
    <col min="13" max="13" width="18.140625" style="19" customWidth="1"/>
    <col min="14" max="14" width="15.42578125" style="10" customWidth="1"/>
    <col min="15" max="15" width="11.42578125" style="25" customWidth="1"/>
    <col min="16" max="16" width="12.140625" style="24" customWidth="1"/>
    <col min="17" max="18" width="14.28515625" style="13" customWidth="1"/>
    <col min="19" max="19" width="9" style="20" hidden="1" customWidth="1"/>
    <col min="20" max="20" width="11.85546875" style="21" hidden="1" customWidth="1"/>
    <col min="21" max="21" width="13.5703125" style="20" hidden="1" customWidth="1"/>
    <col min="22" max="22" width="11.85546875" style="40" bestFit="1" customWidth="1"/>
    <col min="23" max="23" width="10.7109375" style="40" customWidth="1"/>
    <col min="24" max="24" width="11.7109375" style="4" customWidth="1"/>
    <col min="25" max="25" width="11.7109375" style="2" customWidth="1"/>
    <col min="26" max="26" width="18.7109375" style="16" customWidth="1"/>
    <col min="27" max="27" width="18.5703125" style="16" customWidth="1"/>
    <col min="28" max="28" width="15.85546875" style="16" customWidth="1"/>
    <col min="29" max="29" width="13.85546875" style="16" customWidth="1"/>
    <col min="30" max="30" width="20.7109375" style="16" customWidth="1"/>
    <col min="31" max="31" width="15.7109375" style="22" customWidth="1"/>
    <col min="32" max="32" width="12.7109375" style="23" customWidth="1"/>
    <col min="33" max="33" width="14.28515625" style="38" customWidth="1"/>
    <col min="34" max="34" width="11.42578125" style="24" customWidth="1"/>
    <col min="35" max="35" width="9.85546875" style="24" customWidth="1"/>
    <col min="36" max="36" width="17.140625" style="38" customWidth="1"/>
    <col min="37" max="37" width="16.5703125" style="39" bestFit="1" customWidth="1"/>
    <col min="38" max="38" width="11.42578125" style="26" bestFit="1" customWidth="1"/>
    <col min="39" max="39" width="15.5703125" style="10" bestFit="1" customWidth="1"/>
    <col min="40" max="40" width="15.140625" style="10" customWidth="1"/>
    <col min="41" max="41" width="14.7109375" style="10" bestFit="1" customWidth="1"/>
    <col min="42" max="42" width="14" style="27" hidden="1" customWidth="1"/>
    <col min="43" max="43" width="11.7109375" style="28" hidden="1" customWidth="1"/>
    <col min="44" max="45" width="14.140625" style="29" hidden="1" customWidth="1"/>
    <col min="46" max="46" width="15.140625" style="30" hidden="1" customWidth="1"/>
    <col min="47" max="47" width="12.85546875" style="31" customWidth="1"/>
    <col min="48" max="48" width="13.5703125" style="31" customWidth="1"/>
    <col min="49" max="49" width="11.7109375" style="32" customWidth="1"/>
    <col min="50" max="50" width="13.5703125" style="32" customWidth="1"/>
    <col min="51" max="51" width="21.7109375" style="33" bestFit="1" customWidth="1"/>
    <col min="52" max="52" width="18.42578125" style="37" hidden="1" customWidth="1"/>
    <col min="53" max="53" width="55.140625" style="21" hidden="1" customWidth="1"/>
    <col min="54" max="55" width="10.85546875" style="4" hidden="1" customWidth="1"/>
    <col min="56" max="56" width="14" style="2" hidden="1" customWidth="1"/>
    <col min="57" max="57" width="14" style="6" hidden="1" customWidth="1"/>
    <col min="58" max="58" width="14" style="4" hidden="1" customWidth="1"/>
    <col min="59" max="59" width="15.5703125" style="2" hidden="1" customWidth="1"/>
    <col min="60" max="60" width="12.5703125" style="7" hidden="1" customWidth="1"/>
    <col min="61" max="61" width="12.5703125" style="4" hidden="1" customWidth="1"/>
    <col min="62" max="63" width="12.5703125" style="2" hidden="1" customWidth="1"/>
    <col min="64" max="64" width="12.5703125" style="4" hidden="1" customWidth="1"/>
    <col min="65" max="65" width="12.5703125" style="2" hidden="1" customWidth="1"/>
    <col min="66" max="67" width="11.7109375" style="7" hidden="1" customWidth="1"/>
    <col min="68" max="68" width="12.85546875" style="2" hidden="1" customWidth="1"/>
    <col min="69" max="69" width="12.5703125" style="2" hidden="1" customWidth="1"/>
    <col min="70" max="70" width="12.5703125" style="4" hidden="1" customWidth="1"/>
    <col min="71" max="71" width="12.5703125" style="2" hidden="1" customWidth="1"/>
    <col min="72" max="73" width="22.42578125" style="12" hidden="1" customWidth="1"/>
    <col min="74" max="74" width="15.140625" style="12" hidden="1" customWidth="1"/>
    <col min="75" max="75" width="11.7109375" style="3" hidden="1" customWidth="1"/>
    <col min="76" max="76" width="11.5703125" style="3" hidden="1" customWidth="1"/>
    <col min="77" max="77" width="11.5703125" style="23" hidden="1" customWidth="1"/>
    <col min="78" max="78" width="11.5703125" style="3" hidden="1" customWidth="1"/>
    <col min="79" max="79" width="11.5703125" style="2" hidden="1" customWidth="1"/>
    <col min="80" max="81" width="11.5703125" style="3" hidden="1" customWidth="1"/>
    <col min="82" max="82" width="11.5703125" style="23" hidden="1" customWidth="1"/>
    <col min="83" max="83" width="11.5703125" style="3" hidden="1" customWidth="1"/>
    <col min="84" max="84" width="11.5703125" style="2" hidden="1" customWidth="1"/>
    <col min="85" max="86" width="11.7109375" style="3" hidden="1" customWidth="1"/>
    <col min="87" max="87" width="11.5703125" style="23" hidden="1" customWidth="1"/>
    <col min="88" max="88" width="11.5703125" style="3" hidden="1" customWidth="1"/>
    <col min="89" max="89" width="11.5703125" style="2" hidden="1" customWidth="1"/>
    <col min="90" max="90" width="11.7109375" style="1" hidden="1" customWidth="1"/>
    <col min="91" max="91" width="13.42578125" style="4" hidden="1" customWidth="1"/>
    <col min="92" max="92" width="11.7109375" style="6" hidden="1" customWidth="1"/>
    <col min="93" max="93" width="22.42578125" style="2" hidden="1" customWidth="1"/>
    <col min="94" max="94" width="21.42578125" style="1" hidden="1" customWidth="1"/>
    <col min="95" max="95" width="19.28515625" style="34" hidden="1" customWidth="1"/>
    <col min="96" max="96" width="16.7109375" style="11" hidden="1" customWidth="1"/>
    <col min="97" max="98" width="11.7109375" style="11" hidden="1" customWidth="1"/>
    <col min="99" max="99" width="13.7109375" style="13" hidden="1" customWidth="1"/>
    <col min="100" max="100" width="1.28515625" style="13" hidden="1" customWidth="1"/>
    <col min="101" max="101" width="15.7109375" style="13" hidden="1" customWidth="1"/>
    <col min="102" max="102" width="13.5703125" style="13" hidden="1" customWidth="1"/>
    <col min="103" max="103" width="11.42578125" style="13" hidden="1" customWidth="1"/>
    <col min="104" max="104" width="12" style="10" hidden="1" customWidth="1"/>
    <col min="105" max="105" width="14.5703125" style="35" hidden="1" customWidth="1"/>
    <col min="106" max="106" width="14.5703125" style="13" hidden="1" customWidth="1"/>
    <col min="107" max="107" width="16.42578125" style="10" hidden="1" customWidth="1"/>
    <col min="108" max="108" width="14.42578125" style="13" hidden="1" customWidth="1"/>
    <col min="109" max="132" width="0" style="8" hidden="1" customWidth="1"/>
    <col min="133" max="133" width="16.42578125" style="8" hidden="1" customWidth="1"/>
    <col min="134" max="173" width="0" style="8" hidden="1" customWidth="1"/>
    <col min="174" max="16384" width="14.42578125" style="8"/>
  </cols>
  <sheetData>
    <row r="1" spans="1:108" s="81" customFormat="1" ht="47.25" customHeight="1" x14ac:dyDescent="0.25">
      <c r="A1" s="42"/>
      <c r="B1" s="44" t="s">
        <v>15</v>
      </c>
      <c r="C1" s="44" t="s">
        <v>72</v>
      </c>
      <c r="D1" s="199" t="s">
        <v>0</v>
      </c>
      <c r="E1" s="44" t="s">
        <v>47</v>
      </c>
      <c r="F1" s="44" t="s">
        <v>1</v>
      </c>
      <c r="G1" s="44" t="s">
        <v>187</v>
      </c>
      <c r="H1" s="44" t="s">
        <v>35</v>
      </c>
      <c r="I1" s="44" t="s">
        <v>303</v>
      </c>
      <c r="J1" s="44" t="s">
        <v>6</v>
      </c>
      <c r="K1" s="45" t="s">
        <v>71</v>
      </c>
      <c r="L1" s="46" t="s">
        <v>110</v>
      </c>
      <c r="M1" s="46" t="s">
        <v>62</v>
      </c>
      <c r="N1" s="44" t="s">
        <v>124</v>
      </c>
      <c r="O1" s="46" t="s">
        <v>48</v>
      </c>
      <c r="P1" s="49" t="s">
        <v>49</v>
      </c>
      <c r="Q1" s="44" t="s">
        <v>107</v>
      </c>
      <c r="R1" s="44" t="s">
        <v>3</v>
      </c>
      <c r="S1" s="47" t="s">
        <v>111</v>
      </c>
      <c r="T1" s="44" t="s">
        <v>56</v>
      </c>
      <c r="U1" s="47" t="s">
        <v>14</v>
      </c>
      <c r="V1" s="226" t="s">
        <v>2</v>
      </c>
      <c r="W1" s="48" t="s">
        <v>131</v>
      </c>
      <c r="X1" s="49" t="s">
        <v>51</v>
      </c>
      <c r="Y1" s="50" t="s">
        <v>50</v>
      </c>
      <c r="Z1" s="44" t="s">
        <v>4</v>
      </c>
      <c r="AA1" s="44" t="s">
        <v>4</v>
      </c>
      <c r="AB1" s="44" t="s">
        <v>28</v>
      </c>
      <c r="AC1" s="44" t="s">
        <v>29</v>
      </c>
      <c r="AD1" s="44" t="s">
        <v>5</v>
      </c>
      <c r="AE1" s="44" t="s">
        <v>63</v>
      </c>
      <c r="AF1" s="44" t="s">
        <v>24</v>
      </c>
      <c r="AG1" s="51" t="s">
        <v>57</v>
      </c>
      <c r="AH1" s="46" t="s">
        <v>58</v>
      </c>
      <c r="AI1" s="46" t="s">
        <v>120</v>
      </c>
      <c r="AJ1" s="51" t="s">
        <v>121</v>
      </c>
      <c r="AK1" s="46" t="s">
        <v>122</v>
      </c>
      <c r="AL1" s="50" t="s">
        <v>67</v>
      </c>
      <c r="AM1" s="50" t="s">
        <v>324</v>
      </c>
      <c r="AN1" s="50" t="s">
        <v>39</v>
      </c>
      <c r="AO1" s="44" t="s">
        <v>40</v>
      </c>
      <c r="AP1" s="46" t="s">
        <v>11</v>
      </c>
      <c r="AQ1" s="52" t="s">
        <v>12</v>
      </c>
      <c r="AR1" s="52" t="s">
        <v>9</v>
      </c>
      <c r="AS1" s="52" t="s">
        <v>36</v>
      </c>
      <c r="AT1" s="49" t="s">
        <v>8</v>
      </c>
      <c r="AU1" s="44" t="s">
        <v>21</v>
      </c>
      <c r="AV1" s="44" t="s">
        <v>16</v>
      </c>
      <c r="AW1" s="49" t="s">
        <v>18</v>
      </c>
      <c r="AX1" s="49" t="s">
        <v>112</v>
      </c>
      <c r="AY1" s="53" t="s">
        <v>41</v>
      </c>
      <c r="AZ1" s="54" t="s">
        <v>42</v>
      </c>
      <c r="BA1" s="46" t="s">
        <v>123</v>
      </c>
      <c r="BB1" s="55" t="s">
        <v>59</v>
      </c>
      <c r="BC1" s="55" t="s">
        <v>52</v>
      </c>
      <c r="BD1" s="56" t="s">
        <v>10</v>
      </c>
      <c r="BE1" s="57" t="s">
        <v>56</v>
      </c>
      <c r="BF1" s="55" t="s">
        <v>51</v>
      </c>
      <c r="BG1" s="56" t="s">
        <v>50</v>
      </c>
      <c r="BH1" s="58" t="s">
        <v>59</v>
      </c>
      <c r="BI1" s="55" t="s">
        <v>52</v>
      </c>
      <c r="BJ1" s="41" t="s">
        <v>10</v>
      </c>
      <c r="BK1" s="59" t="s">
        <v>56</v>
      </c>
      <c r="BL1" s="60" t="s">
        <v>51</v>
      </c>
      <c r="BM1" s="61" t="s">
        <v>50</v>
      </c>
      <c r="BN1" s="58" t="s">
        <v>59</v>
      </c>
      <c r="BO1" s="58" t="s">
        <v>52</v>
      </c>
      <c r="BP1" s="41" t="s">
        <v>10</v>
      </c>
      <c r="BQ1" s="59" t="s">
        <v>56</v>
      </c>
      <c r="BR1" s="60" t="s">
        <v>51</v>
      </c>
      <c r="BS1" s="61" t="s">
        <v>50</v>
      </c>
      <c r="BT1" s="62" t="s">
        <v>45</v>
      </c>
      <c r="BU1" s="63" t="s">
        <v>46</v>
      </c>
      <c r="BV1" s="64" t="s">
        <v>32</v>
      </c>
      <c r="BW1" s="55" t="s">
        <v>60</v>
      </c>
      <c r="BX1" s="55" t="s">
        <v>33</v>
      </c>
      <c r="BY1" s="57" t="s">
        <v>56</v>
      </c>
      <c r="BZ1" s="55" t="s">
        <v>51</v>
      </c>
      <c r="CA1" s="56" t="s">
        <v>50</v>
      </c>
      <c r="CB1" s="55" t="s">
        <v>60</v>
      </c>
      <c r="CC1" s="65" t="s">
        <v>33</v>
      </c>
      <c r="CD1" s="65" t="s">
        <v>56</v>
      </c>
      <c r="CE1" s="66" t="s">
        <v>51</v>
      </c>
      <c r="CF1" s="67" t="s">
        <v>50</v>
      </c>
      <c r="CG1" s="55" t="s">
        <v>60</v>
      </c>
      <c r="CH1" s="68" t="s">
        <v>33</v>
      </c>
      <c r="CI1" s="68" t="s">
        <v>56</v>
      </c>
      <c r="CJ1" s="69" t="s">
        <v>51</v>
      </c>
      <c r="CK1" s="70" t="s">
        <v>50</v>
      </c>
      <c r="CL1" s="71" t="s">
        <v>34</v>
      </c>
      <c r="CM1" s="72" t="s">
        <v>16</v>
      </c>
      <c r="CN1" s="71"/>
      <c r="CO1" s="41" t="s">
        <v>65</v>
      </c>
      <c r="CP1" s="73" t="s">
        <v>64</v>
      </c>
      <c r="CQ1" s="460" t="s">
        <v>31</v>
      </c>
      <c r="CR1" s="460"/>
      <c r="CS1" s="74" t="s">
        <v>25</v>
      </c>
      <c r="CT1" s="75"/>
      <c r="CU1" s="76" t="s">
        <v>3</v>
      </c>
      <c r="CV1" s="77"/>
      <c r="CW1" s="76" t="s">
        <v>54</v>
      </c>
      <c r="CX1" s="76" t="s">
        <v>55</v>
      </c>
      <c r="CY1" s="76" t="s">
        <v>114</v>
      </c>
      <c r="CZ1" s="78" t="s">
        <v>115</v>
      </c>
      <c r="DA1" s="79" t="s">
        <v>117</v>
      </c>
      <c r="DB1" s="80">
        <v>42277</v>
      </c>
      <c r="DC1" s="78" t="s">
        <v>116</v>
      </c>
      <c r="DD1" s="76" t="s">
        <v>118</v>
      </c>
    </row>
    <row r="2" spans="1:108" s="82" customFormat="1" ht="102" hidden="1" x14ac:dyDescent="0.25">
      <c r="B2" s="197" t="s">
        <v>125</v>
      </c>
      <c r="C2" s="187" t="s">
        <v>126</v>
      </c>
      <c r="D2" s="36" t="s">
        <v>7</v>
      </c>
      <c r="E2" s="194">
        <v>42374</v>
      </c>
      <c r="F2" s="200" t="s">
        <v>151</v>
      </c>
      <c r="G2" s="200" t="s">
        <v>188</v>
      </c>
      <c r="H2" s="192" t="s">
        <v>127</v>
      </c>
      <c r="I2" s="192" t="s">
        <v>75</v>
      </c>
      <c r="J2" s="218" t="s">
        <v>166</v>
      </c>
      <c r="K2" s="143">
        <v>212</v>
      </c>
      <c r="L2" s="87">
        <v>801116</v>
      </c>
      <c r="M2" s="201" t="s">
        <v>128</v>
      </c>
      <c r="N2" s="88">
        <v>44000000</v>
      </c>
      <c r="O2" s="97" t="s">
        <v>136</v>
      </c>
      <c r="P2" s="90" t="s">
        <v>137</v>
      </c>
      <c r="Q2" s="89" t="s">
        <v>129</v>
      </c>
      <c r="R2" s="90" t="s">
        <v>130</v>
      </c>
      <c r="S2" s="91"/>
      <c r="T2" s="92"/>
      <c r="U2" s="91"/>
      <c r="V2" s="224">
        <v>1</v>
      </c>
      <c r="W2" s="194">
        <v>42375</v>
      </c>
      <c r="X2" s="194">
        <v>42375</v>
      </c>
      <c r="Y2" s="94">
        <f>W2-X2</f>
        <v>0</v>
      </c>
      <c r="Z2" s="192" t="s">
        <v>132</v>
      </c>
      <c r="AA2" s="192" t="s">
        <v>133</v>
      </c>
      <c r="AB2" s="192" t="s">
        <v>134</v>
      </c>
      <c r="AC2" s="192" t="s">
        <v>134</v>
      </c>
      <c r="AD2" s="146" t="s">
        <v>135</v>
      </c>
      <c r="AE2" s="96">
        <v>39567488</v>
      </c>
      <c r="AF2" s="83"/>
      <c r="AG2" s="98">
        <v>6816</v>
      </c>
      <c r="AH2" s="194">
        <v>42522</v>
      </c>
      <c r="AI2" s="195" t="s">
        <v>138</v>
      </c>
      <c r="AJ2" s="257">
        <v>230550763635</v>
      </c>
      <c r="AK2" s="146" t="s">
        <v>139</v>
      </c>
      <c r="AL2" s="205">
        <v>4000000</v>
      </c>
      <c r="AM2" s="205">
        <v>44000000</v>
      </c>
      <c r="AN2" s="94"/>
      <c r="AO2" s="94">
        <f t="shared" ref="AO2:AO78" si="0">+AM2+AN2</f>
        <v>44000000</v>
      </c>
      <c r="AP2" s="100" t="s">
        <v>17</v>
      </c>
      <c r="AQ2" s="101" t="s">
        <v>30</v>
      </c>
      <c r="AR2" s="101" t="s">
        <v>30</v>
      </c>
      <c r="AS2" s="101" t="s">
        <v>30</v>
      </c>
      <c r="AT2" s="102" t="s">
        <v>30</v>
      </c>
      <c r="AU2" s="194">
        <v>42375</v>
      </c>
      <c r="AV2" s="194">
        <v>42709</v>
      </c>
      <c r="AW2" s="88">
        <f>AV2-AU2</f>
        <v>334</v>
      </c>
      <c r="AX2" s="88">
        <v>0</v>
      </c>
      <c r="AY2" s="196" t="s">
        <v>22</v>
      </c>
      <c r="AZ2" s="103" t="e">
        <f>LOOKUP(AY2,#REF!,#REF!)</f>
        <v>#REF!</v>
      </c>
      <c r="BA2" s="228" t="s">
        <v>170</v>
      </c>
      <c r="BB2" s="104"/>
      <c r="BC2" s="104"/>
      <c r="BD2" s="105"/>
      <c r="BE2" s="106"/>
      <c r="BF2" s="104"/>
      <c r="BG2" s="105"/>
      <c r="BH2" s="107"/>
      <c r="BI2" s="108"/>
      <c r="BJ2" s="109"/>
      <c r="BK2" s="109"/>
      <c r="BL2" s="110"/>
      <c r="BM2" s="109"/>
      <c r="BN2" s="111"/>
      <c r="BO2" s="111"/>
      <c r="BP2" s="112"/>
      <c r="BQ2" s="113"/>
      <c r="BR2" s="114"/>
      <c r="BS2" s="113"/>
      <c r="BT2" s="115">
        <f t="shared" ref="BT2:BT73" si="1">+AN2</f>
        <v>0</v>
      </c>
      <c r="BU2" s="116">
        <f>+BD2+BJ2+BP2+BT2</f>
        <v>0</v>
      </c>
      <c r="BV2" s="117">
        <f t="shared" ref="BV2:BV78" si="2">+AO2+BU2</f>
        <v>44000000</v>
      </c>
      <c r="BW2" s="118"/>
      <c r="BX2" s="118"/>
      <c r="BY2" s="119"/>
      <c r="BZ2" s="118"/>
      <c r="CA2" s="105"/>
      <c r="CB2" s="109"/>
      <c r="CC2" s="108"/>
      <c r="CD2" s="108"/>
      <c r="CE2" s="108"/>
      <c r="CF2" s="109"/>
      <c r="CG2" s="120"/>
      <c r="CH2" s="120"/>
      <c r="CI2" s="121"/>
      <c r="CJ2" s="121"/>
      <c r="CK2" s="121"/>
      <c r="CL2" s="122"/>
      <c r="CM2" s="123">
        <f t="shared" ref="CM2:CM39" si="3">+IF(BX2&gt;AV2,IF(CC2&gt;BX2,IF(CH2&gt;CC2,CH2,CC2),BX2),AV2)</f>
        <v>42709</v>
      </c>
      <c r="CN2" s="124"/>
      <c r="CO2" s="94"/>
      <c r="CP2" s="122"/>
      <c r="CQ2" s="125" t="e">
        <f>+SUMIFS(#REF!,#REF!,AG2)</f>
        <v>#REF!</v>
      </c>
      <c r="CR2" s="126" t="e">
        <f>+SUMIFS(#REF!,#REF!,BB2)+SUMIFS(#REF!,#REF!,BH2)+SUMIFS(#REF!,#REF!,BN2)</f>
        <v>#REF!</v>
      </c>
      <c r="CS2" s="127" t="e">
        <f>+(CQ2+CR2)/BV2</f>
        <v>#REF!</v>
      </c>
      <c r="CT2" s="128"/>
      <c r="CU2" s="129" t="str">
        <f t="shared" ref="CU2:CU39" si="4">+R2</f>
        <v>EJECUCIÓN</v>
      </c>
      <c r="CV2" s="130"/>
      <c r="CW2" s="131">
        <f t="shared" ref="CW2:CW39" si="5">+AU2</f>
        <v>42375</v>
      </c>
      <c r="CX2" s="129">
        <f t="shared" ref="CX2:CX39" si="6">+CM2</f>
        <v>42709</v>
      </c>
      <c r="CY2" s="132">
        <f>+CX2-CW2</f>
        <v>334</v>
      </c>
      <c r="CZ2" s="132">
        <f t="shared" ref="CZ2:CZ39" si="7">+$DB$1-CW2</f>
        <v>-98</v>
      </c>
      <c r="DA2" s="133">
        <f>+IF(CZ2&gt;=CY2,100,(CZ2/CY2)*100)</f>
        <v>-29.341317365269461</v>
      </c>
      <c r="DB2" s="459" t="s">
        <v>119</v>
      </c>
      <c r="DC2" s="132">
        <f>+DA2</f>
        <v>-29.341317365269461</v>
      </c>
      <c r="DD2" s="134" t="e">
        <f>+CS2</f>
        <v>#REF!</v>
      </c>
    </row>
    <row r="3" spans="1:108" s="82" customFormat="1" ht="140.25" hidden="1" x14ac:dyDescent="0.25">
      <c r="B3" s="197" t="s">
        <v>125</v>
      </c>
      <c r="C3" s="187" t="s">
        <v>208</v>
      </c>
      <c r="D3" s="36" t="s">
        <v>140</v>
      </c>
      <c r="E3" s="194">
        <v>42375</v>
      </c>
      <c r="F3" s="200" t="s">
        <v>151</v>
      </c>
      <c r="G3" s="200" t="s">
        <v>209</v>
      </c>
      <c r="H3" s="192" t="s">
        <v>210</v>
      </c>
      <c r="I3" s="192" t="s">
        <v>304</v>
      </c>
      <c r="J3" s="219" t="s">
        <v>289</v>
      </c>
      <c r="K3" s="98">
        <v>232</v>
      </c>
      <c r="L3" s="87">
        <v>801315</v>
      </c>
      <c r="M3" s="87" t="s">
        <v>211</v>
      </c>
      <c r="N3" s="88">
        <v>111259817</v>
      </c>
      <c r="O3" s="97" t="s">
        <v>212</v>
      </c>
      <c r="P3" s="90" t="s">
        <v>213</v>
      </c>
      <c r="Q3" s="89" t="s">
        <v>129</v>
      </c>
      <c r="R3" s="90" t="s">
        <v>130</v>
      </c>
      <c r="S3" s="91"/>
      <c r="T3" s="92"/>
      <c r="U3" s="91"/>
      <c r="V3" s="261">
        <v>2</v>
      </c>
      <c r="W3" s="194">
        <v>42377</v>
      </c>
      <c r="X3" s="194">
        <v>42382</v>
      </c>
      <c r="Y3" s="94">
        <f t="shared" ref="Y3:Y78" si="8">W3-X3</f>
        <v>-5</v>
      </c>
      <c r="Z3" s="192" t="s">
        <v>209</v>
      </c>
      <c r="AA3" s="136" t="s">
        <v>209</v>
      </c>
      <c r="AB3" s="192" t="s">
        <v>214</v>
      </c>
      <c r="AC3" s="192" t="s">
        <v>210</v>
      </c>
      <c r="AD3" s="146" t="s">
        <v>215</v>
      </c>
      <c r="AE3" s="96">
        <v>4973586</v>
      </c>
      <c r="AF3" s="83"/>
      <c r="AG3" s="98">
        <v>9416</v>
      </c>
      <c r="AH3" s="194">
        <v>42377</v>
      </c>
      <c r="AI3" s="99" t="s">
        <v>138</v>
      </c>
      <c r="AJ3" s="257">
        <v>51616991195</v>
      </c>
      <c r="AK3" s="146" t="s">
        <v>154</v>
      </c>
      <c r="AL3" s="205">
        <v>9271651</v>
      </c>
      <c r="AM3" s="205">
        <v>111259817</v>
      </c>
      <c r="AN3" s="94"/>
      <c r="AO3" s="94">
        <f t="shared" si="0"/>
        <v>111259817</v>
      </c>
      <c r="AP3" s="100" t="s">
        <v>17</v>
      </c>
      <c r="AQ3" s="101" t="s">
        <v>30</v>
      </c>
      <c r="AR3" s="101" t="s">
        <v>30</v>
      </c>
      <c r="AS3" s="101" t="s">
        <v>30</v>
      </c>
      <c r="AT3" s="102" t="s">
        <v>30</v>
      </c>
      <c r="AU3" s="194">
        <v>42377</v>
      </c>
      <c r="AV3" s="194">
        <v>42742</v>
      </c>
      <c r="AW3" s="88">
        <f t="shared" ref="AW3:AW78" si="9">AV3-AU3</f>
        <v>365</v>
      </c>
      <c r="AX3" s="88"/>
      <c r="AY3" s="9" t="s">
        <v>38</v>
      </c>
      <c r="AZ3" s="103" t="e">
        <f>LOOKUP(AY3,#REF!,#REF!)</f>
        <v>#REF!</v>
      </c>
      <c r="BA3" s="233" t="s">
        <v>299</v>
      </c>
      <c r="BB3" s="137"/>
      <c r="BC3" s="104"/>
      <c r="BD3" s="105"/>
      <c r="BE3" s="105"/>
      <c r="BF3" s="104"/>
      <c r="BG3" s="105"/>
      <c r="BH3" s="107"/>
      <c r="BI3" s="108"/>
      <c r="BJ3" s="109"/>
      <c r="BK3" s="109"/>
      <c r="BL3" s="110"/>
      <c r="BM3" s="109"/>
      <c r="BN3" s="111"/>
      <c r="BO3" s="111"/>
      <c r="BP3" s="112"/>
      <c r="BQ3" s="113"/>
      <c r="BR3" s="114"/>
      <c r="BS3" s="113"/>
      <c r="BT3" s="115">
        <f t="shared" si="1"/>
        <v>0</v>
      </c>
      <c r="BU3" s="116">
        <f t="shared" ref="BU3:BU78" si="10">+BD3+BJ3+BP3+BT3</f>
        <v>0</v>
      </c>
      <c r="BV3" s="117">
        <f t="shared" si="2"/>
        <v>111259817</v>
      </c>
      <c r="BW3" s="118"/>
      <c r="BX3" s="118"/>
      <c r="BY3" s="118"/>
      <c r="BZ3" s="118"/>
      <c r="CA3" s="105"/>
      <c r="CB3" s="108"/>
      <c r="CC3" s="108"/>
      <c r="CD3" s="108"/>
      <c r="CE3" s="108"/>
      <c r="CF3" s="109"/>
      <c r="CG3" s="120"/>
      <c r="CH3" s="120"/>
      <c r="CI3" s="121"/>
      <c r="CJ3" s="121"/>
      <c r="CK3" s="121"/>
      <c r="CL3" s="122"/>
      <c r="CM3" s="123">
        <f t="shared" si="3"/>
        <v>42742</v>
      </c>
      <c r="CN3" s="124"/>
      <c r="CO3" s="94"/>
      <c r="CP3" s="122"/>
      <c r="CQ3" s="125" t="e">
        <f>+SUMIFS(#REF!,#REF!,AG3)</f>
        <v>#REF!</v>
      </c>
      <c r="CR3" s="126" t="e">
        <f>+SUMIFS(#REF!,#REF!,BB3)+SUMIFS(#REF!,#REF!,BH3)+SUMIFS(#REF!,#REF!,BN3)</f>
        <v>#REF!</v>
      </c>
      <c r="CS3" s="127" t="e">
        <f t="shared" ref="CS3:CS78" si="11">+(CQ3+CR3)/BV3</f>
        <v>#REF!</v>
      </c>
      <c r="CT3" s="128"/>
      <c r="CU3" s="129" t="str">
        <f t="shared" si="4"/>
        <v>EJECUCIÓN</v>
      </c>
      <c r="CV3" s="130"/>
      <c r="CW3" s="131">
        <f t="shared" si="5"/>
        <v>42377</v>
      </c>
      <c r="CX3" s="129">
        <f t="shared" si="6"/>
        <v>42742</v>
      </c>
      <c r="CY3" s="132">
        <f t="shared" ref="CY3" si="12">+CX3-CW3</f>
        <v>365</v>
      </c>
      <c r="CZ3" s="132">
        <f t="shared" si="7"/>
        <v>-100</v>
      </c>
      <c r="DA3" s="133">
        <f t="shared" ref="DA3:DA78" si="13">+IF(CZ3&gt;=CY3,100,(CZ3/CY3)*100)</f>
        <v>-27.397260273972602</v>
      </c>
      <c r="DB3" s="459"/>
      <c r="DC3" s="132">
        <f t="shared" ref="DC3:DC78" si="14">+DA3</f>
        <v>-27.397260273972602</v>
      </c>
      <c r="DD3" s="134" t="e">
        <f t="shared" ref="DD3:DD78" si="15">+CS3</f>
        <v>#REF!</v>
      </c>
    </row>
    <row r="4" spans="1:108" s="82" customFormat="1" ht="89.25" hidden="1" x14ac:dyDescent="0.25">
      <c r="B4" s="197" t="s">
        <v>125</v>
      </c>
      <c r="C4" s="94" t="s">
        <v>165</v>
      </c>
      <c r="D4" s="345" t="s">
        <v>143</v>
      </c>
      <c r="E4" s="299">
        <v>42377</v>
      </c>
      <c r="F4" s="366" t="s">
        <v>151</v>
      </c>
      <c r="G4" s="366" t="s">
        <v>188</v>
      </c>
      <c r="H4" s="367" t="s">
        <v>127</v>
      </c>
      <c r="I4" s="367" t="s">
        <v>75</v>
      </c>
      <c r="J4" s="387" t="s">
        <v>290</v>
      </c>
      <c r="K4" s="348">
        <v>200</v>
      </c>
      <c r="L4" s="349">
        <v>801116</v>
      </c>
      <c r="M4" s="369" t="s">
        <v>128</v>
      </c>
      <c r="N4" s="300">
        <v>28750000</v>
      </c>
      <c r="O4" s="350" t="s">
        <v>167</v>
      </c>
      <c r="P4" s="351" t="s">
        <v>137</v>
      </c>
      <c r="Q4" s="352" t="s">
        <v>129</v>
      </c>
      <c r="R4" s="351" t="s">
        <v>130</v>
      </c>
      <c r="S4" s="91"/>
      <c r="T4" s="92"/>
      <c r="U4" s="91"/>
      <c r="V4" s="451">
        <v>6</v>
      </c>
      <c r="W4" s="299">
        <v>42383</v>
      </c>
      <c r="X4" s="299">
        <v>42384</v>
      </c>
      <c r="Y4" s="355">
        <f t="shared" si="8"/>
        <v>-1</v>
      </c>
      <c r="Z4" s="367" t="s">
        <v>132</v>
      </c>
      <c r="AA4" s="367" t="s">
        <v>133</v>
      </c>
      <c r="AB4" s="367" t="s">
        <v>134</v>
      </c>
      <c r="AC4" s="367" t="s">
        <v>134</v>
      </c>
      <c r="AD4" s="371" t="s">
        <v>168</v>
      </c>
      <c r="AE4" s="372">
        <v>1022097423</v>
      </c>
      <c r="AF4" s="356"/>
      <c r="AG4" s="348">
        <v>17016</v>
      </c>
      <c r="AH4" s="299">
        <v>42383</v>
      </c>
      <c r="AI4" s="373" t="s">
        <v>138</v>
      </c>
      <c r="AJ4" s="374">
        <v>24085108791</v>
      </c>
      <c r="AK4" s="371" t="s">
        <v>154</v>
      </c>
      <c r="AL4" s="360">
        <v>2500000</v>
      </c>
      <c r="AM4" s="360">
        <v>28750000</v>
      </c>
      <c r="AN4" s="355"/>
      <c r="AO4" s="355">
        <f t="shared" si="0"/>
        <v>28750000</v>
      </c>
      <c r="AP4" s="100" t="s">
        <v>17</v>
      </c>
      <c r="AQ4" s="101" t="s">
        <v>30</v>
      </c>
      <c r="AR4" s="101" t="s">
        <v>30</v>
      </c>
      <c r="AS4" s="101" t="s">
        <v>30</v>
      </c>
      <c r="AT4" s="102" t="s">
        <v>30</v>
      </c>
      <c r="AU4" s="299">
        <v>42383</v>
      </c>
      <c r="AV4" s="299">
        <v>42732</v>
      </c>
      <c r="AW4" s="300">
        <f t="shared" si="9"/>
        <v>349</v>
      </c>
      <c r="AX4" s="300">
        <v>0</v>
      </c>
      <c r="AY4" s="386" t="s">
        <v>22</v>
      </c>
      <c r="AZ4" s="103" t="e">
        <f>LOOKUP(AY4,#REF!,#REF!)</f>
        <v>#REF!</v>
      </c>
      <c r="BA4" s="229" t="s">
        <v>169</v>
      </c>
      <c r="BB4" s="104"/>
      <c r="BC4" s="104"/>
      <c r="BD4" s="105"/>
      <c r="BE4" s="138"/>
      <c r="BF4" s="104"/>
      <c r="BG4" s="105"/>
      <c r="BH4" s="107"/>
      <c r="BI4" s="108"/>
      <c r="BJ4" s="109"/>
      <c r="BK4" s="109"/>
      <c r="BL4" s="110"/>
      <c r="BM4" s="109"/>
      <c r="BN4" s="111"/>
      <c r="BO4" s="111"/>
      <c r="BP4" s="112"/>
      <c r="BQ4" s="113"/>
      <c r="BR4" s="114"/>
      <c r="BS4" s="113"/>
      <c r="BT4" s="115">
        <f t="shared" si="1"/>
        <v>0</v>
      </c>
      <c r="BU4" s="116">
        <f t="shared" si="10"/>
        <v>0</v>
      </c>
      <c r="BV4" s="117">
        <f t="shared" si="2"/>
        <v>28750000</v>
      </c>
      <c r="BW4" s="118"/>
      <c r="BX4" s="118"/>
      <c r="BY4" s="119"/>
      <c r="BZ4" s="118"/>
      <c r="CA4" s="105"/>
      <c r="CB4" s="108"/>
      <c r="CC4" s="108"/>
      <c r="CD4" s="139"/>
      <c r="CE4" s="108"/>
      <c r="CF4" s="109"/>
      <c r="CG4" s="120"/>
      <c r="CH4" s="120"/>
      <c r="CI4" s="121"/>
      <c r="CJ4" s="121"/>
      <c r="CK4" s="121"/>
      <c r="CL4" s="122"/>
      <c r="CM4" s="123">
        <f t="shared" si="3"/>
        <v>42732</v>
      </c>
      <c r="CN4" s="124"/>
      <c r="CO4" s="94"/>
      <c r="CP4" s="122"/>
      <c r="CQ4" s="125" t="e">
        <f>+SUMIFS(#REF!,#REF!,AG4)</f>
        <v>#REF!</v>
      </c>
      <c r="CR4" s="126" t="e">
        <f>+SUMIFS(#REF!,#REF!,BB4)+SUMIFS(#REF!,#REF!,BH4)+SUMIFS(#REF!,#REF!,BN4)</f>
        <v>#REF!</v>
      </c>
      <c r="CS4" s="127" t="e">
        <f t="shared" si="11"/>
        <v>#REF!</v>
      </c>
      <c r="CT4" s="128"/>
      <c r="CU4" s="129" t="str">
        <f t="shared" si="4"/>
        <v>EJECUCIÓN</v>
      </c>
      <c r="CV4" s="130"/>
      <c r="CW4" s="131">
        <f t="shared" si="5"/>
        <v>42383</v>
      </c>
      <c r="CX4" s="129">
        <f t="shared" si="6"/>
        <v>42732</v>
      </c>
      <c r="CY4" s="132">
        <f t="shared" ref="CY4:CY78" si="16">+CX4-CW4</f>
        <v>349</v>
      </c>
      <c r="CZ4" s="132">
        <f t="shared" si="7"/>
        <v>-106</v>
      </c>
      <c r="DA4" s="133">
        <f t="shared" si="13"/>
        <v>-30.372492836676219</v>
      </c>
      <c r="DB4" s="459"/>
      <c r="DC4" s="132">
        <f t="shared" si="14"/>
        <v>-30.372492836676219</v>
      </c>
      <c r="DD4" s="134" t="e">
        <f t="shared" si="15"/>
        <v>#REF!</v>
      </c>
    </row>
    <row r="5" spans="1:108" s="82" customFormat="1" ht="76.5" hidden="1" x14ac:dyDescent="0.2">
      <c r="B5" s="197" t="s">
        <v>125</v>
      </c>
      <c r="C5" s="187" t="s">
        <v>307</v>
      </c>
      <c r="D5" s="84" t="s">
        <v>144</v>
      </c>
      <c r="E5" s="273">
        <v>42377</v>
      </c>
      <c r="F5" s="275" t="s">
        <v>151</v>
      </c>
      <c r="G5" s="275" t="s">
        <v>188</v>
      </c>
      <c r="H5" s="192" t="s">
        <v>127</v>
      </c>
      <c r="I5" s="263" t="s">
        <v>302</v>
      </c>
      <c r="J5" s="456" t="s">
        <v>300</v>
      </c>
      <c r="K5" s="272">
        <v>152</v>
      </c>
      <c r="L5" s="264">
        <v>801615</v>
      </c>
      <c r="M5" s="201" t="s">
        <v>305</v>
      </c>
      <c r="N5" s="265">
        <v>23760000</v>
      </c>
      <c r="O5" s="270" t="s">
        <v>306</v>
      </c>
      <c r="P5" s="267" t="s">
        <v>137</v>
      </c>
      <c r="Q5" s="266" t="s">
        <v>301</v>
      </c>
      <c r="R5" s="267" t="s">
        <v>301</v>
      </c>
      <c r="S5" s="91"/>
      <c r="T5" s="92"/>
      <c r="U5" s="91"/>
      <c r="V5" s="268"/>
      <c r="W5" s="268"/>
      <c r="X5" s="268"/>
      <c r="Y5" s="268"/>
      <c r="Z5" s="268"/>
      <c r="AA5" s="268"/>
      <c r="AB5" s="268"/>
      <c r="AC5" s="268"/>
      <c r="AD5" s="268"/>
      <c r="AE5" s="268"/>
      <c r="AF5" s="83"/>
      <c r="AG5" s="98"/>
      <c r="AH5" s="273"/>
      <c r="AI5" s="195"/>
      <c r="AJ5" s="257"/>
      <c r="AK5" s="146"/>
      <c r="AL5" s="276"/>
      <c r="AM5" s="276"/>
      <c r="AN5" s="268"/>
      <c r="AO5" s="268">
        <f t="shared" si="0"/>
        <v>0</v>
      </c>
      <c r="AP5" s="100" t="s">
        <v>17</v>
      </c>
      <c r="AQ5" s="101" t="s">
        <v>30</v>
      </c>
      <c r="AR5" s="101" t="s">
        <v>30</v>
      </c>
      <c r="AS5" s="101" t="s">
        <v>30</v>
      </c>
      <c r="AT5" s="102" t="s">
        <v>30</v>
      </c>
      <c r="AU5" s="273"/>
      <c r="AV5" s="273"/>
      <c r="AW5" s="265">
        <f t="shared" si="9"/>
        <v>0</v>
      </c>
      <c r="AX5" s="265"/>
      <c r="AY5" s="196"/>
      <c r="AZ5" s="103" t="e">
        <f>LOOKUP(AY5,#REF!,#REF!)</f>
        <v>#REF!</v>
      </c>
      <c r="BA5" s="228"/>
      <c r="BB5" s="104"/>
      <c r="BC5" s="104"/>
      <c r="BD5" s="105"/>
      <c r="BE5" s="106"/>
      <c r="BF5" s="104"/>
      <c r="BG5" s="105"/>
      <c r="BH5" s="107"/>
      <c r="BI5" s="108"/>
      <c r="BJ5" s="109"/>
      <c r="BK5" s="109"/>
      <c r="BL5" s="110"/>
      <c r="BM5" s="109"/>
      <c r="BN5" s="111"/>
      <c r="BO5" s="111"/>
      <c r="BP5" s="112"/>
      <c r="BQ5" s="113"/>
      <c r="BR5" s="114"/>
      <c r="BS5" s="113"/>
      <c r="BT5" s="115">
        <f t="shared" si="1"/>
        <v>0</v>
      </c>
      <c r="BU5" s="116">
        <f t="shared" si="10"/>
        <v>0</v>
      </c>
      <c r="BV5" s="117">
        <f t="shared" si="2"/>
        <v>0</v>
      </c>
      <c r="BW5" s="118"/>
      <c r="BX5" s="118"/>
      <c r="BY5" s="119"/>
      <c r="BZ5" s="118"/>
      <c r="CA5" s="105"/>
      <c r="CB5" s="109"/>
      <c r="CC5" s="108"/>
      <c r="CD5" s="108"/>
      <c r="CE5" s="108"/>
      <c r="CF5" s="109"/>
      <c r="CG5" s="120"/>
      <c r="CH5" s="120"/>
      <c r="CI5" s="121"/>
      <c r="CJ5" s="121"/>
      <c r="CK5" s="121"/>
      <c r="CL5" s="122"/>
      <c r="CM5" s="123">
        <f t="shared" si="3"/>
        <v>0</v>
      </c>
      <c r="CN5" s="124"/>
      <c r="CO5" s="94"/>
      <c r="CP5" s="122"/>
      <c r="CQ5" s="125" t="e">
        <f>+SUMIFS(#REF!,#REF!,AG5)</f>
        <v>#REF!</v>
      </c>
      <c r="CR5" s="126" t="e">
        <f>+SUMIFS(#REF!,#REF!,BB5)+SUMIFS(#REF!,#REF!,BH5)+SUMIFS(#REF!,#REF!,BN5)</f>
        <v>#REF!</v>
      </c>
      <c r="CS5" s="127" t="e">
        <f t="shared" si="11"/>
        <v>#REF!</v>
      </c>
      <c r="CT5" s="128"/>
      <c r="CU5" s="129" t="str">
        <f t="shared" si="4"/>
        <v>DESCARTADO</v>
      </c>
      <c r="CV5" s="130"/>
      <c r="CW5" s="131">
        <f t="shared" si="5"/>
        <v>0</v>
      </c>
      <c r="CX5" s="129">
        <f t="shared" si="6"/>
        <v>0</v>
      </c>
      <c r="CY5" s="132">
        <f t="shared" si="16"/>
        <v>0</v>
      </c>
      <c r="CZ5" s="132">
        <f t="shared" si="7"/>
        <v>42277</v>
      </c>
      <c r="DA5" s="133">
        <f t="shared" si="13"/>
        <v>100</v>
      </c>
      <c r="DB5" s="459"/>
      <c r="DC5" s="132">
        <f t="shared" si="14"/>
        <v>100</v>
      </c>
      <c r="DD5" s="134" t="e">
        <f t="shared" si="15"/>
        <v>#REF!</v>
      </c>
    </row>
    <row r="6" spans="1:108" s="82" customFormat="1" ht="89.25" hidden="1" x14ac:dyDescent="0.25">
      <c r="B6" s="197" t="s">
        <v>125</v>
      </c>
      <c r="C6" s="187" t="s">
        <v>308</v>
      </c>
      <c r="D6" s="36" t="s">
        <v>145</v>
      </c>
      <c r="E6" s="194">
        <v>42377</v>
      </c>
      <c r="F6" s="200" t="s">
        <v>151</v>
      </c>
      <c r="G6" s="200" t="s">
        <v>209</v>
      </c>
      <c r="H6" s="86" t="s">
        <v>312</v>
      </c>
      <c r="I6" s="192" t="s">
        <v>304</v>
      </c>
      <c r="J6" s="220" t="s">
        <v>309</v>
      </c>
      <c r="K6" s="98">
        <v>61</v>
      </c>
      <c r="L6" s="87">
        <v>801315</v>
      </c>
      <c r="M6" s="87" t="s">
        <v>211</v>
      </c>
      <c r="N6" s="88">
        <v>28402000</v>
      </c>
      <c r="O6" s="97" t="s">
        <v>310</v>
      </c>
      <c r="P6" s="90" t="s">
        <v>213</v>
      </c>
      <c r="Q6" s="89" t="s">
        <v>129</v>
      </c>
      <c r="R6" s="90" t="s">
        <v>130</v>
      </c>
      <c r="S6" s="91"/>
      <c r="T6" s="92"/>
      <c r="U6" s="91"/>
      <c r="V6" s="261" t="s">
        <v>311</v>
      </c>
      <c r="W6" s="194">
        <v>42395</v>
      </c>
      <c r="X6" s="194">
        <v>42396</v>
      </c>
      <c r="Y6" s="94">
        <f t="shared" si="8"/>
        <v>-1</v>
      </c>
      <c r="Z6" s="192" t="s">
        <v>209</v>
      </c>
      <c r="AA6" s="136" t="s">
        <v>209</v>
      </c>
      <c r="AB6" s="86" t="s">
        <v>312</v>
      </c>
      <c r="AC6" s="86" t="s">
        <v>313</v>
      </c>
      <c r="AD6" s="146" t="s">
        <v>314</v>
      </c>
      <c r="AE6" s="96">
        <v>32529734</v>
      </c>
      <c r="AF6" s="83"/>
      <c r="AG6" s="98">
        <v>28516</v>
      </c>
      <c r="AH6" s="194">
        <v>42395</v>
      </c>
      <c r="AI6" s="195" t="s">
        <v>138</v>
      </c>
      <c r="AJ6" s="257">
        <v>66138556299</v>
      </c>
      <c r="AK6" s="146" t="s">
        <v>154</v>
      </c>
      <c r="AL6" s="205">
        <v>2582000</v>
      </c>
      <c r="AM6" s="205">
        <v>28402000</v>
      </c>
      <c r="AN6" s="94"/>
      <c r="AO6" s="94">
        <f t="shared" si="0"/>
        <v>28402000</v>
      </c>
      <c r="AP6" s="100" t="s">
        <v>17</v>
      </c>
      <c r="AQ6" s="101" t="s">
        <v>30</v>
      </c>
      <c r="AR6" s="101" t="s">
        <v>30</v>
      </c>
      <c r="AS6" s="101" t="s">
        <v>30</v>
      </c>
      <c r="AT6" s="102" t="s">
        <v>30</v>
      </c>
      <c r="AU6" s="194">
        <v>42395</v>
      </c>
      <c r="AV6" s="194">
        <v>42729</v>
      </c>
      <c r="AW6" s="88">
        <f t="shared" si="9"/>
        <v>334</v>
      </c>
      <c r="AX6" s="88"/>
      <c r="AY6" s="9" t="s">
        <v>13</v>
      </c>
      <c r="AZ6" s="103" t="e">
        <f>LOOKUP(AY6,#REF!,#REF!)</f>
        <v>#REF!</v>
      </c>
      <c r="BA6" s="234" t="s">
        <v>315</v>
      </c>
      <c r="BB6" s="137"/>
      <c r="BC6" s="104"/>
      <c r="BD6" s="105"/>
      <c r="BE6" s="105"/>
      <c r="BF6" s="104"/>
      <c r="BG6" s="105"/>
      <c r="BH6" s="107"/>
      <c r="BI6" s="108"/>
      <c r="BJ6" s="109"/>
      <c r="BK6" s="109"/>
      <c r="BL6" s="110"/>
      <c r="BM6" s="109"/>
      <c r="BN6" s="111"/>
      <c r="BO6" s="111"/>
      <c r="BP6" s="112"/>
      <c r="BQ6" s="113"/>
      <c r="BR6" s="114"/>
      <c r="BS6" s="113"/>
      <c r="BT6" s="115">
        <f t="shared" si="1"/>
        <v>0</v>
      </c>
      <c r="BU6" s="116">
        <f t="shared" si="10"/>
        <v>0</v>
      </c>
      <c r="BV6" s="117">
        <f t="shared" si="2"/>
        <v>28402000</v>
      </c>
      <c r="BW6" s="118"/>
      <c r="BX6" s="118"/>
      <c r="BY6" s="118"/>
      <c r="BZ6" s="118"/>
      <c r="CA6" s="105"/>
      <c r="CB6" s="108"/>
      <c r="CC6" s="108"/>
      <c r="CD6" s="108"/>
      <c r="CE6" s="108"/>
      <c r="CF6" s="109"/>
      <c r="CG6" s="120"/>
      <c r="CH6" s="120"/>
      <c r="CI6" s="121"/>
      <c r="CJ6" s="121"/>
      <c r="CK6" s="121"/>
      <c r="CL6" s="122"/>
      <c r="CM6" s="123">
        <f t="shared" si="3"/>
        <v>42729</v>
      </c>
      <c r="CN6" s="124"/>
      <c r="CO6" s="94"/>
      <c r="CP6" s="122"/>
      <c r="CQ6" s="125" t="e">
        <f>+SUMIFS(#REF!,#REF!,AG6)</f>
        <v>#REF!</v>
      </c>
      <c r="CR6" s="126" t="e">
        <f>+SUMIFS(#REF!,#REF!,BB6)+SUMIFS(#REF!,#REF!,BH6)+SUMIFS(#REF!,#REF!,BN6)</f>
        <v>#REF!</v>
      </c>
      <c r="CS6" s="127" t="e">
        <f t="shared" si="11"/>
        <v>#REF!</v>
      </c>
      <c r="CT6" s="128"/>
      <c r="CU6" s="129" t="str">
        <f t="shared" si="4"/>
        <v>EJECUCIÓN</v>
      </c>
      <c r="CV6" s="130"/>
      <c r="CW6" s="131">
        <f t="shared" si="5"/>
        <v>42395</v>
      </c>
      <c r="CX6" s="129">
        <f t="shared" si="6"/>
        <v>42729</v>
      </c>
      <c r="CY6" s="132">
        <f t="shared" si="16"/>
        <v>334</v>
      </c>
      <c r="CZ6" s="132">
        <f t="shared" si="7"/>
        <v>-118</v>
      </c>
      <c r="DA6" s="133">
        <f t="shared" si="13"/>
        <v>-35.32934131736527</v>
      </c>
      <c r="DB6" s="459"/>
      <c r="DC6" s="132">
        <f t="shared" si="14"/>
        <v>-35.32934131736527</v>
      </c>
      <c r="DD6" s="134" t="e">
        <f t="shared" si="15"/>
        <v>#REF!</v>
      </c>
    </row>
    <row r="7" spans="1:108" s="82" customFormat="1" ht="121.5" hidden="1" x14ac:dyDescent="0.25">
      <c r="B7" s="197" t="s">
        <v>125</v>
      </c>
      <c r="C7" s="43" t="s">
        <v>316</v>
      </c>
      <c r="D7" s="36" t="s">
        <v>146</v>
      </c>
      <c r="E7" s="194">
        <v>42377</v>
      </c>
      <c r="F7" s="200" t="s">
        <v>151</v>
      </c>
      <c r="G7" s="200" t="s">
        <v>209</v>
      </c>
      <c r="H7" s="86" t="s">
        <v>312</v>
      </c>
      <c r="I7" s="192" t="s">
        <v>304</v>
      </c>
      <c r="J7" s="220" t="s">
        <v>318</v>
      </c>
      <c r="K7" s="98">
        <v>57</v>
      </c>
      <c r="L7" s="87">
        <v>801315</v>
      </c>
      <c r="M7" s="87" t="s">
        <v>211</v>
      </c>
      <c r="N7" s="88">
        <v>2520000</v>
      </c>
      <c r="O7" s="97" t="s">
        <v>319</v>
      </c>
      <c r="P7" s="90" t="s">
        <v>213</v>
      </c>
      <c r="Q7" s="89" t="s">
        <v>129</v>
      </c>
      <c r="R7" s="90" t="s">
        <v>130</v>
      </c>
      <c r="S7" s="91"/>
      <c r="T7" s="92"/>
      <c r="U7" s="91"/>
      <c r="V7" s="261" t="s">
        <v>317</v>
      </c>
      <c r="W7" s="194">
        <v>42397</v>
      </c>
      <c r="X7" s="194">
        <v>42398</v>
      </c>
      <c r="Y7" s="94">
        <f t="shared" si="8"/>
        <v>-1</v>
      </c>
      <c r="Z7" s="192" t="s">
        <v>209</v>
      </c>
      <c r="AA7" s="136" t="s">
        <v>209</v>
      </c>
      <c r="AB7" s="86" t="s">
        <v>320</v>
      </c>
      <c r="AC7" s="86" t="s">
        <v>321</v>
      </c>
      <c r="AD7" s="146" t="s">
        <v>322</v>
      </c>
      <c r="AE7" s="96">
        <v>11695148</v>
      </c>
      <c r="AF7" s="83"/>
      <c r="AG7" s="98">
        <v>33816</v>
      </c>
      <c r="AH7" s="194">
        <v>42397</v>
      </c>
      <c r="AI7" s="195" t="s">
        <v>138</v>
      </c>
      <c r="AJ7" s="257">
        <v>440334126</v>
      </c>
      <c r="AK7" s="146" t="s">
        <v>323</v>
      </c>
      <c r="AL7" s="205">
        <v>210000</v>
      </c>
      <c r="AM7" s="205">
        <v>2520000</v>
      </c>
      <c r="AN7" s="94"/>
      <c r="AO7" s="94">
        <f t="shared" si="0"/>
        <v>2520000</v>
      </c>
      <c r="AP7" s="100" t="s">
        <v>17</v>
      </c>
      <c r="AQ7" s="101" t="s">
        <v>30</v>
      </c>
      <c r="AR7" s="101" t="s">
        <v>30</v>
      </c>
      <c r="AS7" s="101" t="s">
        <v>30</v>
      </c>
      <c r="AT7" s="102" t="s">
        <v>30</v>
      </c>
      <c r="AU7" s="194">
        <v>42397</v>
      </c>
      <c r="AV7" s="194">
        <v>42762</v>
      </c>
      <c r="AW7" s="88">
        <f t="shared" si="9"/>
        <v>365</v>
      </c>
      <c r="AX7" s="88"/>
      <c r="AY7" s="9" t="s">
        <v>26</v>
      </c>
      <c r="AZ7" s="103" t="e">
        <f>LOOKUP(AY7,#REF!,#REF!)</f>
        <v>#REF!</v>
      </c>
      <c r="BA7" s="234" t="s">
        <v>325</v>
      </c>
      <c r="BB7" s="104"/>
      <c r="BC7" s="104"/>
      <c r="BD7" s="105"/>
      <c r="BE7" s="138"/>
      <c r="BF7" s="104"/>
      <c r="BG7" s="105"/>
      <c r="BH7" s="107"/>
      <c r="BI7" s="108"/>
      <c r="BJ7" s="109"/>
      <c r="BK7" s="109"/>
      <c r="BL7" s="110"/>
      <c r="BM7" s="109"/>
      <c r="BN7" s="111"/>
      <c r="BO7" s="111"/>
      <c r="BP7" s="112"/>
      <c r="BQ7" s="113"/>
      <c r="BR7" s="114"/>
      <c r="BS7" s="113"/>
      <c r="BT7" s="115">
        <f t="shared" si="1"/>
        <v>0</v>
      </c>
      <c r="BU7" s="116">
        <f t="shared" si="10"/>
        <v>0</v>
      </c>
      <c r="BV7" s="117">
        <f t="shared" si="2"/>
        <v>2520000</v>
      </c>
      <c r="BW7" s="118"/>
      <c r="BX7" s="118"/>
      <c r="BY7" s="119"/>
      <c r="BZ7" s="118"/>
      <c r="CA7" s="105"/>
      <c r="CB7" s="108"/>
      <c r="CC7" s="108"/>
      <c r="CD7" s="139"/>
      <c r="CE7" s="108"/>
      <c r="CF7" s="109"/>
      <c r="CG7" s="120"/>
      <c r="CH7" s="120"/>
      <c r="CI7" s="121"/>
      <c r="CJ7" s="121"/>
      <c r="CK7" s="121"/>
      <c r="CL7" s="122"/>
      <c r="CM7" s="123">
        <f t="shared" si="3"/>
        <v>42762</v>
      </c>
      <c r="CN7" s="124"/>
      <c r="CO7" s="94"/>
      <c r="CP7" s="122"/>
      <c r="CQ7" s="125" t="e">
        <f>+SUMIFS(#REF!,#REF!,AG7)</f>
        <v>#REF!</v>
      </c>
      <c r="CR7" s="126" t="e">
        <f>+SUMIFS(#REF!,#REF!,BB7)+SUMIFS(#REF!,#REF!,BH7)+SUMIFS(#REF!,#REF!,BN7)</f>
        <v>#REF!</v>
      </c>
      <c r="CS7" s="127" t="e">
        <f t="shared" si="11"/>
        <v>#REF!</v>
      </c>
      <c r="CT7" s="128"/>
      <c r="CU7" s="129" t="str">
        <f t="shared" si="4"/>
        <v>EJECUCIÓN</v>
      </c>
      <c r="CV7" s="130"/>
      <c r="CW7" s="131">
        <f t="shared" si="5"/>
        <v>42397</v>
      </c>
      <c r="CX7" s="129">
        <f t="shared" si="6"/>
        <v>42762</v>
      </c>
      <c r="CY7" s="132">
        <f t="shared" si="16"/>
        <v>365</v>
      </c>
      <c r="CZ7" s="132">
        <f t="shared" si="7"/>
        <v>-120</v>
      </c>
      <c r="DA7" s="133">
        <f t="shared" si="13"/>
        <v>-32.87671232876712</v>
      </c>
      <c r="DB7" s="459"/>
      <c r="DC7" s="132">
        <f t="shared" si="14"/>
        <v>-32.87671232876712</v>
      </c>
      <c r="DD7" s="134" t="e">
        <f t="shared" si="15"/>
        <v>#REF!</v>
      </c>
    </row>
    <row r="8" spans="1:108" s="82" customFormat="1" ht="102" hidden="1" x14ac:dyDescent="0.25">
      <c r="B8" s="197" t="s">
        <v>141</v>
      </c>
      <c r="C8" s="187" t="s">
        <v>171</v>
      </c>
      <c r="D8" s="36" t="s">
        <v>147</v>
      </c>
      <c r="E8" s="194">
        <v>42381</v>
      </c>
      <c r="F8" s="200" t="s">
        <v>151</v>
      </c>
      <c r="G8" s="200" t="s">
        <v>188</v>
      </c>
      <c r="H8" s="192" t="s">
        <v>127</v>
      </c>
      <c r="I8" s="192" t="s">
        <v>216</v>
      </c>
      <c r="J8" s="221" t="s">
        <v>172</v>
      </c>
      <c r="K8" s="143">
        <v>166</v>
      </c>
      <c r="L8" s="87">
        <v>801116</v>
      </c>
      <c r="M8" s="201" t="s">
        <v>128</v>
      </c>
      <c r="N8" s="88">
        <v>52000000</v>
      </c>
      <c r="O8" s="97" t="s">
        <v>173</v>
      </c>
      <c r="P8" s="90" t="s">
        <v>137</v>
      </c>
      <c r="Q8" s="89" t="s">
        <v>129</v>
      </c>
      <c r="R8" s="90" t="s">
        <v>130</v>
      </c>
      <c r="S8" s="91"/>
      <c r="T8" s="92"/>
      <c r="U8" s="91"/>
      <c r="V8" s="225">
        <v>7</v>
      </c>
      <c r="W8" s="194">
        <v>42383</v>
      </c>
      <c r="X8" s="194">
        <v>42384</v>
      </c>
      <c r="Y8" s="94">
        <f t="shared" si="8"/>
        <v>-1</v>
      </c>
      <c r="Z8" s="192" t="s">
        <v>132</v>
      </c>
      <c r="AA8" s="192" t="s">
        <v>133</v>
      </c>
      <c r="AB8" s="192" t="s">
        <v>134</v>
      </c>
      <c r="AC8" s="192" t="s">
        <v>134</v>
      </c>
      <c r="AD8" s="146" t="s">
        <v>174</v>
      </c>
      <c r="AE8" s="96">
        <v>14696934</v>
      </c>
      <c r="AF8" s="83"/>
      <c r="AG8" s="98">
        <v>16916</v>
      </c>
      <c r="AH8" s="194">
        <v>42383</v>
      </c>
      <c r="AI8" s="195" t="s">
        <v>153</v>
      </c>
      <c r="AJ8" s="257">
        <v>56561350</v>
      </c>
      <c r="AK8" s="146" t="s">
        <v>175</v>
      </c>
      <c r="AL8" s="205">
        <v>5200000</v>
      </c>
      <c r="AM8" s="205">
        <v>52000000</v>
      </c>
      <c r="AN8" s="94"/>
      <c r="AO8" s="206">
        <f t="shared" si="0"/>
        <v>52000000</v>
      </c>
      <c r="AP8" s="100" t="s">
        <v>17</v>
      </c>
      <c r="AQ8" s="101" t="s">
        <v>30</v>
      </c>
      <c r="AR8" s="101" t="s">
        <v>30</v>
      </c>
      <c r="AS8" s="101" t="s">
        <v>30</v>
      </c>
      <c r="AT8" s="102" t="s">
        <v>30</v>
      </c>
      <c r="AU8" s="194">
        <v>42383</v>
      </c>
      <c r="AV8" s="194">
        <v>42687</v>
      </c>
      <c r="AW8" s="88">
        <f t="shared" si="9"/>
        <v>304</v>
      </c>
      <c r="AX8" s="88"/>
      <c r="AY8" s="204" t="s">
        <v>78</v>
      </c>
      <c r="AZ8" s="103" t="e">
        <f>LOOKUP(AY8,#REF!,#REF!)</f>
        <v>#REF!</v>
      </c>
      <c r="BA8" s="230" t="s">
        <v>176</v>
      </c>
      <c r="BB8" s="104"/>
      <c r="BC8" s="104"/>
      <c r="BD8" s="105"/>
      <c r="BE8" s="106"/>
      <c r="BF8" s="104"/>
      <c r="BG8" s="105"/>
      <c r="BH8" s="107"/>
      <c r="BI8" s="108"/>
      <c r="BJ8" s="109"/>
      <c r="BK8" s="109"/>
      <c r="BL8" s="110"/>
      <c r="BM8" s="109"/>
      <c r="BN8" s="111"/>
      <c r="BO8" s="111"/>
      <c r="BP8" s="112"/>
      <c r="BQ8" s="113"/>
      <c r="BR8" s="114"/>
      <c r="BS8" s="113"/>
      <c r="BT8" s="115">
        <f t="shared" si="1"/>
        <v>0</v>
      </c>
      <c r="BU8" s="116">
        <f t="shared" si="10"/>
        <v>0</v>
      </c>
      <c r="BV8" s="117">
        <f t="shared" si="2"/>
        <v>52000000</v>
      </c>
      <c r="BW8" s="118"/>
      <c r="BX8" s="118"/>
      <c r="BY8" s="119"/>
      <c r="BZ8" s="118"/>
      <c r="CA8" s="105"/>
      <c r="CB8" s="109"/>
      <c r="CC8" s="108"/>
      <c r="CD8" s="108"/>
      <c r="CE8" s="108"/>
      <c r="CF8" s="109"/>
      <c r="CG8" s="120"/>
      <c r="CH8" s="120"/>
      <c r="CI8" s="121"/>
      <c r="CJ8" s="121"/>
      <c r="CK8" s="121"/>
      <c r="CL8" s="122"/>
      <c r="CM8" s="123">
        <f t="shared" si="3"/>
        <v>42687</v>
      </c>
      <c r="CN8" s="124"/>
      <c r="CO8" s="94"/>
      <c r="CP8" s="122"/>
      <c r="CQ8" s="125" t="e">
        <f>+SUMIFS(#REF!,#REF!,AG8)</f>
        <v>#REF!</v>
      </c>
      <c r="CR8" s="126" t="e">
        <f>+SUMIFS(#REF!,#REF!,BB8)+SUMIFS(#REF!,#REF!,BH8)+SUMIFS(#REF!,#REF!,BN8)</f>
        <v>#REF!</v>
      </c>
      <c r="CS8" s="127" t="e">
        <f t="shared" si="11"/>
        <v>#REF!</v>
      </c>
      <c r="CT8" s="128"/>
      <c r="CU8" s="129" t="str">
        <f t="shared" si="4"/>
        <v>EJECUCIÓN</v>
      </c>
      <c r="CV8" s="130"/>
      <c r="CW8" s="131">
        <f t="shared" si="5"/>
        <v>42383</v>
      </c>
      <c r="CX8" s="129">
        <f t="shared" si="6"/>
        <v>42687</v>
      </c>
      <c r="CY8" s="132">
        <f t="shared" si="16"/>
        <v>304</v>
      </c>
      <c r="CZ8" s="132">
        <f t="shared" si="7"/>
        <v>-106</v>
      </c>
      <c r="DA8" s="133">
        <f t="shared" si="13"/>
        <v>-34.868421052631575</v>
      </c>
      <c r="DB8" s="459"/>
      <c r="DC8" s="132">
        <f t="shared" si="14"/>
        <v>-34.868421052631575</v>
      </c>
      <c r="DD8" s="134" t="e">
        <f t="shared" si="15"/>
        <v>#REF!</v>
      </c>
    </row>
    <row r="9" spans="1:108" s="82" customFormat="1" ht="66" hidden="1" x14ac:dyDescent="0.3">
      <c r="B9" s="197" t="s">
        <v>294</v>
      </c>
      <c r="C9" s="43" t="s">
        <v>379</v>
      </c>
      <c r="D9" s="345" t="s">
        <v>148</v>
      </c>
      <c r="E9" s="299">
        <v>42381</v>
      </c>
      <c r="F9" s="346" t="s">
        <v>151</v>
      </c>
      <c r="G9" s="346" t="s">
        <v>188</v>
      </c>
      <c r="H9" s="347" t="s">
        <v>380</v>
      </c>
      <c r="I9" s="347" t="s">
        <v>381</v>
      </c>
      <c r="J9" s="236" t="s">
        <v>382</v>
      </c>
      <c r="K9" s="348">
        <v>5</v>
      </c>
      <c r="L9" s="349">
        <v>801116</v>
      </c>
      <c r="M9" s="237" t="s">
        <v>383</v>
      </c>
      <c r="N9" s="238" t="s">
        <v>384</v>
      </c>
      <c r="O9" s="350" t="s">
        <v>385</v>
      </c>
      <c r="P9" s="351" t="s">
        <v>137</v>
      </c>
      <c r="Q9" s="352" t="s">
        <v>129</v>
      </c>
      <c r="R9" s="351" t="s">
        <v>130</v>
      </c>
      <c r="S9" s="301"/>
      <c r="T9" s="353"/>
      <c r="U9" s="301"/>
      <c r="V9" s="354">
        <v>9</v>
      </c>
      <c r="W9" s="299">
        <v>42384</v>
      </c>
      <c r="X9" s="299">
        <v>42389</v>
      </c>
      <c r="Y9" s="355">
        <f t="shared" ref="Y9" si="17">W9-X9</f>
        <v>-5</v>
      </c>
      <c r="Z9" s="347" t="s">
        <v>386</v>
      </c>
      <c r="AA9" s="347" t="s">
        <v>133</v>
      </c>
      <c r="AB9" s="347" t="s">
        <v>134</v>
      </c>
      <c r="AC9" s="347" t="s">
        <v>134</v>
      </c>
      <c r="AD9" s="247" t="s">
        <v>20</v>
      </c>
      <c r="AE9" s="241">
        <v>5825755</v>
      </c>
      <c r="AF9" s="356"/>
      <c r="AG9" s="242">
        <v>17816</v>
      </c>
      <c r="AH9" s="299">
        <v>42384</v>
      </c>
      <c r="AI9" s="357" t="s">
        <v>138</v>
      </c>
      <c r="AJ9" s="358">
        <v>4292009068</v>
      </c>
      <c r="AK9" s="359" t="s">
        <v>387</v>
      </c>
      <c r="AL9" s="300" t="s">
        <v>388</v>
      </c>
      <c r="AM9" s="360">
        <v>41580000</v>
      </c>
      <c r="AN9" s="355"/>
      <c r="AO9" s="361">
        <f t="shared" ref="AO9" si="18">+AM9+AN9</f>
        <v>41580000</v>
      </c>
      <c r="AP9" s="362" t="s">
        <v>17</v>
      </c>
      <c r="AQ9" s="363" t="s">
        <v>30</v>
      </c>
      <c r="AR9" s="363" t="s">
        <v>30</v>
      </c>
      <c r="AS9" s="363" t="s">
        <v>30</v>
      </c>
      <c r="AT9" s="364" t="s">
        <v>30</v>
      </c>
      <c r="AU9" s="299">
        <v>42019</v>
      </c>
      <c r="AV9" s="299">
        <v>42719</v>
      </c>
      <c r="AW9" s="300">
        <f t="shared" ref="AW9" si="19">AV9-AU9</f>
        <v>700</v>
      </c>
      <c r="AX9" s="300"/>
      <c r="AY9" s="365" t="s">
        <v>19</v>
      </c>
      <c r="AZ9" s="103" t="e">
        <f>LOOKUP(AY9,#REF!,#REF!)</f>
        <v>#REF!</v>
      </c>
      <c r="BA9" s="234" t="s">
        <v>389</v>
      </c>
      <c r="BB9" s="137"/>
      <c r="BC9" s="104"/>
      <c r="BD9" s="105"/>
      <c r="BE9" s="105"/>
      <c r="BF9" s="104"/>
      <c r="BG9" s="105"/>
      <c r="BH9" s="107"/>
      <c r="BI9" s="108"/>
      <c r="BJ9" s="109"/>
      <c r="BK9" s="109"/>
      <c r="BL9" s="110"/>
      <c r="BM9" s="109"/>
      <c r="BN9" s="111"/>
      <c r="BO9" s="111"/>
      <c r="BP9" s="112"/>
      <c r="BQ9" s="113"/>
      <c r="BR9" s="114"/>
      <c r="BS9" s="113"/>
      <c r="BT9" s="115">
        <f t="shared" si="1"/>
        <v>0</v>
      </c>
      <c r="BU9" s="116">
        <f t="shared" si="10"/>
        <v>0</v>
      </c>
      <c r="BV9" s="117">
        <f t="shared" si="2"/>
        <v>41580000</v>
      </c>
      <c r="BW9" s="118"/>
      <c r="BX9" s="118"/>
      <c r="BY9" s="118"/>
      <c r="BZ9" s="118"/>
      <c r="CA9" s="105"/>
      <c r="CB9" s="108"/>
      <c r="CC9" s="108"/>
      <c r="CD9" s="108"/>
      <c r="CE9" s="108"/>
      <c r="CF9" s="109"/>
      <c r="CG9" s="120"/>
      <c r="CH9" s="120"/>
      <c r="CI9" s="121"/>
      <c r="CJ9" s="121"/>
      <c r="CK9" s="121"/>
      <c r="CL9" s="122"/>
      <c r="CM9" s="123">
        <f t="shared" si="3"/>
        <v>42719</v>
      </c>
      <c r="CN9" s="124"/>
      <c r="CO9" s="94"/>
      <c r="CP9" s="122"/>
      <c r="CQ9" s="125" t="e">
        <f>+SUMIFS(#REF!,#REF!,AG9)</f>
        <v>#REF!</v>
      </c>
      <c r="CR9" s="126" t="e">
        <f>+SUMIFS(#REF!,#REF!,BB9)+SUMIFS(#REF!,#REF!,BH9)+SUMIFS(#REF!,#REF!,BN9)</f>
        <v>#REF!</v>
      </c>
      <c r="CS9" s="127" t="e">
        <f t="shared" si="11"/>
        <v>#REF!</v>
      </c>
      <c r="CT9" s="128"/>
      <c r="CU9" s="129" t="str">
        <f t="shared" si="4"/>
        <v>EJECUCIÓN</v>
      </c>
      <c r="CV9" s="130"/>
      <c r="CW9" s="131">
        <f t="shared" si="5"/>
        <v>42019</v>
      </c>
      <c r="CX9" s="129">
        <f t="shared" si="6"/>
        <v>42719</v>
      </c>
      <c r="CY9" s="132">
        <f t="shared" si="16"/>
        <v>700</v>
      </c>
      <c r="CZ9" s="132">
        <f t="shared" si="7"/>
        <v>258</v>
      </c>
      <c r="DA9" s="133">
        <f t="shared" si="13"/>
        <v>36.857142857142854</v>
      </c>
      <c r="DB9" s="459"/>
      <c r="DC9" s="132">
        <f t="shared" si="14"/>
        <v>36.857142857142854</v>
      </c>
      <c r="DD9" s="134" t="e">
        <f t="shared" si="15"/>
        <v>#REF!</v>
      </c>
    </row>
    <row r="10" spans="1:108" s="82" customFormat="1" ht="81" x14ac:dyDescent="0.25">
      <c r="B10" s="274" t="s">
        <v>294</v>
      </c>
      <c r="C10" s="43" t="s">
        <v>498</v>
      </c>
      <c r="D10" s="84" t="s">
        <v>149</v>
      </c>
      <c r="E10" s="273">
        <v>42381</v>
      </c>
      <c r="F10" s="85" t="s">
        <v>151</v>
      </c>
      <c r="G10" s="85" t="s">
        <v>365</v>
      </c>
      <c r="H10" s="263" t="s">
        <v>380</v>
      </c>
      <c r="I10" s="263" t="s">
        <v>381</v>
      </c>
      <c r="J10" s="146" t="s">
        <v>499</v>
      </c>
      <c r="K10" s="98">
        <v>52</v>
      </c>
      <c r="L10" s="431" t="s">
        <v>500</v>
      </c>
      <c r="M10" s="432" t="s">
        <v>501</v>
      </c>
      <c r="N10" s="433" t="s">
        <v>502</v>
      </c>
      <c r="O10" s="270" t="s">
        <v>503</v>
      </c>
      <c r="P10" s="267" t="s">
        <v>504</v>
      </c>
      <c r="Q10" s="266" t="s">
        <v>195</v>
      </c>
      <c r="R10" s="267" t="s">
        <v>130</v>
      </c>
      <c r="S10" s="91"/>
      <c r="T10" s="92"/>
      <c r="U10" s="91"/>
      <c r="V10" s="319">
        <v>40</v>
      </c>
      <c r="W10" s="273">
        <v>42419</v>
      </c>
      <c r="X10" s="273"/>
      <c r="Y10" s="268"/>
      <c r="Z10" s="263"/>
      <c r="AA10" s="263"/>
      <c r="AB10" s="263"/>
      <c r="AC10" s="263"/>
      <c r="AD10" s="434"/>
      <c r="AE10" s="435"/>
      <c r="AF10" s="83"/>
      <c r="AG10" s="436"/>
      <c r="AH10" s="273"/>
      <c r="AI10" s="271"/>
      <c r="AJ10" s="321"/>
      <c r="AK10" s="269"/>
      <c r="AL10" s="265"/>
      <c r="AM10" s="276"/>
      <c r="AN10" s="268"/>
      <c r="AO10" s="206"/>
      <c r="AP10" s="279"/>
      <c r="AQ10" s="280"/>
      <c r="AR10" s="280"/>
      <c r="AS10" s="280"/>
      <c r="AT10" s="281" t="s">
        <v>30</v>
      </c>
      <c r="AU10" s="273"/>
      <c r="AV10" s="273"/>
      <c r="AW10" s="265"/>
      <c r="AX10" s="265"/>
      <c r="AY10" s="136"/>
      <c r="AZ10" s="103"/>
      <c r="BA10" s="234"/>
      <c r="BB10" s="104"/>
      <c r="BC10" s="104"/>
      <c r="BD10" s="105"/>
      <c r="BE10" s="138"/>
      <c r="BF10" s="104"/>
      <c r="BG10" s="105"/>
      <c r="BH10" s="107"/>
      <c r="BI10" s="108"/>
      <c r="BJ10" s="109"/>
      <c r="BK10" s="109"/>
      <c r="BL10" s="110"/>
      <c r="BM10" s="109"/>
      <c r="BN10" s="111"/>
      <c r="BO10" s="111"/>
      <c r="BP10" s="112"/>
      <c r="BQ10" s="113"/>
      <c r="BR10" s="114"/>
      <c r="BS10" s="113"/>
      <c r="BT10" s="115">
        <f t="shared" si="1"/>
        <v>0</v>
      </c>
      <c r="BU10" s="116">
        <f t="shared" si="10"/>
        <v>0</v>
      </c>
      <c r="BV10" s="117">
        <f t="shared" si="2"/>
        <v>0</v>
      </c>
      <c r="BW10" s="118"/>
      <c r="BX10" s="118"/>
      <c r="BY10" s="119"/>
      <c r="BZ10" s="118"/>
      <c r="CA10" s="105"/>
      <c r="CB10" s="108"/>
      <c r="CC10" s="108"/>
      <c r="CD10" s="139"/>
      <c r="CE10" s="108"/>
      <c r="CF10" s="109"/>
      <c r="CG10" s="120"/>
      <c r="CH10" s="120"/>
      <c r="CI10" s="121"/>
      <c r="CJ10" s="121"/>
      <c r="CK10" s="121"/>
      <c r="CL10" s="122"/>
      <c r="CM10" s="123">
        <f t="shared" si="3"/>
        <v>0</v>
      </c>
      <c r="CN10" s="124"/>
      <c r="CO10" s="94"/>
      <c r="CP10" s="122"/>
      <c r="CQ10" s="125" t="e">
        <f>+SUMIFS(#REF!,#REF!,AG10)</f>
        <v>#REF!</v>
      </c>
      <c r="CR10" s="126" t="e">
        <f>+SUMIFS(#REF!,#REF!,BB10)+SUMIFS(#REF!,#REF!,BH10)+SUMIFS(#REF!,#REF!,BN10)</f>
        <v>#REF!</v>
      </c>
      <c r="CS10" s="127" t="e">
        <f t="shared" si="11"/>
        <v>#REF!</v>
      </c>
      <c r="CT10" s="128"/>
      <c r="CU10" s="129" t="str">
        <f t="shared" si="4"/>
        <v>EJECUCIÓN</v>
      </c>
      <c r="CV10" s="130"/>
      <c r="CW10" s="131">
        <f t="shared" si="5"/>
        <v>0</v>
      </c>
      <c r="CX10" s="129">
        <f t="shared" si="6"/>
        <v>0</v>
      </c>
      <c r="CY10" s="132">
        <f t="shared" si="16"/>
        <v>0</v>
      </c>
      <c r="CZ10" s="132">
        <f t="shared" si="7"/>
        <v>42277</v>
      </c>
      <c r="DA10" s="133">
        <f t="shared" si="13"/>
        <v>100</v>
      </c>
      <c r="DB10" s="459"/>
      <c r="DC10" s="132">
        <f t="shared" si="14"/>
        <v>100</v>
      </c>
      <c r="DD10" s="134" t="e">
        <f t="shared" si="15"/>
        <v>#REF!</v>
      </c>
    </row>
    <row r="11" spans="1:108" s="82" customFormat="1" ht="89.25" hidden="1" x14ac:dyDescent="0.25">
      <c r="B11" s="197" t="s">
        <v>141</v>
      </c>
      <c r="C11" s="43" t="s">
        <v>142</v>
      </c>
      <c r="D11" s="389" t="s">
        <v>150</v>
      </c>
      <c r="E11" s="213">
        <v>42381</v>
      </c>
      <c r="F11" s="332" t="s">
        <v>151</v>
      </c>
      <c r="G11" s="332"/>
      <c r="H11" s="331" t="s">
        <v>127</v>
      </c>
      <c r="I11" s="331" t="s">
        <v>217</v>
      </c>
      <c r="J11" s="390" t="s">
        <v>291</v>
      </c>
      <c r="K11" s="207">
        <v>3</v>
      </c>
      <c r="L11" s="208">
        <v>801116</v>
      </c>
      <c r="M11" s="391" t="s">
        <v>128</v>
      </c>
      <c r="N11" s="209">
        <v>40250000</v>
      </c>
      <c r="O11" s="210" t="s">
        <v>160</v>
      </c>
      <c r="P11" s="211" t="s">
        <v>137</v>
      </c>
      <c r="Q11" s="214" t="s">
        <v>129</v>
      </c>
      <c r="R11" s="211" t="s">
        <v>130</v>
      </c>
      <c r="S11" s="305"/>
      <c r="T11" s="333"/>
      <c r="U11" s="305"/>
      <c r="V11" s="334">
        <v>3</v>
      </c>
      <c r="W11" s="213">
        <v>42382</v>
      </c>
      <c r="X11" s="213">
        <v>42382</v>
      </c>
      <c r="Y11" s="335">
        <f t="shared" si="8"/>
        <v>0</v>
      </c>
      <c r="Z11" s="331" t="s">
        <v>132</v>
      </c>
      <c r="AA11" s="331" t="s">
        <v>133</v>
      </c>
      <c r="AB11" s="331" t="s">
        <v>134</v>
      </c>
      <c r="AC11" s="331" t="s">
        <v>134</v>
      </c>
      <c r="AD11" s="336" t="s">
        <v>152</v>
      </c>
      <c r="AE11" s="337">
        <v>1020751323</v>
      </c>
      <c r="AF11" s="338"/>
      <c r="AG11" s="339">
        <v>13516</v>
      </c>
      <c r="AH11" s="213">
        <v>42382</v>
      </c>
      <c r="AI11" s="340" t="s">
        <v>138</v>
      </c>
      <c r="AJ11" s="341">
        <v>4822717786</v>
      </c>
      <c r="AK11" s="336" t="s">
        <v>154</v>
      </c>
      <c r="AL11" s="392">
        <v>3500000</v>
      </c>
      <c r="AM11" s="392">
        <v>40250000</v>
      </c>
      <c r="AN11" s="335"/>
      <c r="AO11" s="393">
        <f t="shared" si="0"/>
        <v>40250000</v>
      </c>
      <c r="AP11" s="394" t="s">
        <v>17</v>
      </c>
      <c r="AQ11" s="395" t="s">
        <v>30</v>
      </c>
      <c r="AR11" s="395" t="s">
        <v>30</v>
      </c>
      <c r="AS11" s="395" t="s">
        <v>30</v>
      </c>
      <c r="AT11" s="396" t="s">
        <v>30</v>
      </c>
      <c r="AU11" s="213">
        <v>42382</v>
      </c>
      <c r="AV11" s="213">
        <v>42731</v>
      </c>
      <c r="AW11" s="209">
        <f t="shared" si="9"/>
        <v>349</v>
      </c>
      <c r="AX11" s="209">
        <v>0</v>
      </c>
      <c r="AY11" s="397"/>
      <c r="AZ11" s="103" t="e">
        <f>LOOKUP(AY11,#REF!,#REF!)</f>
        <v>#REF!</v>
      </c>
      <c r="BA11" s="228" t="s">
        <v>164</v>
      </c>
      <c r="BB11" s="104"/>
      <c r="BC11" s="104"/>
      <c r="BD11" s="105"/>
      <c r="BE11" s="106"/>
      <c r="BF11" s="104"/>
      <c r="BG11" s="105"/>
      <c r="BH11" s="107"/>
      <c r="BI11" s="108"/>
      <c r="BJ11" s="109"/>
      <c r="BK11" s="109"/>
      <c r="BL11" s="110"/>
      <c r="BM11" s="109"/>
      <c r="BN11" s="111"/>
      <c r="BO11" s="111"/>
      <c r="BP11" s="112"/>
      <c r="BQ11" s="113"/>
      <c r="BR11" s="114"/>
      <c r="BS11" s="113"/>
      <c r="BT11" s="115">
        <f t="shared" si="1"/>
        <v>0</v>
      </c>
      <c r="BU11" s="116">
        <f t="shared" si="10"/>
        <v>0</v>
      </c>
      <c r="BV11" s="117">
        <f t="shared" si="2"/>
        <v>40250000</v>
      </c>
      <c r="BW11" s="118"/>
      <c r="BX11" s="118"/>
      <c r="BY11" s="119"/>
      <c r="BZ11" s="118"/>
      <c r="CA11" s="105"/>
      <c r="CB11" s="109"/>
      <c r="CC11" s="108"/>
      <c r="CD11" s="108"/>
      <c r="CE11" s="108"/>
      <c r="CF11" s="109"/>
      <c r="CG11" s="120"/>
      <c r="CH11" s="120"/>
      <c r="CI11" s="121"/>
      <c r="CJ11" s="121"/>
      <c r="CK11" s="121"/>
      <c r="CL11" s="122"/>
      <c r="CM11" s="123">
        <f t="shared" si="3"/>
        <v>42731</v>
      </c>
      <c r="CN11" s="124"/>
      <c r="CO11" s="94"/>
      <c r="CP11" s="122"/>
      <c r="CQ11" s="125" t="e">
        <f>+SUMIFS(#REF!,#REF!,AG11)</f>
        <v>#REF!</v>
      </c>
      <c r="CR11" s="126" t="e">
        <f>+SUMIFS(#REF!,#REF!,BB11)+SUMIFS(#REF!,#REF!,BH11)+SUMIFS(#REF!,#REF!,BN11)</f>
        <v>#REF!</v>
      </c>
      <c r="CS11" s="127" t="e">
        <f t="shared" si="11"/>
        <v>#REF!</v>
      </c>
      <c r="CT11" s="128"/>
      <c r="CU11" s="129" t="str">
        <f t="shared" si="4"/>
        <v>EJECUCIÓN</v>
      </c>
      <c r="CV11" s="130"/>
      <c r="CW11" s="131">
        <f t="shared" si="5"/>
        <v>42382</v>
      </c>
      <c r="CX11" s="129">
        <f t="shared" si="6"/>
        <v>42731</v>
      </c>
      <c r="CY11" s="132">
        <f t="shared" si="16"/>
        <v>349</v>
      </c>
      <c r="CZ11" s="132">
        <f t="shared" si="7"/>
        <v>-105</v>
      </c>
      <c r="DA11" s="133">
        <f t="shared" si="13"/>
        <v>-30.085959885386821</v>
      </c>
      <c r="DB11" s="459"/>
      <c r="DC11" s="132">
        <f t="shared" si="14"/>
        <v>-30.085959885386821</v>
      </c>
      <c r="DD11" s="134" t="e">
        <f t="shared" si="15"/>
        <v>#REF!</v>
      </c>
    </row>
    <row r="12" spans="1:108" s="82" customFormat="1" ht="108" hidden="1" x14ac:dyDescent="0.25">
      <c r="B12" s="197" t="s">
        <v>125</v>
      </c>
      <c r="C12" s="43" t="s">
        <v>326</v>
      </c>
      <c r="D12" s="36" t="s">
        <v>155</v>
      </c>
      <c r="E12" s="194">
        <v>42381</v>
      </c>
      <c r="F12" s="200" t="s">
        <v>151</v>
      </c>
      <c r="G12" s="200" t="s">
        <v>188</v>
      </c>
      <c r="H12" s="192" t="s">
        <v>127</v>
      </c>
      <c r="I12" s="192" t="s">
        <v>328</v>
      </c>
      <c r="J12" s="220" t="s">
        <v>332</v>
      </c>
      <c r="K12" s="98">
        <v>208</v>
      </c>
      <c r="L12" s="87">
        <v>801015</v>
      </c>
      <c r="M12" s="201" t="s">
        <v>305</v>
      </c>
      <c r="N12" s="88">
        <v>77000000</v>
      </c>
      <c r="O12" s="97" t="s">
        <v>329</v>
      </c>
      <c r="P12" s="90" t="s">
        <v>137</v>
      </c>
      <c r="Q12" s="89" t="s">
        <v>129</v>
      </c>
      <c r="R12" s="90" t="s">
        <v>130</v>
      </c>
      <c r="S12" s="91"/>
      <c r="T12" s="92"/>
      <c r="U12" s="91"/>
      <c r="V12" s="261" t="s">
        <v>327</v>
      </c>
      <c r="W12" s="194">
        <v>42388</v>
      </c>
      <c r="X12" s="194">
        <v>42388</v>
      </c>
      <c r="Y12" s="94">
        <f t="shared" si="8"/>
        <v>0</v>
      </c>
      <c r="Z12" s="192" t="s">
        <v>132</v>
      </c>
      <c r="AA12" s="192" t="s">
        <v>133</v>
      </c>
      <c r="AB12" s="192" t="s">
        <v>134</v>
      </c>
      <c r="AC12" s="192" t="s">
        <v>134</v>
      </c>
      <c r="AD12" s="95" t="s">
        <v>330</v>
      </c>
      <c r="AE12" s="96">
        <v>77177212</v>
      </c>
      <c r="AF12" s="83"/>
      <c r="AG12" s="98">
        <v>21216</v>
      </c>
      <c r="AH12" s="194">
        <v>42388</v>
      </c>
      <c r="AI12" s="99" t="s">
        <v>138</v>
      </c>
      <c r="AJ12" s="257">
        <v>5570179118</v>
      </c>
      <c r="AK12" s="95" t="s">
        <v>175</v>
      </c>
      <c r="AL12" s="88">
        <v>7000000</v>
      </c>
      <c r="AM12" s="205">
        <v>77000000</v>
      </c>
      <c r="AN12" s="94"/>
      <c r="AO12" s="206">
        <f t="shared" si="0"/>
        <v>77000000</v>
      </c>
      <c r="AP12" s="100" t="s">
        <v>17</v>
      </c>
      <c r="AQ12" s="101" t="s">
        <v>30</v>
      </c>
      <c r="AR12" s="101" t="s">
        <v>30</v>
      </c>
      <c r="AS12" s="101" t="s">
        <v>30</v>
      </c>
      <c r="AT12" s="102" t="s">
        <v>30</v>
      </c>
      <c r="AU12" s="194">
        <v>42388</v>
      </c>
      <c r="AV12" s="194">
        <v>42722</v>
      </c>
      <c r="AW12" s="88">
        <f t="shared" si="9"/>
        <v>334</v>
      </c>
      <c r="AX12" s="88"/>
      <c r="AY12" s="9" t="s">
        <v>27</v>
      </c>
      <c r="AZ12" s="103" t="e">
        <f>LOOKUP(AY12,#REF!,#REF!)</f>
        <v>#REF!</v>
      </c>
      <c r="BA12" s="228" t="s">
        <v>331</v>
      </c>
      <c r="BB12" s="137"/>
      <c r="BC12" s="104"/>
      <c r="BD12" s="105"/>
      <c r="BE12" s="105"/>
      <c r="BF12" s="104"/>
      <c r="BG12" s="105"/>
      <c r="BH12" s="107"/>
      <c r="BI12" s="108"/>
      <c r="BJ12" s="109"/>
      <c r="BK12" s="109"/>
      <c r="BL12" s="110"/>
      <c r="BM12" s="109"/>
      <c r="BN12" s="111"/>
      <c r="BO12" s="111"/>
      <c r="BP12" s="112"/>
      <c r="BQ12" s="113"/>
      <c r="BR12" s="114"/>
      <c r="BS12" s="113"/>
      <c r="BT12" s="115">
        <f t="shared" si="1"/>
        <v>0</v>
      </c>
      <c r="BU12" s="116">
        <f t="shared" si="10"/>
        <v>0</v>
      </c>
      <c r="BV12" s="117">
        <f t="shared" si="2"/>
        <v>77000000</v>
      </c>
      <c r="BW12" s="118"/>
      <c r="BX12" s="118"/>
      <c r="BY12" s="118"/>
      <c r="BZ12" s="118"/>
      <c r="CA12" s="105"/>
      <c r="CB12" s="108"/>
      <c r="CC12" s="108"/>
      <c r="CD12" s="108"/>
      <c r="CE12" s="108"/>
      <c r="CF12" s="109"/>
      <c r="CG12" s="120"/>
      <c r="CH12" s="120"/>
      <c r="CI12" s="121"/>
      <c r="CJ12" s="121"/>
      <c r="CK12" s="121"/>
      <c r="CL12" s="122"/>
      <c r="CM12" s="123">
        <f t="shared" si="3"/>
        <v>42722</v>
      </c>
      <c r="CN12" s="124"/>
      <c r="CO12" s="94"/>
      <c r="CP12" s="122"/>
      <c r="CQ12" s="125" t="e">
        <f>+SUMIFS(#REF!,#REF!,AG12)</f>
        <v>#REF!</v>
      </c>
      <c r="CR12" s="126" t="e">
        <f>+SUMIFS(#REF!,#REF!,BB12)+SUMIFS(#REF!,#REF!,BH12)+SUMIFS(#REF!,#REF!,BN12)</f>
        <v>#REF!</v>
      </c>
      <c r="CS12" s="127" t="e">
        <f t="shared" si="11"/>
        <v>#REF!</v>
      </c>
      <c r="CT12" s="128"/>
      <c r="CU12" s="129" t="str">
        <f t="shared" si="4"/>
        <v>EJECUCIÓN</v>
      </c>
      <c r="CV12" s="130"/>
      <c r="CW12" s="131">
        <f t="shared" si="5"/>
        <v>42388</v>
      </c>
      <c r="CX12" s="129">
        <f t="shared" si="6"/>
        <v>42722</v>
      </c>
      <c r="CY12" s="132">
        <f t="shared" si="16"/>
        <v>334</v>
      </c>
      <c r="CZ12" s="132">
        <f t="shared" si="7"/>
        <v>-111</v>
      </c>
      <c r="DA12" s="133">
        <f t="shared" si="13"/>
        <v>-33.233532934131738</v>
      </c>
      <c r="DB12" s="459"/>
      <c r="DC12" s="132">
        <f t="shared" si="14"/>
        <v>-33.233532934131738</v>
      </c>
      <c r="DD12" s="134" t="e">
        <f t="shared" si="15"/>
        <v>#REF!</v>
      </c>
    </row>
    <row r="13" spans="1:108" s="82" customFormat="1" ht="76.5" hidden="1" x14ac:dyDescent="0.25">
      <c r="B13" s="197" t="s">
        <v>294</v>
      </c>
      <c r="C13" s="43" t="s">
        <v>390</v>
      </c>
      <c r="D13" s="261" t="s">
        <v>156</v>
      </c>
      <c r="E13" s="194">
        <v>42382</v>
      </c>
      <c r="F13" s="85" t="s">
        <v>151</v>
      </c>
      <c r="G13" s="85" t="s">
        <v>188</v>
      </c>
      <c r="H13" s="86" t="s">
        <v>127</v>
      </c>
      <c r="I13" s="86" t="s">
        <v>391</v>
      </c>
      <c r="J13" s="220" t="s">
        <v>392</v>
      </c>
      <c r="K13" s="98">
        <v>199</v>
      </c>
      <c r="L13" s="87">
        <v>801116</v>
      </c>
      <c r="M13" s="237" t="s">
        <v>383</v>
      </c>
      <c r="N13" s="243" t="s">
        <v>393</v>
      </c>
      <c r="O13" s="97" t="s">
        <v>394</v>
      </c>
      <c r="P13" s="90" t="s">
        <v>137</v>
      </c>
      <c r="Q13" s="89" t="s">
        <v>129</v>
      </c>
      <c r="R13" s="90" t="s">
        <v>130</v>
      </c>
      <c r="S13" s="91"/>
      <c r="T13" s="92"/>
      <c r="U13" s="91"/>
      <c r="V13" s="244">
        <v>5</v>
      </c>
      <c r="W13" s="194">
        <v>42383</v>
      </c>
      <c r="X13" s="194">
        <v>42388</v>
      </c>
      <c r="Y13" s="94">
        <f t="shared" si="8"/>
        <v>-5</v>
      </c>
      <c r="Z13" s="86" t="s">
        <v>132</v>
      </c>
      <c r="AA13" s="86" t="s">
        <v>133</v>
      </c>
      <c r="AB13" s="86" t="s">
        <v>134</v>
      </c>
      <c r="AC13" s="86" t="s">
        <v>134</v>
      </c>
      <c r="AD13" s="245" t="s">
        <v>395</v>
      </c>
      <c r="AE13" s="241">
        <v>1049617134</v>
      </c>
      <c r="AF13" s="83"/>
      <c r="AG13" s="98">
        <v>16816</v>
      </c>
      <c r="AH13" s="194">
        <v>42383</v>
      </c>
      <c r="AI13" s="99" t="s">
        <v>396</v>
      </c>
      <c r="AJ13" s="258">
        <v>4093878502</v>
      </c>
      <c r="AK13" s="95" t="s">
        <v>397</v>
      </c>
      <c r="AL13" s="88">
        <v>3500000</v>
      </c>
      <c r="AM13" s="88">
        <v>31500000</v>
      </c>
      <c r="AN13" s="94"/>
      <c r="AO13" s="206">
        <f t="shared" si="0"/>
        <v>31500000</v>
      </c>
      <c r="AP13" s="100" t="s">
        <v>17</v>
      </c>
      <c r="AQ13" s="101" t="s">
        <v>30</v>
      </c>
      <c r="AR13" s="101" t="s">
        <v>30</v>
      </c>
      <c r="AS13" s="101" t="s">
        <v>30</v>
      </c>
      <c r="AT13" s="102" t="s">
        <v>30</v>
      </c>
      <c r="AU13" s="194">
        <v>42383</v>
      </c>
      <c r="AV13" s="194">
        <v>42657</v>
      </c>
      <c r="AW13" s="88">
        <f t="shared" si="9"/>
        <v>274</v>
      </c>
      <c r="AX13" s="88"/>
      <c r="AY13" s="246" t="s">
        <v>398</v>
      </c>
      <c r="AZ13" s="103" t="e">
        <f>LOOKUP(AY13,#REF!,#REF!)</f>
        <v>#REF!</v>
      </c>
      <c r="BA13" s="234" t="s">
        <v>399</v>
      </c>
      <c r="BB13" s="104"/>
      <c r="BC13" s="104"/>
      <c r="BD13" s="105"/>
      <c r="BE13" s="138"/>
      <c r="BF13" s="104"/>
      <c r="BG13" s="105"/>
      <c r="BH13" s="107"/>
      <c r="BI13" s="108"/>
      <c r="BJ13" s="109"/>
      <c r="BK13" s="109"/>
      <c r="BL13" s="110"/>
      <c r="BM13" s="109"/>
      <c r="BN13" s="111"/>
      <c r="BO13" s="111"/>
      <c r="BP13" s="112"/>
      <c r="BQ13" s="113"/>
      <c r="BR13" s="114"/>
      <c r="BS13" s="113"/>
      <c r="BT13" s="115">
        <f t="shared" si="1"/>
        <v>0</v>
      </c>
      <c r="BU13" s="116">
        <f t="shared" si="10"/>
        <v>0</v>
      </c>
      <c r="BV13" s="117">
        <f t="shared" si="2"/>
        <v>31500000</v>
      </c>
      <c r="BW13" s="118"/>
      <c r="BX13" s="118"/>
      <c r="BY13" s="119"/>
      <c r="BZ13" s="118"/>
      <c r="CA13" s="105"/>
      <c r="CB13" s="108"/>
      <c r="CC13" s="108"/>
      <c r="CD13" s="139"/>
      <c r="CE13" s="108"/>
      <c r="CF13" s="109"/>
      <c r="CG13" s="120"/>
      <c r="CH13" s="120"/>
      <c r="CI13" s="121"/>
      <c r="CJ13" s="121"/>
      <c r="CK13" s="121"/>
      <c r="CL13" s="122"/>
      <c r="CM13" s="123">
        <f t="shared" si="3"/>
        <v>42657</v>
      </c>
      <c r="CN13" s="124"/>
      <c r="CO13" s="94"/>
      <c r="CP13" s="122"/>
      <c r="CQ13" s="125" t="e">
        <f>+SUMIFS(#REF!,#REF!,AG13)</f>
        <v>#REF!</v>
      </c>
      <c r="CR13" s="126" t="e">
        <f>+SUMIFS(#REF!,#REF!,BB13)+SUMIFS(#REF!,#REF!,BH13)+SUMIFS(#REF!,#REF!,BN13)</f>
        <v>#REF!</v>
      </c>
      <c r="CS13" s="127" t="e">
        <f t="shared" si="11"/>
        <v>#REF!</v>
      </c>
      <c r="CT13" s="128"/>
      <c r="CU13" s="129" t="str">
        <f t="shared" si="4"/>
        <v>EJECUCIÓN</v>
      </c>
      <c r="CV13" s="130"/>
      <c r="CW13" s="131">
        <f t="shared" si="5"/>
        <v>42383</v>
      </c>
      <c r="CX13" s="129">
        <f t="shared" si="6"/>
        <v>42657</v>
      </c>
      <c r="CY13" s="132">
        <f t="shared" si="16"/>
        <v>274</v>
      </c>
      <c r="CZ13" s="132">
        <f t="shared" si="7"/>
        <v>-106</v>
      </c>
      <c r="DA13" s="133">
        <f t="shared" si="13"/>
        <v>-38.686131386861319</v>
      </c>
      <c r="DB13" s="459"/>
      <c r="DC13" s="132">
        <f t="shared" si="14"/>
        <v>-38.686131386861319</v>
      </c>
      <c r="DD13" s="134" t="e">
        <f t="shared" si="15"/>
        <v>#REF!</v>
      </c>
    </row>
    <row r="14" spans="1:108" s="82" customFormat="1" ht="89.25" hidden="1" x14ac:dyDescent="0.25">
      <c r="B14" s="197" t="s">
        <v>294</v>
      </c>
      <c r="C14" s="187" t="s">
        <v>400</v>
      </c>
      <c r="D14" s="261" t="s">
        <v>157</v>
      </c>
      <c r="E14" s="194">
        <v>42382</v>
      </c>
      <c r="F14" s="85" t="s">
        <v>151</v>
      </c>
      <c r="G14" s="85" t="s">
        <v>188</v>
      </c>
      <c r="H14" s="86" t="s">
        <v>127</v>
      </c>
      <c r="I14" s="192" t="s">
        <v>328</v>
      </c>
      <c r="J14" s="218" t="s">
        <v>401</v>
      </c>
      <c r="K14" s="143">
        <v>209</v>
      </c>
      <c r="L14" s="87">
        <v>801217</v>
      </c>
      <c r="M14" s="201" t="s">
        <v>402</v>
      </c>
      <c r="N14" s="88" t="s">
        <v>403</v>
      </c>
      <c r="O14" s="97" t="s">
        <v>404</v>
      </c>
      <c r="P14" s="90" t="s">
        <v>137</v>
      </c>
      <c r="Q14" s="89" t="s">
        <v>129</v>
      </c>
      <c r="R14" s="90" t="s">
        <v>130</v>
      </c>
      <c r="S14" s="91"/>
      <c r="T14" s="92"/>
      <c r="U14" s="91"/>
      <c r="V14" s="224">
        <v>15</v>
      </c>
      <c r="W14" s="194">
        <v>42389</v>
      </c>
      <c r="X14" s="194">
        <v>42391</v>
      </c>
      <c r="Y14" s="94">
        <f t="shared" si="8"/>
        <v>-2</v>
      </c>
      <c r="Z14" s="192" t="s">
        <v>132</v>
      </c>
      <c r="AA14" s="192" t="s">
        <v>133</v>
      </c>
      <c r="AB14" s="192" t="s">
        <v>134</v>
      </c>
      <c r="AC14" s="192" t="s">
        <v>134</v>
      </c>
      <c r="AD14" s="245" t="s">
        <v>405</v>
      </c>
      <c r="AE14" s="240">
        <v>79262899</v>
      </c>
      <c r="AF14" s="83"/>
      <c r="AG14" s="98">
        <v>24416</v>
      </c>
      <c r="AH14" s="194">
        <v>42389</v>
      </c>
      <c r="AI14" s="195" t="s">
        <v>396</v>
      </c>
      <c r="AJ14" s="257">
        <v>79262899</v>
      </c>
      <c r="AK14" s="146" t="s">
        <v>387</v>
      </c>
      <c r="AL14" s="88">
        <v>3500000</v>
      </c>
      <c r="AM14" s="205">
        <v>38500000</v>
      </c>
      <c r="AN14" s="94"/>
      <c r="AO14" s="206">
        <f t="shared" si="0"/>
        <v>38500000</v>
      </c>
      <c r="AP14" s="100" t="s">
        <v>17</v>
      </c>
      <c r="AQ14" s="101" t="s">
        <v>30</v>
      </c>
      <c r="AR14" s="101" t="s">
        <v>30</v>
      </c>
      <c r="AS14" s="101" t="s">
        <v>30</v>
      </c>
      <c r="AT14" s="102" t="s">
        <v>30</v>
      </c>
      <c r="AU14" s="194">
        <v>42389</v>
      </c>
      <c r="AV14" s="194">
        <v>42724</v>
      </c>
      <c r="AW14" s="88">
        <f t="shared" si="9"/>
        <v>335</v>
      </c>
      <c r="AX14" s="88"/>
      <c r="AY14" s="9" t="s">
        <v>27</v>
      </c>
      <c r="AZ14" s="103" t="e">
        <f>LOOKUP(AY14,#REF!,#REF!)</f>
        <v>#REF!</v>
      </c>
      <c r="BA14" s="228" t="s">
        <v>406</v>
      </c>
      <c r="BB14" s="104"/>
      <c r="BC14" s="104"/>
      <c r="BD14" s="105"/>
      <c r="BE14" s="106"/>
      <c r="BF14" s="104"/>
      <c r="BG14" s="105"/>
      <c r="BH14" s="107"/>
      <c r="BI14" s="108"/>
      <c r="BJ14" s="109"/>
      <c r="BK14" s="109"/>
      <c r="BL14" s="110"/>
      <c r="BM14" s="109"/>
      <c r="BN14" s="111"/>
      <c r="BO14" s="111"/>
      <c r="BP14" s="112"/>
      <c r="BQ14" s="113"/>
      <c r="BR14" s="114"/>
      <c r="BS14" s="113"/>
      <c r="BT14" s="115">
        <f t="shared" si="1"/>
        <v>0</v>
      </c>
      <c r="BU14" s="116">
        <f t="shared" si="10"/>
        <v>0</v>
      </c>
      <c r="BV14" s="117">
        <f t="shared" si="2"/>
        <v>38500000</v>
      </c>
      <c r="BW14" s="118"/>
      <c r="BX14" s="118"/>
      <c r="BY14" s="119"/>
      <c r="BZ14" s="118"/>
      <c r="CA14" s="105"/>
      <c r="CB14" s="109"/>
      <c r="CC14" s="108"/>
      <c r="CD14" s="108"/>
      <c r="CE14" s="108"/>
      <c r="CF14" s="109"/>
      <c r="CG14" s="120"/>
      <c r="CH14" s="120"/>
      <c r="CI14" s="121"/>
      <c r="CJ14" s="121"/>
      <c r="CK14" s="121"/>
      <c r="CL14" s="122"/>
      <c r="CM14" s="123">
        <f t="shared" si="3"/>
        <v>42724</v>
      </c>
      <c r="CN14" s="124"/>
      <c r="CO14" s="94"/>
      <c r="CP14" s="122"/>
      <c r="CQ14" s="125" t="e">
        <f>+SUMIFS(#REF!,#REF!,AG14)</f>
        <v>#REF!</v>
      </c>
      <c r="CR14" s="126" t="e">
        <f>+SUMIFS(#REF!,#REF!,BB14)+SUMIFS(#REF!,#REF!,BH14)+SUMIFS(#REF!,#REF!,BN14)</f>
        <v>#REF!</v>
      </c>
      <c r="CS14" s="127" t="e">
        <f t="shared" si="11"/>
        <v>#REF!</v>
      </c>
      <c r="CT14" s="128"/>
      <c r="CU14" s="129" t="str">
        <f t="shared" si="4"/>
        <v>EJECUCIÓN</v>
      </c>
      <c r="CV14" s="130"/>
      <c r="CW14" s="131">
        <f t="shared" si="5"/>
        <v>42389</v>
      </c>
      <c r="CX14" s="129">
        <f t="shared" si="6"/>
        <v>42724</v>
      </c>
      <c r="CY14" s="132">
        <f t="shared" si="16"/>
        <v>335</v>
      </c>
      <c r="CZ14" s="132">
        <f t="shared" si="7"/>
        <v>-112</v>
      </c>
      <c r="DA14" s="133">
        <f t="shared" si="13"/>
        <v>-33.432835820895527</v>
      </c>
      <c r="DB14" s="459"/>
      <c r="DC14" s="132">
        <f t="shared" si="14"/>
        <v>-33.432835820895527</v>
      </c>
      <c r="DD14" s="134" t="e">
        <f t="shared" si="15"/>
        <v>#REF!</v>
      </c>
    </row>
    <row r="15" spans="1:108" s="82" customFormat="1" ht="102" hidden="1" x14ac:dyDescent="0.25">
      <c r="B15" s="197" t="s">
        <v>294</v>
      </c>
      <c r="C15" s="187" t="s">
        <v>407</v>
      </c>
      <c r="D15" s="261" t="s">
        <v>158</v>
      </c>
      <c r="E15" s="194">
        <v>42382</v>
      </c>
      <c r="F15" s="85" t="s">
        <v>151</v>
      </c>
      <c r="G15" s="85" t="s">
        <v>209</v>
      </c>
      <c r="H15" s="86" t="s">
        <v>408</v>
      </c>
      <c r="I15" s="86" t="s">
        <v>409</v>
      </c>
      <c r="J15" s="220" t="s">
        <v>410</v>
      </c>
      <c r="K15" s="98">
        <v>54</v>
      </c>
      <c r="L15" s="87">
        <v>801315</v>
      </c>
      <c r="M15" s="201" t="s">
        <v>402</v>
      </c>
      <c r="N15" s="242" t="s">
        <v>411</v>
      </c>
      <c r="O15" s="97" t="s">
        <v>412</v>
      </c>
      <c r="P15" s="90" t="s">
        <v>213</v>
      </c>
      <c r="Q15" s="89" t="s">
        <v>129</v>
      </c>
      <c r="R15" s="90" t="s">
        <v>130</v>
      </c>
      <c r="S15" s="91"/>
      <c r="T15" s="92"/>
      <c r="U15" s="91"/>
      <c r="V15" s="244">
        <v>10</v>
      </c>
      <c r="W15" s="194">
        <v>42384</v>
      </c>
      <c r="X15" s="194">
        <v>42389</v>
      </c>
      <c r="Y15" s="94">
        <f t="shared" si="8"/>
        <v>-5</v>
      </c>
      <c r="Z15" s="86" t="s">
        <v>209</v>
      </c>
      <c r="AA15" s="86"/>
      <c r="AB15" s="86" t="s">
        <v>408</v>
      </c>
      <c r="AC15" s="86" t="s">
        <v>413</v>
      </c>
      <c r="AD15" s="245" t="s">
        <v>414</v>
      </c>
      <c r="AE15" s="240">
        <v>98324134</v>
      </c>
      <c r="AF15" s="83"/>
      <c r="AG15" s="98">
        <v>18516</v>
      </c>
      <c r="AH15" s="194">
        <v>42384</v>
      </c>
      <c r="AI15" s="99" t="s">
        <v>396</v>
      </c>
      <c r="AJ15" s="258">
        <v>24527938846</v>
      </c>
      <c r="AK15" s="95" t="s">
        <v>415</v>
      </c>
      <c r="AL15" s="88">
        <v>854160</v>
      </c>
      <c r="AM15" s="205">
        <v>9395760</v>
      </c>
      <c r="AN15" s="94"/>
      <c r="AO15" s="206">
        <f t="shared" si="0"/>
        <v>9395760</v>
      </c>
      <c r="AP15" s="100" t="s">
        <v>17</v>
      </c>
      <c r="AQ15" s="101" t="s">
        <v>30</v>
      </c>
      <c r="AR15" s="101" t="s">
        <v>30</v>
      </c>
      <c r="AS15" s="101" t="s">
        <v>30</v>
      </c>
      <c r="AT15" s="102" t="s">
        <v>30</v>
      </c>
      <c r="AU15" s="194">
        <v>42384</v>
      </c>
      <c r="AV15" s="194">
        <v>42719</v>
      </c>
      <c r="AW15" s="88">
        <f t="shared" si="9"/>
        <v>335</v>
      </c>
      <c r="AX15" s="88"/>
      <c r="AY15" s="136" t="s">
        <v>416</v>
      </c>
      <c r="AZ15" s="103">
        <v>30738603</v>
      </c>
      <c r="BA15" s="234" t="s">
        <v>417</v>
      </c>
      <c r="BB15" s="137"/>
      <c r="BC15" s="104"/>
      <c r="BD15" s="105"/>
      <c r="BE15" s="105"/>
      <c r="BF15" s="104"/>
      <c r="BG15" s="105"/>
      <c r="BH15" s="107"/>
      <c r="BI15" s="108"/>
      <c r="BJ15" s="109"/>
      <c r="BK15" s="109"/>
      <c r="BL15" s="110"/>
      <c r="BM15" s="109"/>
      <c r="BN15" s="111"/>
      <c r="BO15" s="111"/>
      <c r="BP15" s="112"/>
      <c r="BQ15" s="113"/>
      <c r="BR15" s="114"/>
      <c r="BS15" s="113"/>
      <c r="BT15" s="115">
        <f t="shared" si="1"/>
        <v>0</v>
      </c>
      <c r="BU15" s="116">
        <f t="shared" si="10"/>
        <v>0</v>
      </c>
      <c r="BV15" s="117">
        <f t="shared" si="2"/>
        <v>9395760</v>
      </c>
      <c r="BW15" s="118"/>
      <c r="BX15" s="118"/>
      <c r="BY15" s="118"/>
      <c r="BZ15" s="118"/>
      <c r="CA15" s="105"/>
      <c r="CB15" s="108"/>
      <c r="CC15" s="108"/>
      <c r="CD15" s="108"/>
      <c r="CE15" s="108"/>
      <c r="CF15" s="109"/>
      <c r="CG15" s="120"/>
      <c r="CH15" s="120"/>
      <c r="CI15" s="121"/>
      <c r="CJ15" s="121"/>
      <c r="CK15" s="121"/>
      <c r="CL15" s="122"/>
      <c r="CM15" s="123">
        <f t="shared" si="3"/>
        <v>42719</v>
      </c>
      <c r="CN15" s="124"/>
      <c r="CO15" s="94"/>
      <c r="CP15" s="122"/>
      <c r="CQ15" s="125" t="e">
        <f>+SUMIFS(#REF!,#REF!,AG15)</f>
        <v>#REF!</v>
      </c>
      <c r="CR15" s="126" t="e">
        <f>+SUMIFS(#REF!,#REF!,BB15)+SUMIFS(#REF!,#REF!,BH15)+SUMIFS(#REF!,#REF!,BN15)</f>
        <v>#REF!</v>
      </c>
      <c r="CS15" s="127" t="e">
        <f t="shared" si="11"/>
        <v>#REF!</v>
      </c>
      <c r="CT15" s="128"/>
      <c r="CU15" s="129" t="str">
        <f t="shared" si="4"/>
        <v>EJECUCIÓN</v>
      </c>
      <c r="CV15" s="130"/>
      <c r="CW15" s="131">
        <f t="shared" si="5"/>
        <v>42384</v>
      </c>
      <c r="CX15" s="129">
        <f t="shared" si="6"/>
        <v>42719</v>
      </c>
      <c r="CY15" s="132">
        <f t="shared" si="16"/>
        <v>335</v>
      </c>
      <c r="CZ15" s="132">
        <f t="shared" si="7"/>
        <v>-107</v>
      </c>
      <c r="DA15" s="133">
        <f t="shared" si="13"/>
        <v>-31.940298507462689</v>
      </c>
      <c r="DB15" s="459"/>
      <c r="DC15" s="132">
        <f t="shared" si="14"/>
        <v>-31.940298507462689</v>
      </c>
      <c r="DD15" s="134" t="e">
        <f t="shared" si="15"/>
        <v>#REF!</v>
      </c>
    </row>
    <row r="16" spans="1:108" s="82" customFormat="1" ht="106.5" hidden="1" customHeight="1" x14ac:dyDescent="0.25">
      <c r="B16" s="197" t="s">
        <v>141</v>
      </c>
      <c r="C16" s="187" t="s">
        <v>525</v>
      </c>
      <c r="D16" s="345" t="s">
        <v>159</v>
      </c>
      <c r="E16" s="299">
        <v>42382</v>
      </c>
      <c r="F16" s="366" t="s">
        <v>151</v>
      </c>
      <c r="G16" s="366" t="s">
        <v>188</v>
      </c>
      <c r="H16" s="367" t="s">
        <v>127</v>
      </c>
      <c r="I16" s="367" t="s">
        <v>76</v>
      </c>
      <c r="J16" s="368" t="s">
        <v>292</v>
      </c>
      <c r="K16" s="348">
        <v>198</v>
      </c>
      <c r="L16" s="349">
        <v>801116</v>
      </c>
      <c r="M16" s="369" t="s">
        <v>128</v>
      </c>
      <c r="N16" s="300">
        <v>40250000</v>
      </c>
      <c r="O16" s="350" t="s">
        <v>161</v>
      </c>
      <c r="P16" s="351" t="s">
        <v>137</v>
      </c>
      <c r="Q16" s="352" t="s">
        <v>129</v>
      </c>
      <c r="R16" s="351" t="s">
        <v>130</v>
      </c>
      <c r="S16" s="301"/>
      <c r="T16" s="353"/>
      <c r="U16" s="301"/>
      <c r="V16" s="370">
        <v>4</v>
      </c>
      <c r="W16" s="299">
        <v>42382</v>
      </c>
      <c r="X16" s="299">
        <v>42383</v>
      </c>
      <c r="Y16" s="355">
        <f t="shared" si="8"/>
        <v>-1</v>
      </c>
      <c r="Z16" s="367" t="s">
        <v>132</v>
      </c>
      <c r="AA16" s="367" t="s">
        <v>133</v>
      </c>
      <c r="AB16" s="367" t="s">
        <v>134</v>
      </c>
      <c r="AC16" s="367" t="s">
        <v>134</v>
      </c>
      <c r="AD16" s="371" t="s">
        <v>162</v>
      </c>
      <c r="AE16" s="372">
        <v>1015435352</v>
      </c>
      <c r="AF16" s="356"/>
      <c r="AG16" s="348">
        <v>14316</v>
      </c>
      <c r="AH16" s="299">
        <v>42382</v>
      </c>
      <c r="AI16" s="373" t="s">
        <v>138</v>
      </c>
      <c r="AJ16" s="374">
        <v>40651179850</v>
      </c>
      <c r="AK16" s="371" t="s">
        <v>154</v>
      </c>
      <c r="AL16" s="360">
        <v>3500000</v>
      </c>
      <c r="AM16" s="360">
        <v>40250000</v>
      </c>
      <c r="AN16" s="355"/>
      <c r="AO16" s="361">
        <f t="shared" si="0"/>
        <v>40250000</v>
      </c>
      <c r="AP16" s="362" t="s">
        <v>17</v>
      </c>
      <c r="AQ16" s="363" t="s">
        <v>30</v>
      </c>
      <c r="AR16" s="363" t="s">
        <v>30</v>
      </c>
      <c r="AS16" s="363" t="s">
        <v>30</v>
      </c>
      <c r="AT16" s="364" t="s">
        <v>30</v>
      </c>
      <c r="AU16" s="299">
        <v>42382</v>
      </c>
      <c r="AV16" s="299">
        <v>42731</v>
      </c>
      <c r="AW16" s="300">
        <f t="shared" si="9"/>
        <v>349</v>
      </c>
      <c r="AX16" s="300"/>
      <c r="AY16" s="365" t="s">
        <v>79</v>
      </c>
      <c r="AZ16" s="103" t="e">
        <f>LOOKUP(AY16,#REF!,#REF!)</f>
        <v>#REF!</v>
      </c>
      <c r="BA16" s="231" t="s">
        <v>163</v>
      </c>
      <c r="BB16" s="104"/>
      <c r="BC16" s="104"/>
      <c r="BD16" s="105"/>
      <c r="BE16" s="138"/>
      <c r="BF16" s="104"/>
      <c r="BG16" s="105"/>
      <c r="BH16" s="107"/>
      <c r="BI16" s="108"/>
      <c r="BJ16" s="109"/>
      <c r="BK16" s="109"/>
      <c r="BL16" s="110"/>
      <c r="BM16" s="109"/>
      <c r="BN16" s="111"/>
      <c r="BO16" s="111"/>
      <c r="BP16" s="112"/>
      <c r="BQ16" s="113"/>
      <c r="BR16" s="114"/>
      <c r="BS16" s="113"/>
      <c r="BT16" s="115">
        <f t="shared" si="1"/>
        <v>0</v>
      </c>
      <c r="BU16" s="116">
        <f t="shared" si="10"/>
        <v>0</v>
      </c>
      <c r="BV16" s="117">
        <f t="shared" si="2"/>
        <v>40250000</v>
      </c>
      <c r="BW16" s="118"/>
      <c r="BX16" s="118"/>
      <c r="BY16" s="119"/>
      <c r="BZ16" s="118"/>
      <c r="CA16" s="105"/>
      <c r="CB16" s="108"/>
      <c r="CC16" s="108"/>
      <c r="CD16" s="139"/>
      <c r="CE16" s="108"/>
      <c r="CF16" s="109"/>
      <c r="CG16" s="120"/>
      <c r="CH16" s="120"/>
      <c r="CI16" s="121"/>
      <c r="CJ16" s="121"/>
      <c r="CK16" s="121"/>
      <c r="CL16" s="122"/>
      <c r="CM16" s="123">
        <f t="shared" si="3"/>
        <v>42731</v>
      </c>
      <c r="CN16" s="124"/>
      <c r="CO16" s="94"/>
      <c r="CP16" s="122"/>
      <c r="CQ16" s="125" t="e">
        <f>+SUMIFS(#REF!,#REF!,AG16)</f>
        <v>#REF!</v>
      </c>
      <c r="CR16" s="126" t="e">
        <f>+SUMIFS(#REF!,#REF!,BB16)+SUMIFS(#REF!,#REF!,BH16)+SUMIFS(#REF!,#REF!,BN16)</f>
        <v>#REF!</v>
      </c>
      <c r="CS16" s="127" t="e">
        <f t="shared" si="11"/>
        <v>#REF!</v>
      </c>
      <c r="CT16" s="128"/>
      <c r="CU16" s="129" t="str">
        <f t="shared" si="4"/>
        <v>EJECUCIÓN</v>
      </c>
      <c r="CV16" s="130"/>
      <c r="CW16" s="131">
        <f t="shared" si="5"/>
        <v>42382</v>
      </c>
      <c r="CX16" s="129">
        <f t="shared" si="6"/>
        <v>42731</v>
      </c>
      <c r="CY16" s="132">
        <f t="shared" si="16"/>
        <v>349</v>
      </c>
      <c r="CZ16" s="132">
        <f t="shared" si="7"/>
        <v>-105</v>
      </c>
      <c r="DA16" s="133">
        <f t="shared" si="13"/>
        <v>-30.085959885386821</v>
      </c>
      <c r="DB16" s="459"/>
      <c r="DC16" s="132">
        <f t="shared" si="14"/>
        <v>-30.085959885386821</v>
      </c>
      <c r="DD16" s="134" t="e">
        <f t="shared" si="15"/>
        <v>#REF!</v>
      </c>
    </row>
    <row r="17" spans="2:108" s="82" customFormat="1" ht="81" x14ac:dyDescent="0.25">
      <c r="B17" s="274" t="s">
        <v>294</v>
      </c>
      <c r="C17" s="187" t="s">
        <v>418</v>
      </c>
      <c r="D17" s="84" t="s">
        <v>177</v>
      </c>
      <c r="E17" s="273">
        <v>42382</v>
      </c>
      <c r="F17" s="85" t="s">
        <v>151</v>
      </c>
      <c r="G17" s="85" t="s">
        <v>209</v>
      </c>
      <c r="H17" s="263" t="s">
        <v>274</v>
      </c>
      <c r="I17" s="263" t="s">
        <v>419</v>
      </c>
      <c r="J17" s="146" t="s">
        <v>420</v>
      </c>
      <c r="K17" s="272">
        <v>153</v>
      </c>
      <c r="L17" s="264">
        <v>801315</v>
      </c>
      <c r="M17" s="432" t="s">
        <v>421</v>
      </c>
      <c r="N17" s="265">
        <v>66000000</v>
      </c>
      <c r="O17" s="270" t="s">
        <v>422</v>
      </c>
      <c r="P17" s="267" t="s">
        <v>213</v>
      </c>
      <c r="Q17" s="266" t="s">
        <v>129</v>
      </c>
      <c r="R17" s="267" t="s">
        <v>130</v>
      </c>
      <c r="S17" s="91"/>
      <c r="T17" s="92"/>
      <c r="U17" s="91"/>
      <c r="V17" s="319">
        <v>28</v>
      </c>
      <c r="W17" s="273">
        <v>42401</v>
      </c>
      <c r="X17" s="273">
        <v>42404</v>
      </c>
      <c r="Y17" s="268">
        <f t="shared" si="8"/>
        <v>-3</v>
      </c>
      <c r="Z17" s="192" t="s">
        <v>209</v>
      </c>
      <c r="AA17" s="192"/>
      <c r="AB17" s="192" t="s">
        <v>274</v>
      </c>
      <c r="AC17" s="192" t="s">
        <v>423</v>
      </c>
      <c r="AD17" s="146" t="s">
        <v>424</v>
      </c>
      <c r="AE17" s="96">
        <v>825001598</v>
      </c>
      <c r="AF17" s="83" t="s">
        <v>252</v>
      </c>
      <c r="AG17" s="98">
        <v>34516</v>
      </c>
      <c r="AH17" s="273">
        <v>42401</v>
      </c>
      <c r="AI17" s="195" t="s">
        <v>425</v>
      </c>
      <c r="AJ17" s="320">
        <v>8250015981</v>
      </c>
      <c r="AK17" s="146" t="s">
        <v>426</v>
      </c>
      <c r="AL17" s="265">
        <v>600000</v>
      </c>
      <c r="AM17" s="276">
        <v>6600000</v>
      </c>
      <c r="AN17" s="268"/>
      <c r="AO17" s="206">
        <f t="shared" si="0"/>
        <v>6600000</v>
      </c>
      <c r="AP17" s="279" t="s">
        <v>17</v>
      </c>
      <c r="AQ17" s="280" t="s">
        <v>30</v>
      </c>
      <c r="AR17" s="280" t="s">
        <v>30</v>
      </c>
      <c r="AS17" s="280" t="s">
        <v>30</v>
      </c>
      <c r="AT17" s="281" t="s">
        <v>30</v>
      </c>
      <c r="AU17" s="273">
        <v>42401</v>
      </c>
      <c r="AV17" s="273">
        <v>42767</v>
      </c>
      <c r="AW17" s="265">
        <f t="shared" si="9"/>
        <v>366</v>
      </c>
      <c r="AX17" s="265"/>
      <c r="AY17" s="43" t="s">
        <v>427</v>
      </c>
      <c r="AZ17" s="103">
        <v>12722425</v>
      </c>
      <c r="BA17" s="323" t="s">
        <v>428</v>
      </c>
      <c r="BB17" s="104"/>
      <c r="BC17" s="104"/>
      <c r="BD17" s="105"/>
      <c r="BE17" s="106"/>
      <c r="BF17" s="104"/>
      <c r="BG17" s="105"/>
      <c r="BH17" s="107"/>
      <c r="BI17" s="108"/>
      <c r="BJ17" s="109"/>
      <c r="BK17" s="109"/>
      <c r="BL17" s="110"/>
      <c r="BM17" s="109"/>
      <c r="BN17" s="111"/>
      <c r="BO17" s="111"/>
      <c r="BP17" s="112"/>
      <c r="BQ17" s="113"/>
      <c r="BR17" s="114"/>
      <c r="BS17" s="113"/>
      <c r="BT17" s="115">
        <f t="shared" si="1"/>
        <v>0</v>
      </c>
      <c r="BU17" s="116">
        <f t="shared" si="10"/>
        <v>0</v>
      </c>
      <c r="BV17" s="117">
        <f t="shared" si="2"/>
        <v>6600000</v>
      </c>
      <c r="BW17" s="118"/>
      <c r="BX17" s="118"/>
      <c r="BY17" s="119"/>
      <c r="BZ17" s="118"/>
      <c r="CA17" s="105"/>
      <c r="CB17" s="109"/>
      <c r="CC17" s="108"/>
      <c r="CD17" s="108"/>
      <c r="CE17" s="108"/>
      <c r="CF17" s="109"/>
      <c r="CG17" s="120"/>
      <c r="CH17" s="120"/>
      <c r="CI17" s="121"/>
      <c r="CJ17" s="121"/>
      <c r="CK17" s="121"/>
      <c r="CL17" s="123"/>
      <c r="CM17" s="123">
        <f t="shared" si="3"/>
        <v>42767</v>
      </c>
      <c r="CN17" s="124"/>
      <c r="CO17" s="94"/>
      <c r="CP17" s="122"/>
      <c r="CQ17" s="125" t="e">
        <f>+SUMIFS(#REF!,#REF!,AG17)</f>
        <v>#REF!</v>
      </c>
      <c r="CR17" s="126" t="e">
        <f>+SUMIFS(#REF!,#REF!,BB17)+SUMIFS(#REF!,#REF!,BH17)+SUMIFS(#REF!,#REF!,BN17)</f>
        <v>#REF!</v>
      </c>
      <c r="CS17" s="127" t="e">
        <f t="shared" si="11"/>
        <v>#REF!</v>
      </c>
      <c r="CT17" s="128"/>
      <c r="CU17" s="129" t="str">
        <f t="shared" si="4"/>
        <v>EJECUCIÓN</v>
      </c>
      <c r="CV17" s="130"/>
      <c r="CW17" s="131">
        <f t="shared" si="5"/>
        <v>42401</v>
      </c>
      <c r="CX17" s="129">
        <f t="shared" si="6"/>
        <v>42767</v>
      </c>
      <c r="CY17" s="132">
        <f t="shared" si="16"/>
        <v>366</v>
      </c>
      <c r="CZ17" s="132">
        <f t="shared" si="7"/>
        <v>-124</v>
      </c>
      <c r="DA17" s="133">
        <f t="shared" si="13"/>
        <v>-33.879781420765028</v>
      </c>
      <c r="DB17" s="459"/>
      <c r="DC17" s="132">
        <f t="shared" si="14"/>
        <v>-33.879781420765028</v>
      </c>
      <c r="DD17" s="134" t="e">
        <f t="shared" si="15"/>
        <v>#REF!</v>
      </c>
    </row>
    <row r="18" spans="2:108" s="82" customFormat="1" ht="76.5" hidden="1" x14ac:dyDescent="0.25">
      <c r="B18" s="197" t="s">
        <v>141</v>
      </c>
      <c r="C18" s="43" t="s">
        <v>184</v>
      </c>
      <c r="D18" s="215">
        <v>17</v>
      </c>
      <c r="E18" s="213">
        <v>42382</v>
      </c>
      <c r="F18" s="332" t="s">
        <v>151</v>
      </c>
      <c r="G18" s="332"/>
      <c r="H18" s="331" t="s">
        <v>127</v>
      </c>
      <c r="I18" s="331" t="s">
        <v>218</v>
      </c>
      <c r="J18" s="390" t="s">
        <v>178</v>
      </c>
      <c r="K18" s="339">
        <v>211</v>
      </c>
      <c r="L18" s="208">
        <v>801116</v>
      </c>
      <c r="M18" s="391" t="s">
        <v>128</v>
      </c>
      <c r="N18" s="209">
        <v>38500000</v>
      </c>
      <c r="O18" s="210" t="s">
        <v>179</v>
      </c>
      <c r="P18" s="211" t="s">
        <v>137</v>
      </c>
      <c r="Q18" s="214" t="s">
        <v>129</v>
      </c>
      <c r="R18" s="211" t="s">
        <v>130</v>
      </c>
      <c r="S18" s="305"/>
      <c r="T18" s="333"/>
      <c r="U18" s="305"/>
      <c r="V18" s="319">
        <v>8</v>
      </c>
      <c r="W18" s="213">
        <v>42383</v>
      </c>
      <c r="X18" s="213">
        <v>42384</v>
      </c>
      <c r="Y18" s="335">
        <f t="shared" si="8"/>
        <v>-1</v>
      </c>
      <c r="Z18" s="331" t="s">
        <v>132</v>
      </c>
      <c r="AA18" s="331" t="s">
        <v>183</v>
      </c>
      <c r="AB18" s="331" t="s">
        <v>134</v>
      </c>
      <c r="AC18" s="331" t="s">
        <v>134</v>
      </c>
      <c r="AD18" s="336" t="s">
        <v>180</v>
      </c>
      <c r="AE18" s="337">
        <v>93366585</v>
      </c>
      <c r="AF18" s="338"/>
      <c r="AG18" s="339">
        <v>17116</v>
      </c>
      <c r="AH18" s="213">
        <v>42383</v>
      </c>
      <c r="AI18" s="340" t="s">
        <v>138</v>
      </c>
      <c r="AJ18" s="398">
        <v>359125747</v>
      </c>
      <c r="AK18" s="336" t="s">
        <v>181</v>
      </c>
      <c r="AL18" s="392">
        <v>3500000</v>
      </c>
      <c r="AM18" s="392">
        <v>38500000</v>
      </c>
      <c r="AN18" s="335"/>
      <c r="AO18" s="393">
        <f t="shared" si="0"/>
        <v>38500000</v>
      </c>
      <c r="AP18" s="394" t="s">
        <v>17</v>
      </c>
      <c r="AQ18" s="395" t="s">
        <v>30</v>
      </c>
      <c r="AR18" s="395" t="s">
        <v>30</v>
      </c>
      <c r="AS18" s="395" t="s">
        <v>30</v>
      </c>
      <c r="AT18" s="396" t="s">
        <v>30</v>
      </c>
      <c r="AU18" s="213">
        <v>42383</v>
      </c>
      <c r="AV18" s="213">
        <v>42717</v>
      </c>
      <c r="AW18" s="209">
        <f t="shared" si="9"/>
        <v>334</v>
      </c>
      <c r="AX18" s="209"/>
      <c r="AY18" s="399" t="s">
        <v>66</v>
      </c>
      <c r="AZ18" s="103" t="e">
        <f>LOOKUP(AY18,#REF!,#REF!)</f>
        <v>#REF!</v>
      </c>
      <c r="BA18" s="229" t="s">
        <v>182</v>
      </c>
      <c r="BB18" s="137"/>
      <c r="BC18" s="104"/>
      <c r="BD18" s="105"/>
      <c r="BE18" s="105"/>
      <c r="BF18" s="104"/>
      <c r="BG18" s="105"/>
      <c r="BH18" s="107"/>
      <c r="BI18" s="108"/>
      <c r="BJ18" s="109"/>
      <c r="BK18" s="109"/>
      <c r="BL18" s="110"/>
      <c r="BM18" s="109"/>
      <c r="BN18" s="111"/>
      <c r="BO18" s="111"/>
      <c r="BP18" s="112"/>
      <c r="BQ18" s="113"/>
      <c r="BR18" s="114"/>
      <c r="BS18" s="113"/>
      <c r="BT18" s="115">
        <f t="shared" si="1"/>
        <v>0</v>
      </c>
      <c r="BU18" s="116">
        <f t="shared" si="10"/>
        <v>0</v>
      </c>
      <c r="BV18" s="117">
        <f t="shared" si="2"/>
        <v>38500000</v>
      </c>
      <c r="BW18" s="118"/>
      <c r="BX18" s="118"/>
      <c r="BY18" s="118"/>
      <c r="BZ18" s="118"/>
      <c r="CA18" s="105"/>
      <c r="CB18" s="108"/>
      <c r="CC18" s="108"/>
      <c r="CD18" s="108"/>
      <c r="CE18" s="108"/>
      <c r="CF18" s="109"/>
      <c r="CG18" s="120"/>
      <c r="CH18" s="120"/>
      <c r="CI18" s="121"/>
      <c r="CJ18" s="121"/>
      <c r="CK18" s="121"/>
      <c r="CL18" s="122"/>
      <c r="CM18" s="123">
        <f t="shared" si="3"/>
        <v>42717</v>
      </c>
      <c r="CN18" s="124"/>
      <c r="CO18" s="94"/>
      <c r="CP18" s="122"/>
      <c r="CQ18" s="125" t="e">
        <f>+SUMIFS(#REF!,#REF!,AG18)</f>
        <v>#REF!</v>
      </c>
      <c r="CR18" s="126" t="e">
        <f>+SUMIFS(#REF!,#REF!,BB18)+SUMIFS(#REF!,#REF!,BH18)+SUMIFS(#REF!,#REF!,BN18)</f>
        <v>#REF!</v>
      </c>
      <c r="CS18" s="127" t="e">
        <f t="shared" si="11"/>
        <v>#REF!</v>
      </c>
      <c r="CT18" s="128"/>
      <c r="CU18" s="129" t="str">
        <f t="shared" si="4"/>
        <v>EJECUCIÓN</v>
      </c>
      <c r="CV18" s="130"/>
      <c r="CW18" s="131">
        <f t="shared" si="5"/>
        <v>42383</v>
      </c>
      <c r="CX18" s="129">
        <f t="shared" si="6"/>
        <v>42717</v>
      </c>
      <c r="CY18" s="132">
        <f t="shared" si="16"/>
        <v>334</v>
      </c>
      <c r="CZ18" s="132">
        <f t="shared" si="7"/>
        <v>-106</v>
      </c>
      <c r="DA18" s="133">
        <f t="shared" si="13"/>
        <v>-31.736526946107784</v>
      </c>
      <c r="DB18" s="459"/>
      <c r="DC18" s="132">
        <f t="shared" si="14"/>
        <v>-31.736526946107784</v>
      </c>
      <c r="DD18" s="134" t="e">
        <f t="shared" si="15"/>
        <v>#REF!</v>
      </c>
    </row>
    <row r="19" spans="2:108" s="82" customFormat="1" ht="63.75" hidden="1" x14ac:dyDescent="0.25">
      <c r="B19" s="197" t="s">
        <v>294</v>
      </c>
      <c r="C19" s="43" t="s">
        <v>429</v>
      </c>
      <c r="D19" s="261" t="s">
        <v>196</v>
      </c>
      <c r="E19" s="194">
        <v>42382</v>
      </c>
      <c r="F19" s="200" t="s">
        <v>151</v>
      </c>
      <c r="G19" s="200" t="s">
        <v>188</v>
      </c>
      <c r="H19" s="192" t="s">
        <v>127</v>
      </c>
      <c r="I19" s="192" t="s">
        <v>328</v>
      </c>
      <c r="J19" s="218" t="s">
        <v>430</v>
      </c>
      <c r="K19" s="98">
        <v>213</v>
      </c>
      <c r="L19" s="87">
        <v>801116</v>
      </c>
      <c r="M19" s="201" t="s">
        <v>128</v>
      </c>
      <c r="N19" s="88">
        <v>30800000</v>
      </c>
      <c r="O19" s="97" t="s">
        <v>431</v>
      </c>
      <c r="P19" s="90" t="s">
        <v>137</v>
      </c>
      <c r="Q19" s="89" t="s">
        <v>129</v>
      </c>
      <c r="R19" s="90" t="s">
        <v>130</v>
      </c>
      <c r="S19" s="91"/>
      <c r="T19" s="92"/>
      <c r="U19" s="91"/>
      <c r="V19" s="319">
        <v>11</v>
      </c>
      <c r="W19" s="194">
        <v>42387</v>
      </c>
      <c r="X19" s="194">
        <v>42390</v>
      </c>
      <c r="Y19" s="94">
        <f t="shared" si="8"/>
        <v>-3</v>
      </c>
      <c r="Z19" s="192" t="s">
        <v>132</v>
      </c>
      <c r="AA19" s="192" t="s">
        <v>133</v>
      </c>
      <c r="AB19" s="192" t="s">
        <v>134</v>
      </c>
      <c r="AC19" s="192" t="s">
        <v>134</v>
      </c>
      <c r="AD19" s="247" t="s">
        <v>432</v>
      </c>
      <c r="AE19" s="241">
        <v>1018450312</v>
      </c>
      <c r="AF19" s="83"/>
      <c r="AG19" s="250">
        <v>20016</v>
      </c>
      <c r="AH19" s="194">
        <v>42387</v>
      </c>
      <c r="AI19" s="195" t="s">
        <v>396</v>
      </c>
      <c r="AJ19" s="259">
        <v>57427353861</v>
      </c>
      <c r="AK19" s="146" t="s">
        <v>397</v>
      </c>
      <c r="AL19" s="205">
        <v>30800000</v>
      </c>
      <c r="AM19" s="205">
        <v>2800000</v>
      </c>
      <c r="AN19" s="94"/>
      <c r="AO19" s="206">
        <v>30800000</v>
      </c>
      <c r="AP19" s="100"/>
      <c r="AQ19" s="101"/>
      <c r="AR19" s="101"/>
      <c r="AS19" s="101"/>
      <c r="AT19" s="102"/>
      <c r="AU19" s="194">
        <v>42387</v>
      </c>
      <c r="AV19" s="194">
        <v>42722</v>
      </c>
      <c r="AW19" s="88">
        <f t="shared" si="9"/>
        <v>335</v>
      </c>
      <c r="AX19" s="88"/>
      <c r="AY19" s="136" t="s">
        <v>243</v>
      </c>
      <c r="AZ19" s="103">
        <v>79572017</v>
      </c>
      <c r="BA19" s="229" t="s">
        <v>433</v>
      </c>
      <c r="BB19" s="137"/>
      <c r="BC19" s="104"/>
      <c r="BD19" s="105"/>
      <c r="BE19" s="105"/>
      <c r="BF19" s="104"/>
      <c r="BG19" s="105"/>
      <c r="BH19" s="107"/>
      <c r="BI19" s="108"/>
      <c r="BJ19" s="109"/>
      <c r="BK19" s="109"/>
      <c r="BL19" s="110"/>
      <c r="BM19" s="109"/>
      <c r="BN19" s="111"/>
      <c r="BO19" s="111"/>
      <c r="BP19" s="112"/>
      <c r="BQ19" s="113"/>
      <c r="BR19" s="114"/>
      <c r="BS19" s="113"/>
      <c r="BT19" s="115"/>
      <c r="BU19" s="116"/>
      <c r="BV19" s="117"/>
      <c r="BW19" s="118"/>
      <c r="BX19" s="118"/>
      <c r="BY19" s="118"/>
      <c r="BZ19" s="118"/>
      <c r="CA19" s="105"/>
      <c r="CB19" s="108"/>
      <c r="CC19" s="108"/>
      <c r="CD19" s="108"/>
      <c r="CE19" s="108"/>
      <c r="CF19" s="109"/>
      <c r="CG19" s="120"/>
      <c r="CH19" s="120"/>
      <c r="CI19" s="121"/>
      <c r="CJ19" s="121"/>
      <c r="CK19" s="121"/>
      <c r="CL19" s="122"/>
      <c r="CM19" s="123">
        <f t="shared" si="3"/>
        <v>42722</v>
      </c>
      <c r="CN19" s="124"/>
      <c r="CO19" s="94"/>
      <c r="CP19" s="122"/>
      <c r="CQ19" s="125"/>
      <c r="CR19" s="126"/>
      <c r="CS19" s="127"/>
      <c r="CT19" s="128"/>
      <c r="CU19" s="129" t="str">
        <f t="shared" si="4"/>
        <v>EJECUCIÓN</v>
      </c>
      <c r="CV19" s="130"/>
      <c r="CW19" s="131">
        <f t="shared" si="5"/>
        <v>42387</v>
      </c>
      <c r="CX19" s="129">
        <f t="shared" si="6"/>
        <v>42722</v>
      </c>
      <c r="CY19" s="132">
        <f t="shared" si="16"/>
        <v>335</v>
      </c>
      <c r="CZ19" s="132">
        <f t="shared" si="7"/>
        <v>-110</v>
      </c>
      <c r="DA19" s="133">
        <f t="shared" si="13"/>
        <v>-32.835820895522389</v>
      </c>
      <c r="DB19" s="459"/>
      <c r="DC19" s="132">
        <f t="shared" si="14"/>
        <v>-32.835820895522389</v>
      </c>
      <c r="DD19" s="134"/>
    </row>
    <row r="20" spans="2:108" s="82" customFormat="1" ht="89.25" hidden="1" x14ac:dyDescent="0.25">
      <c r="B20" s="197" t="s">
        <v>294</v>
      </c>
      <c r="C20" s="43" t="s">
        <v>434</v>
      </c>
      <c r="D20" s="261" t="s">
        <v>197</v>
      </c>
      <c r="E20" s="194">
        <v>42382</v>
      </c>
      <c r="F20" s="200" t="s">
        <v>151</v>
      </c>
      <c r="G20" s="200" t="s">
        <v>188</v>
      </c>
      <c r="H20" s="192" t="s">
        <v>127</v>
      </c>
      <c r="I20" s="192" t="s">
        <v>217</v>
      </c>
      <c r="J20" s="218" t="s">
        <v>435</v>
      </c>
      <c r="K20" s="98">
        <v>4</v>
      </c>
      <c r="L20" s="87">
        <v>801116</v>
      </c>
      <c r="M20" s="201" t="s">
        <v>128</v>
      </c>
      <c r="N20" s="88">
        <v>66000000</v>
      </c>
      <c r="O20" s="97" t="s">
        <v>436</v>
      </c>
      <c r="P20" s="90" t="s">
        <v>137</v>
      </c>
      <c r="Q20" s="89" t="s">
        <v>129</v>
      </c>
      <c r="R20" s="90" t="s">
        <v>130</v>
      </c>
      <c r="S20" s="91"/>
      <c r="T20" s="92"/>
      <c r="U20" s="91"/>
      <c r="V20" s="319">
        <v>14</v>
      </c>
      <c r="W20" s="194">
        <v>42389</v>
      </c>
      <c r="X20" s="194">
        <v>42391</v>
      </c>
      <c r="Y20" s="94">
        <f t="shared" si="8"/>
        <v>-2</v>
      </c>
      <c r="Z20" s="192" t="s">
        <v>132</v>
      </c>
      <c r="AA20" s="192" t="s">
        <v>133</v>
      </c>
      <c r="AB20" s="192" t="s">
        <v>134</v>
      </c>
      <c r="AC20" s="192" t="s">
        <v>134</v>
      </c>
      <c r="AD20" s="247" t="s">
        <v>437</v>
      </c>
      <c r="AE20" s="241">
        <v>72220515</v>
      </c>
      <c r="AF20" s="83"/>
      <c r="AG20" s="250">
        <v>21816</v>
      </c>
      <c r="AH20" s="194">
        <v>42389</v>
      </c>
      <c r="AI20" s="195" t="s">
        <v>138</v>
      </c>
      <c r="AJ20" s="259">
        <v>40017565337</v>
      </c>
      <c r="AK20" s="146" t="s">
        <v>397</v>
      </c>
      <c r="AL20" s="205">
        <v>6000000</v>
      </c>
      <c r="AM20" s="205">
        <v>66000000</v>
      </c>
      <c r="AN20" s="94"/>
      <c r="AO20" s="206">
        <v>66000000</v>
      </c>
      <c r="AP20" s="100"/>
      <c r="AQ20" s="101"/>
      <c r="AR20" s="101"/>
      <c r="AS20" s="101"/>
      <c r="AT20" s="102"/>
      <c r="AU20" s="194">
        <v>42389</v>
      </c>
      <c r="AV20" s="194">
        <v>42724</v>
      </c>
      <c r="AW20" s="88">
        <f t="shared" si="9"/>
        <v>335</v>
      </c>
      <c r="AX20" s="88"/>
      <c r="AY20" s="136" t="s">
        <v>243</v>
      </c>
      <c r="AZ20" s="103">
        <v>79572017</v>
      </c>
      <c r="BA20" s="229" t="s">
        <v>438</v>
      </c>
      <c r="BB20" s="137"/>
      <c r="BC20" s="104"/>
      <c r="BD20" s="105"/>
      <c r="BE20" s="105"/>
      <c r="BF20" s="104"/>
      <c r="BG20" s="105"/>
      <c r="BH20" s="107"/>
      <c r="BI20" s="108"/>
      <c r="BJ20" s="109"/>
      <c r="BK20" s="109"/>
      <c r="BL20" s="110"/>
      <c r="BM20" s="109"/>
      <c r="BN20" s="111"/>
      <c r="BO20" s="111"/>
      <c r="BP20" s="112"/>
      <c r="BQ20" s="113"/>
      <c r="BR20" s="114"/>
      <c r="BS20" s="113"/>
      <c r="BT20" s="115"/>
      <c r="BU20" s="116"/>
      <c r="BV20" s="117"/>
      <c r="BW20" s="118"/>
      <c r="BX20" s="118"/>
      <c r="BY20" s="118"/>
      <c r="BZ20" s="118"/>
      <c r="CA20" s="105"/>
      <c r="CB20" s="108"/>
      <c r="CC20" s="108"/>
      <c r="CD20" s="108"/>
      <c r="CE20" s="108"/>
      <c r="CF20" s="109"/>
      <c r="CG20" s="120"/>
      <c r="CH20" s="120"/>
      <c r="CI20" s="121"/>
      <c r="CJ20" s="121"/>
      <c r="CK20" s="121"/>
      <c r="CL20" s="122"/>
      <c r="CM20" s="123">
        <f t="shared" si="3"/>
        <v>42724</v>
      </c>
      <c r="CN20" s="124"/>
      <c r="CO20" s="94"/>
      <c r="CP20" s="122"/>
      <c r="CQ20" s="125"/>
      <c r="CR20" s="126"/>
      <c r="CS20" s="127"/>
      <c r="CT20" s="128"/>
      <c r="CU20" s="129"/>
      <c r="CV20" s="130"/>
      <c r="CW20" s="131">
        <f t="shared" si="5"/>
        <v>42389</v>
      </c>
      <c r="CX20" s="129">
        <f t="shared" si="6"/>
        <v>42724</v>
      </c>
      <c r="CY20" s="132">
        <f t="shared" si="16"/>
        <v>335</v>
      </c>
      <c r="CZ20" s="132">
        <f t="shared" si="7"/>
        <v>-112</v>
      </c>
      <c r="DA20" s="133">
        <f t="shared" si="13"/>
        <v>-33.432835820895527</v>
      </c>
      <c r="DB20" s="459"/>
      <c r="DC20" s="132">
        <f t="shared" si="14"/>
        <v>-33.432835820895527</v>
      </c>
      <c r="DD20" s="134"/>
    </row>
    <row r="21" spans="2:108" s="82" customFormat="1" ht="76.5" hidden="1" x14ac:dyDescent="0.25">
      <c r="B21" s="197" t="s">
        <v>294</v>
      </c>
      <c r="C21" s="43" t="s">
        <v>439</v>
      </c>
      <c r="D21" s="261" t="s">
        <v>198</v>
      </c>
      <c r="E21" s="194">
        <v>42382</v>
      </c>
      <c r="F21" s="200" t="s">
        <v>151</v>
      </c>
      <c r="G21" s="200" t="s">
        <v>188</v>
      </c>
      <c r="H21" s="192" t="s">
        <v>127</v>
      </c>
      <c r="I21" s="192" t="s">
        <v>328</v>
      </c>
      <c r="J21" s="218" t="s">
        <v>440</v>
      </c>
      <c r="K21" s="98">
        <v>214</v>
      </c>
      <c r="L21" s="87">
        <v>801217</v>
      </c>
      <c r="M21" s="201" t="s">
        <v>383</v>
      </c>
      <c r="N21" s="88">
        <v>55000000</v>
      </c>
      <c r="O21" s="97" t="s">
        <v>441</v>
      </c>
      <c r="P21" s="90" t="s">
        <v>137</v>
      </c>
      <c r="Q21" s="89" t="s">
        <v>129</v>
      </c>
      <c r="R21" s="90" t="s">
        <v>130</v>
      </c>
      <c r="S21" s="91"/>
      <c r="T21" s="92"/>
      <c r="U21" s="91"/>
      <c r="V21" s="319">
        <v>13</v>
      </c>
      <c r="W21" s="194">
        <v>42388</v>
      </c>
      <c r="X21" s="194">
        <v>42390</v>
      </c>
      <c r="Y21" s="94">
        <f t="shared" si="8"/>
        <v>-2</v>
      </c>
      <c r="Z21" s="192" t="s">
        <v>132</v>
      </c>
      <c r="AA21" s="192" t="s">
        <v>133</v>
      </c>
      <c r="AB21" s="192" t="s">
        <v>134</v>
      </c>
      <c r="AC21" s="192" t="s">
        <v>134</v>
      </c>
      <c r="AD21" s="250" t="s">
        <v>80</v>
      </c>
      <c r="AE21" s="241">
        <v>52258308</v>
      </c>
      <c r="AF21" s="83"/>
      <c r="AG21" s="98">
        <v>21316</v>
      </c>
      <c r="AH21" s="194">
        <v>42388</v>
      </c>
      <c r="AI21" s="195" t="s">
        <v>396</v>
      </c>
      <c r="AJ21" s="259">
        <v>230867616</v>
      </c>
      <c r="AK21" s="146" t="s">
        <v>340</v>
      </c>
      <c r="AL21" s="205" t="s">
        <v>442</v>
      </c>
      <c r="AM21" s="205">
        <v>55000000</v>
      </c>
      <c r="AN21" s="94"/>
      <c r="AO21" s="206">
        <v>55000000</v>
      </c>
      <c r="AP21" s="100"/>
      <c r="AQ21" s="101"/>
      <c r="AR21" s="101"/>
      <c r="AS21" s="101"/>
      <c r="AT21" s="102"/>
      <c r="AU21" s="194">
        <v>42388</v>
      </c>
      <c r="AV21" s="194">
        <v>42723</v>
      </c>
      <c r="AW21" s="88">
        <f t="shared" si="9"/>
        <v>335</v>
      </c>
      <c r="AX21" s="88"/>
      <c r="AY21" s="136" t="s">
        <v>243</v>
      </c>
      <c r="AZ21" s="103">
        <v>79572017</v>
      </c>
      <c r="BA21" s="229" t="s">
        <v>443</v>
      </c>
      <c r="BB21" s="137"/>
      <c r="BC21" s="104"/>
      <c r="BD21" s="105"/>
      <c r="BE21" s="105"/>
      <c r="BF21" s="104"/>
      <c r="BG21" s="105"/>
      <c r="BH21" s="107"/>
      <c r="BI21" s="108"/>
      <c r="BJ21" s="109"/>
      <c r="BK21" s="109"/>
      <c r="BL21" s="110"/>
      <c r="BM21" s="109"/>
      <c r="BN21" s="111"/>
      <c r="BO21" s="111"/>
      <c r="BP21" s="112"/>
      <c r="BQ21" s="113"/>
      <c r="BR21" s="114"/>
      <c r="BS21" s="113"/>
      <c r="BT21" s="115"/>
      <c r="BU21" s="116"/>
      <c r="BV21" s="117"/>
      <c r="BW21" s="118"/>
      <c r="BX21" s="118"/>
      <c r="BY21" s="118"/>
      <c r="BZ21" s="118"/>
      <c r="CA21" s="105"/>
      <c r="CB21" s="108"/>
      <c r="CC21" s="108"/>
      <c r="CD21" s="108"/>
      <c r="CE21" s="108"/>
      <c r="CF21" s="109"/>
      <c r="CG21" s="120"/>
      <c r="CH21" s="120"/>
      <c r="CI21" s="121"/>
      <c r="CJ21" s="121"/>
      <c r="CK21" s="121"/>
      <c r="CL21" s="122"/>
      <c r="CM21" s="123">
        <f t="shared" si="3"/>
        <v>42723</v>
      </c>
      <c r="CN21" s="124"/>
      <c r="CO21" s="94"/>
      <c r="CP21" s="122"/>
      <c r="CQ21" s="125"/>
      <c r="CR21" s="126"/>
      <c r="CS21" s="127"/>
      <c r="CT21" s="128"/>
      <c r="CU21" s="129"/>
      <c r="CV21" s="130"/>
      <c r="CW21" s="131">
        <f t="shared" si="5"/>
        <v>42388</v>
      </c>
      <c r="CX21" s="129">
        <f t="shared" si="6"/>
        <v>42723</v>
      </c>
      <c r="CY21" s="132">
        <f t="shared" si="16"/>
        <v>335</v>
      </c>
      <c r="CZ21" s="132">
        <f t="shared" si="7"/>
        <v>-111</v>
      </c>
      <c r="DA21" s="133">
        <f t="shared" si="13"/>
        <v>-33.134328358208954</v>
      </c>
      <c r="DB21" s="459"/>
      <c r="DC21" s="132">
        <f t="shared" si="14"/>
        <v>-33.134328358208954</v>
      </c>
      <c r="DD21" s="134"/>
    </row>
    <row r="22" spans="2:108" s="82" customFormat="1" ht="89.25" hidden="1" x14ac:dyDescent="0.25">
      <c r="B22" s="197" t="s">
        <v>141</v>
      </c>
      <c r="C22" s="217" t="s">
        <v>237</v>
      </c>
      <c r="D22" s="36" t="s">
        <v>199</v>
      </c>
      <c r="E22" s="194">
        <v>42383</v>
      </c>
      <c r="F22" s="200" t="s">
        <v>151</v>
      </c>
      <c r="G22" s="200" t="s">
        <v>188</v>
      </c>
      <c r="H22" s="192" t="s">
        <v>127</v>
      </c>
      <c r="I22" s="192" t="s">
        <v>77</v>
      </c>
      <c r="J22" s="222" t="s">
        <v>238</v>
      </c>
      <c r="K22" s="98">
        <v>201</v>
      </c>
      <c r="L22" s="87">
        <v>801116</v>
      </c>
      <c r="M22" s="201" t="s">
        <v>128</v>
      </c>
      <c r="N22" s="88">
        <v>60000000</v>
      </c>
      <c r="O22" s="97" t="s">
        <v>239</v>
      </c>
      <c r="P22" s="90" t="s">
        <v>137</v>
      </c>
      <c r="Q22" s="89" t="s">
        <v>129</v>
      </c>
      <c r="R22" s="90" t="s">
        <v>130</v>
      </c>
      <c r="S22" s="91"/>
      <c r="T22" s="92"/>
      <c r="U22" s="91"/>
      <c r="V22" s="319">
        <v>18</v>
      </c>
      <c r="W22" s="194">
        <v>42390</v>
      </c>
      <c r="X22" s="194">
        <v>42390</v>
      </c>
      <c r="Y22" s="94">
        <f t="shared" ref="Y22:Y23" si="20">W22-X22</f>
        <v>0</v>
      </c>
      <c r="Z22" s="192" t="s">
        <v>132</v>
      </c>
      <c r="AA22" s="192" t="s">
        <v>133</v>
      </c>
      <c r="AB22" s="192" t="s">
        <v>134</v>
      </c>
      <c r="AC22" s="192" t="s">
        <v>134</v>
      </c>
      <c r="AD22" s="146" t="s">
        <v>240</v>
      </c>
      <c r="AE22" s="96">
        <v>900265378</v>
      </c>
      <c r="AF22" s="83" t="s">
        <v>241</v>
      </c>
      <c r="AG22" s="98">
        <v>25216</v>
      </c>
      <c r="AH22" s="194">
        <v>42390</v>
      </c>
      <c r="AI22" s="195" t="s">
        <v>153</v>
      </c>
      <c r="AJ22" s="259">
        <v>7800674660</v>
      </c>
      <c r="AK22" s="146" t="s">
        <v>242</v>
      </c>
      <c r="AL22" s="205">
        <v>6000000</v>
      </c>
      <c r="AM22" s="205">
        <v>60000000</v>
      </c>
      <c r="AN22" s="94"/>
      <c r="AO22" s="206">
        <f t="shared" ref="AO22" si="21">+AM22+AN22</f>
        <v>60000000</v>
      </c>
      <c r="AP22" s="100" t="s">
        <v>17</v>
      </c>
      <c r="AQ22" s="101" t="s">
        <v>30</v>
      </c>
      <c r="AR22" s="101" t="s">
        <v>30</v>
      </c>
      <c r="AS22" s="101" t="s">
        <v>30</v>
      </c>
      <c r="AT22" s="102" t="s">
        <v>30</v>
      </c>
      <c r="AU22" s="194">
        <v>42390</v>
      </c>
      <c r="AV22" s="194">
        <v>42694</v>
      </c>
      <c r="AW22" s="88">
        <f t="shared" ref="AW22:AW23" si="22">AV22-AU22</f>
        <v>304</v>
      </c>
      <c r="AX22" s="88"/>
      <c r="AY22" s="136" t="s">
        <v>243</v>
      </c>
      <c r="AZ22" s="103" t="e">
        <f>LOOKUP(AY22,#REF!,#REF!)</f>
        <v>#REF!</v>
      </c>
      <c r="BA22" s="256" t="s">
        <v>547</v>
      </c>
      <c r="BB22" s="137"/>
      <c r="BC22" s="104"/>
      <c r="BD22" s="105"/>
      <c r="BE22" s="105"/>
      <c r="BF22" s="104"/>
      <c r="BG22" s="105"/>
      <c r="BH22" s="107"/>
      <c r="BI22" s="108"/>
      <c r="BJ22" s="109"/>
      <c r="BK22" s="109"/>
      <c r="BL22" s="110"/>
      <c r="BM22" s="109"/>
      <c r="BN22" s="111"/>
      <c r="BO22" s="111"/>
      <c r="BP22" s="112"/>
      <c r="BQ22" s="113"/>
      <c r="BR22" s="114"/>
      <c r="BS22" s="113"/>
      <c r="BT22" s="115"/>
      <c r="BU22" s="116"/>
      <c r="BV22" s="117"/>
      <c r="BW22" s="118"/>
      <c r="BX22" s="118"/>
      <c r="BY22" s="118"/>
      <c r="BZ22" s="118"/>
      <c r="CA22" s="105"/>
      <c r="CB22" s="108"/>
      <c r="CC22" s="108"/>
      <c r="CD22" s="108"/>
      <c r="CE22" s="108"/>
      <c r="CF22" s="109"/>
      <c r="CG22" s="120"/>
      <c r="CH22" s="120"/>
      <c r="CI22" s="121"/>
      <c r="CJ22" s="121"/>
      <c r="CK22" s="121"/>
      <c r="CL22" s="122"/>
      <c r="CM22" s="123"/>
      <c r="CN22" s="124"/>
      <c r="CO22" s="94"/>
      <c r="CP22" s="122"/>
      <c r="CQ22" s="125"/>
      <c r="CR22" s="126"/>
      <c r="CS22" s="127"/>
      <c r="CT22" s="128"/>
      <c r="CU22" s="129"/>
      <c r="CV22" s="130"/>
      <c r="CW22" s="131"/>
      <c r="CX22" s="129"/>
      <c r="CY22" s="132"/>
      <c r="CZ22" s="132"/>
      <c r="DA22" s="133"/>
      <c r="DB22" s="459"/>
      <c r="DC22" s="132"/>
      <c r="DD22" s="134"/>
    </row>
    <row r="23" spans="2:108" s="82" customFormat="1" ht="99" hidden="1" x14ac:dyDescent="0.25">
      <c r="B23" s="197" t="s">
        <v>294</v>
      </c>
      <c r="C23" s="217" t="s">
        <v>444</v>
      </c>
      <c r="D23" s="261" t="s">
        <v>200</v>
      </c>
      <c r="E23" s="194">
        <v>42383</v>
      </c>
      <c r="F23" s="200" t="s">
        <v>151</v>
      </c>
      <c r="G23" s="200" t="s">
        <v>445</v>
      </c>
      <c r="H23" s="192" t="s">
        <v>127</v>
      </c>
      <c r="I23" s="192" t="s">
        <v>446</v>
      </c>
      <c r="J23" s="218" t="s">
        <v>447</v>
      </c>
      <c r="K23" s="98">
        <v>96</v>
      </c>
      <c r="L23" s="87">
        <v>721015</v>
      </c>
      <c r="M23" s="201" t="s">
        <v>448</v>
      </c>
      <c r="N23" s="88">
        <v>25077855</v>
      </c>
      <c r="O23" s="97" t="s">
        <v>449</v>
      </c>
      <c r="P23" s="90" t="s">
        <v>450</v>
      </c>
      <c r="Q23" s="89" t="s">
        <v>129</v>
      </c>
      <c r="R23" s="90" t="s">
        <v>130</v>
      </c>
      <c r="S23" s="91"/>
      <c r="T23" s="92"/>
      <c r="U23" s="91"/>
      <c r="V23" s="319">
        <v>23</v>
      </c>
      <c r="W23" s="194">
        <v>42396</v>
      </c>
      <c r="X23" s="194">
        <v>42401</v>
      </c>
      <c r="Y23" s="94">
        <f t="shared" si="20"/>
        <v>-5</v>
      </c>
      <c r="Z23" s="192" t="s">
        <v>132</v>
      </c>
      <c r="AA23" s="192"/>
      <c r="AB23" s="192" t="s">
        <v>134</v>
      </c>
      <c r="AC23" s="192" t="s">
        <v>134</v>
      </c>
      <c r="AD23" s="250" t="s">
        <v>451</v>
      </c>
      <c r="AE23" s="243">
        <v>900132012</v>
      </c>
      <c r="AF23" s="83" t="s">
        <v>252</v>
      </c>
      <c r="AG23" s="250">
        <v>33716</v>
      </c>
      <c r="AH23" s="194">
        <v>42396</v>
      </c>
      <c r="AI23" s="195" t="s">
        <v>425</v>
      </c>
      <c r="AJ23" s="259">
        <v>16849925909</v>
      </c>
      <c r="AK23" s="146" t="s">
        <v>397</v>
      </c>
      <c r="AL23" s="205"/>
      <c r="AM23" s="205">
        <v>25077855</v>
      </c>
      <c r="AN23" s="94"/>
      <c r="AO23" s="206">
        <v>25077855</v>
      </c>
      <c r="AP23" s="100" t="s">
        <v>453</v>
      </c>
      <c r="AQ23" s="101" t="s">
        <v>454</v>
      </c>
      <c r="AR23" s="101"/>
      <c r="AS23" s="101"/>
      <c r="AT23" s="102"/>
      <c r="AU23" s="194">
        <v>42397</v>
      </c>
      <c r="AV23" s="194">
        <v>42735</v>
      </c>
      <c r="AW23" s="88">
        <f t="shared" si="22"/>
        <v>338</v>
      </c>
      <c r="AX23" s="88"/>
      <c r="AY23" s="249" t="s">
        <v>452</v>
      </c>
      <c r="AZ23" s="103">
        <v>79448817</v>
      </c>
      <c r="BA23" s="254" t="s">
        <v>537</v>
      </c>
      <c r="BB23" s="137"/>
      <c r="BC23" s="104"/>
      <c r="BD23" s="105"/>
      <c r="BE23" s="105"/>
      <c r="BF23" s="104"/>
      <c r="BG23" s="105"/>
      <c r="BH23" s="107"/>
      <c r="BI23" s="108"/>
      <c r="BJ23" s="109"/>
      <c r="BK23" s="109"/>
      <c r="BL23" s="110"/>
      <c r="BM23" s="109"/>
      <c r="BN23" s="111"/>
      <c r="BO23" s="111"/>
      <c r="BP23" s="112"/>
      <c r="BQ23" s="113"/>
      <c r="BR23" s="114"/>
      <c r="BS23" s="113"/>
      <c r="BT23" s="115"/>
      <c r="BU23" s="116"/>
      <c r="BV23" s="117"/>
      <c r="BW23" s="118"/>
      <c r="BX23" s="118"/>
      <c r="BY23" s="118"/>
      <c r="BZ23" s="118"/>
      <c r="CA23" s="105"/>
      <c r="CB23" s="108"/>
      <c r="CC23" s="108"/>
      <c r="CD23" s="108"/>
      <c r="CE23" s="108"/>
      <c r="CF23" s="109"/>
      <c r="CG23" s="120"/>
      <c r="CH23" s="120"/>
      <c r="CI23" s="121"/>
      <c r="CJ23" s="121"/>
      <c r="CK23" s="121"/>
      <c r="CL23" s="122"/>
      <c r="CM23" s="123"/>
      <c r="CN23" s="124"/>
      <c r="CO23" s="94"/>
      <c r="CP23" s="122"/>
      <c r="CQ23" s="125"/>
      <c r="CR23" s="126"/>
      <c r="CS23" s="127"/>
      <c r="CT23" s="128"/>
      <c r="CU23" s="129"/>
      <c r="CV23" s="130"/>
      <c r="CW23" s="131"/>
      <c r="CX23" s="129"/>
      <c r="CY23" s="132"/>
      <c r="CZ23" s="132"/>
      <c r="DA23" s="133"/>
      <c r="DB23" s="459"/>
      <c r="DC23" s="132"/>
      <c r="DD23" s="134"/>
    </row>
    <row r="24" spans="2:108" s="82" customFormat="1" ht="102" hidden="1" x14ac:dyDescent="0.25">
      <c r="B24" s="197" t="s">
        <v>125</v>
      </c>
      <c r="C24" s="217" t="s">
        <v>333</v>
      </c>
      <c r="D24" s="36" t="s">
        <v>201</v>
      </c>
      <c r="E24" s="194">
        <v>42383</v>
      </c>
      <c r="F24" s="200" t="s">
        <v>151</v>
      </c>
      <c r="G24" s="200" t="s">
        <v>188</v>
      </c>
      <c r="H24" s="192" t="s">
        <v>127</v>
      </c>
      <c r="I24" s="192" t="s">
        <v>335</v>
      </c>
      <c r="J24" s="218" t="s">
        <v>336</v>
      </c>
      <c r="K24" s="98">
        <v>229</v>
      </c>
      <c r="L24" s="87">
        <v>801116</v>
      </c>
      <c r="M24" s="201" t="s">
        <v>305</v>
      </c>
      <c r="N24" s="88">
        <v>50000000</v>
      </c>
      <c r="O24" s="97" t="s">
        <v>337</v>
      </c>
      <c r="P24" s="90" t="s">
        <v>338</v>
      </c>
      <c r="Q24" s="89" t="s">
        <v>129</v>
      </c>
      <c r="R24" s="90" t="s">
        <v>130</v>
      </c>
      <c r="S24" s="91"/>
      <c r="T24" s="92"/>
      <c r="U24" s="91"/>
      <c r="V24" s="319" t="s">
        <v>334</v>
      </c>
      <c r="W24" s="194">
        <v>42390</v>
      </c>
      <c r="X24" s="194">
        <v>42390</v>
      </c>
      <c r="Y24" s="94"/>
      <c r="Z24" s="192" t="s">
        <v>132</v>
      </c>
      <c r="AA24" s="192" t="s">
        <v>133</v>
      </c>
      <c r="AB24" s="192" t="s">
        <v>134</v>
      </c>
      <c r="AC24" s="192" t="s">
        <v>134</v>
      </c>
      <c r="AD24" s="146" t="s">
        <v>339</v>
      </c>
      <c r="AE24" s="96">
        <v>80201161</v>
      </c>
      <c r="AF24" s="83"/>
      <c r="AG24" s="98">
        <v>25416</v>
      </c>
      <c r="AH24" s="194">
        <v>42390</v>
      </c>
      <c r="AI24" s="195" t="s">
        <v>153</v>
      </c>
      <c r="AJ24" s="259">
        <v>226805752</v>
      </c>
      <c r="AK24" s="146" t="s">
        <v>340</v>
      </c>
      <c r="AL24" s="205">
        <v>5000000</v>
      </c>
      <c r="AM24" s="205">
        <v>50000000</v>
      </c>
      <c r="AN24" s="94"/>
      <c r="AO24" s="206">
        <v>50000000</v>
      </c>
      <c r="AP24" s="100" t="s">
        <v>17</v>
      </c>
      <c r="AQ24" s="101" t="s">
        <v>30</v>
      </c>
      <c r="AR24" s="101" t="s">
        <v>30</v>
      </c>
      <c r="AS24" s="101" t="s">
        <v>30</v>
      </c>
      <c r="AT24" s="102" t="s">
        <v>30</v>
      </c>
      <c r="AU24" s="194">
        <v>42390</v>
      </c>
      <c r="AV24" s="194">
        <v>42694</v>
      </c>
      <c r="AW24" s="88">
        <f t="shared" ref="AW24" si="23">AV24-AU24</f>
        <v>304</v>
      </c>
      <c r="AX24" s="88"/>
      <c r="AY24" s="235" t="s">
        <v>93</v>
      </c>
      <c r="AZ24" s="5">
        <v>79335420</v>
      </c>
      <c r="BA24" s="254" t="s">
        <v>538</v>
      </c>
      <c r="BB24" s="137"/>
      <c r="BC24" s="104"/>
      <c r="BD24" s="105"/>
      <c r="BE24" s="105"/>
      <c r="BF24" s="104"/>
      <c r="BG24" s="105"/>
      <c r="BH24" s="107"/>
      <c r="BI24" s="108"/>
      <c r="BJ24" s="109"/>
      <c r="BK24" s="109"/>
      <c r="BL24" s="110"/>
      <c r="BM24" s="109"/>
      <c r="BN24" s="111"/>
      <c r="BO24" s="111"/>
      <c r="BP24" s="112"/>
      <c r="BQ24" s="113"/>
      <c r="BR24" s="114"/>
      <c r="BS24" s="113"/>
      <c r="BT24" s="115"/>
      <c r="BU24" s="116"/>
      <c r="BV24" s="117">
        <v>50000000</v>
      </c>
      <c r="BW24" s="118"/>
      <c r="BX24" s="118"/>
      <c r="BY24" s="118"/>
      <c r="BZ24" s="118"/>
      <c r="CA24" s="105"/>
      <c r="CB24" s="108"/>
      <c r="CC24" s="108"/>
      <c r="CD24" s="108"/>
      <c r="CE24" s="108"/>
      <c r="CF24" s="109"/>
      <c r="CG24" s="120"/>
      <c r="CH24" s="120"/>
      <c r="CI24" s="121"/>
      <c r="CJ24" s="121"/>
      <c r="CK24" s="121"/>
      <c r="CL24" s="122"/>
      <c r="CM24" s="123">
        <v>42694</v>
      </c>
      <c r="CN24" s="124"/>
      <c r="CO24" s="94"/>
      <c r="CP24" s="122"/>
      <c r="CQ24" s="125" t="e">
        <f>+SUMIFS(#REF!,#REF!,AG24)</f>
        <v>#REF!</v>
      </c>
      <c r="CR24" s="126" t="e">
        <f>+SUMIFS(#REF!,#REF!,BB24)+SUMIFS(#REF!,#REF!,BH24)+SUMIFS(#REF!,#REF!,BN24)</f>
        <v>#REF!</v>
      </c>
      <c r="CS24" s="127" t="e">
        <f t="shared" ref="CS24" si="24">+(CQ24+CR24)/BV24</f>
        <v>#REF!</v>
      </c>
      <c r="CT24" s="128"/>
      <c r="CU24" s="129" t="str">
        <f t="shared" ref="CU24" si="25">+R24</f>
        <v>EJECUCIÓN</v>
      </c>
      <c r="CV24" s="130"/>
      <c r="CW24" s="131">
        <f t="shared" ref="CW24" si="26">+AU24</f>
        <v>42390</v>
      </c>
      <c r="CX24" s="129">
        <f t="shared" ref="CX24" si="27">+CM24</f>
        <v>42694</v>
      </c>
      <c r="CY24" s="132">
        <f t="shared" ref="CY24" si="28">+CX24-CW24</f>
        <v>304</v>
      </c>
      <c r="CZ24" s="132">
        <f t="shared" ref="CZ24" si="29">+$DB$1-CW24</f>
        <v>-113</v>
      </c>
      <c r="DA24" s="133">
        <f t="shared" ref="DA24" si="30">+IF(CZ24&gt;=CY24,100,(CZ24/CY24)*100)</f>
        <v>-37.171052631578952</v>
      </c>
      <c r="DB24" s="459"/>
      <c r="DC24" s="132">
        <f t="shared" ref="DC24" si="31">+DA24</f>
        <v>-37.171052631578952</v>
      </c>
      <c r="DD24" s="134" t="e">
        <f t="shared" ref="DD24" si="32">+CS24</f>
        <v>#REF!</v>
      </c>
    </row>
    <row r="25" spans="2:108" s="82" customFormat="1" ht="99" hidden="1" x14ac:dyDescent="0.25">
      <c r="B25" s="197" t="s">
        <v>141</v>
      </c>
      <c r="C25" s="217" t="s">
        <v>244</v>
      </c>
      <c r="D25" s="36" t="s">
        <v>202</v>
      </c>
      <c r="E25" s="194">
        <v>42387</v>
      </c>
      <c r="F25" s="200" t="s">
        <v>151</v>
      </c>
      <c r="G25" s="200" t="s">
        <v>188</v>
      </c>
      <c r="H25" s="192" t="s">
        <v>127</v>
      </c>
      <c r="I25" s="192" t="s">
        <v>219</v>
      </c>
      <c r="J25" s="218" t="s">
        <v>245</v>
      </c>
      <c r="K25" s="98">
        <v>202</v>
      </c>
      <c r="L25" s="87">
        <v>801116</v>
      </c>
      <c r="M25" s="201" t="s">
        <v>128</v>
      </c>
      <c r="N25" s="88">
        <v>24000000</v>
      </c>
      <c r="O25" s="97" t="s">
        <v>246</v>
      </c>
      <c r="P25" s="90" t="s">
        <v>137</v>
      </c>
      <c r="Q25" s="89" t="s">
        <v>129</v>
      </c>
      <c r="R25" s="90" t="s">
        <v>130</v>
      </c>
      <c r="S25" s="91"/>
      <c r="T25" s="92"/>
      <c r="U25" s="91"/>
      <c r="V25" s="319">
        <v>17</v>
      </c>
      <c r="W25" s="194">
        <v>42390</v>
      </c>
      <c r="X25" s="194">
        <v>42390</v>
      </c>
      <c r="Y25" s="94">
        <f t="shared" ref="Y25:Y29" si="33">W25-X25</f>
        <v>0</v>
      </c>
      <c r="Z25" s="192" t="s">
        <v>132</v>
      </c>
      <c r="AA25" s="192" t="s">
        <v>133</v>
      </c>
      <c r="AB25" s="192" t="s">
        <v>134</v>
      </c>
      <c r="AC25" s="192" t="s">
        <v>134</v>
      </c>
      <c r="AD25" s="146" t="s">
        <v>247</v>
      </c>
      <c r="AE25" s="96">
        <v>51696865</v>
      </c>
      <c r="AF25" s="83"/>
      <c r="AG25" s="98"/>
      <c r="AH25" s="194">
        <v>25316</v>
      </c>
      <c r="AI25" s="195" t="s">
        <v>153</v>
      </c>
      <c r="AJ25" s="259">
        <v>1007781675</v>
      </c>
      <c r="AK25" s="146" t="s">
        <v>248</v>
      </c>
      <c r="AL25" s="205">
        <v>3500000</v>
      </c>
      <c r="AM25" s="205">
        <v>24000000</v>
      </c>
      <c r="AN25" s="94"/>
      <c r="AO25" s="206">
        <f t="shared" ref="AO25" si="34">+AM25+AN25</f>
        <v>24000000</v>
      </c>
      <c r="AP25" s="100" t="s">
        <v>17</v>
      </c>
      <c r="AQ25" s="101" t="s">
        <v>30</v>
      </c>
      <c r="AR25" s="101" t="s">
        <v>30</v>
      </c>
      <c r="AS25" s="101" t="s">
        <v>30</v>
      </c>
      <c r="AT25" s="102" t="s">
        <v>30</v>
      </c>
      <c r="AU25" s="194">
        <v>42390</v>
      </c>
      <c r="AV25" s="194">
        <v>42607</v>
      </c>
      <c r="AW25" s="88">
        <f t="shared" ref="AW25:AW29" si="35">AV25-AU25</f>
        <v>217</v>
      </c>
      <c r="AX25" s="88"/>
      <c r="AY25" s="9" t="s">
        <v>93</v>
      </c>
      <c r="AZ25" s="103" t="e">
        <f>LOOKUP(AY25,#REF!,#REF!)</f>
        <v>#REF!</v>
      </c>
      <c r="BA25" s="254" t="s">
        <v>539</v>
      </c>
      <c r="BB25" s="137"/>
      <c r="BC25" s="104"/>
      <c r="BD25" s="105"/>
      <c r="BE25" s="105"/>
      <c r="BF25" s="104"/>
      <c r="BG25" s="105"/>
      <c r="BH25" s="107"/>
      <c r="BI25" s="108"/>
      <c r="BJ25" s="109"/>
      <c r="BK25" s="109"/>
      <c r="BL25" s="110"/>
      <c r="BM25" s="109"/>
      <c r="BN25" s="111"/>
      <c r="BO25" s="111"/>
      <c r="BP25" s="112"/>
      <c r="BQ25" s="113"/>
      <c r="BR25" s="114"/>
      <c r="BS25" s="113"/>
      <c r="BT25" s="115"/>
      <c r="BU25" s="116"/>
      <c r="BV25" s="117"/>
      <c r="BW25" s="118"/>
      <c r="BX25" s="118"/>
      <c r="BY25" s="118"/>
      <c r="BZ25" s="118"/>
      <c r="CA25" s="105"/>
      <c r="CB25" s="108"/>
      <c r="CC25" s="108"/>
      <c r="CD25" s="108"/>
      <c r="CE25" s="108"/>
      <c r="CF25" s="109"/>
      <c r="CG25" s="120"/>
      <c r="CH25" s="120"/>
      <c r="CI25" s="121"/>
      <c r="CJ25" s="121"/>
      <c r="CK25" s="121"/>
      <c r="CL25" s="122"/>
      <c r="CM25" s="123"/>
      <c r="CN25" s="124"/>
      <c r="CO25" s="94"/>
      <c r="CP25" s="122"/>
      <c r="CQ25" s="125"/>
      <c r="CR25" s="126"/>
      <c r="CS25" s="127"/>
      <c r="CT25" s="128"/>
      <c r="CU25" s="129"/>
      <c r="CV25" s="130"/>
      <c r="CW25" s="131"/>
      <c r="CX25" s="129"/>
      <c r="CY25" s="132"/>
      <c r="CZ25" s="132"/>
      <c r="DA25" s="133"/>
      <c r="DB25" s="459"/>
      <c r="DC25" s="132"/>
      <c r="DD25" s="134"/>
    </row>
    <row r="26" spans="2:108" s="82" customFormat="1" ht="158.25" hidden="1" x14ac:dyDescent="0.25">
      <c r="B26" s="197" t="s">
        <v>294</v>
      </c>
      <c r="C26" s="43" t="s">
        <v>455</v>
      </c>
      <c r="D26" s="345" t="s">
        <v>203</v>
      </c>
      <c r="E26" s="299">
        <v>42387</v>
      </c>
      <c r="F26" s="366" t="s">
        <v>151</v>
      </c>
      <c r="G26" s="366" t="s">
        <v>209</v>
      </c>
      <c r="H26" s="367" t="s">
        <v>127</v>
      </c>
      <c r="I26" s="367" t="s">
        <v>380</v>
      </c>
      <c r="J26" s="239" t="s">
        <v>456</v>
      </c>
      <c r="K26" s="348">
        <v>56</v>
      </c>
      <c r="L26" s="349">
        <v>801315</v>
      </c>
      <c r="M26" s="369" t="s">
        <v>457</v>
      </c>
      <c r="N26" s="300">
        <v>203457562</v>
      </c>
      <c r="O26" s="350" t="s">
        <v>458</v>
      </c>
      <c r="P26" s="351" t="s">
        <v>213</v>
      </c>
      <c r="Q26" s="352" t="s">
        <v>129</v>
      </c>
      <c r="R26" s="351" t="s">
        <v>130</v>
      </c>
      <c r="S26" s="301"/>
      <c r="T26" s="353"/>
      <c r="U26" s="301"/>
      <c r="V26" s="452">
        <v>21</v>
      </c>
      <c r="W26" s="299">
        <v>42394</v>
      </c>
      <c r="X26" s="299">
        <v>42396</v>
      </c>
      <c r="Y26" s="355">
        <f t="shared" si="33"/>
        <v>-2</v>
      </c>
      <c r="Z26" s="367" t="s">
        <v>209</v>
      </c>
      <c r="AA26" s="367"/>
      <c r="AB26" s="367" t="s">
        <v>134</v>
      </c>
      <c r="AC26" s="367" t="s">
        <v>134</v>
      </c>
      <c r="AD26" s="251" t="s">
        <v>459</v>
      </c>
      <c r="AE26" s="241">
        <v>900089308</v>
      </c>
      <c r="AF26" s="356" t="s">
        <v>241</v>
      </c>
      <c r="AG26" s="250">
        <v>28016</v>
      </c>
      <c r="AH26" s="299">
        <v>42394</v>
      </c>
      <c r="AI26" s="373" t="s">
        <v>425</v>
      </c>
      <c r="AJ26" s="375">
        <v>21500411943</v>
      </c>
      <c r="AK26" s="371" t="s">
        <v>415</v>
      </c>
      <c r="AL26" s="360" t="s">
        <v>460</v>
      </c>
      <c r="AM26" s="360">
        <v>203457562</v>
      </c>
      <c r="AN26" s="355"/>
      <c r="AO26" s="361">
        <v>203457562</v>
      </c>
      <c r="AP26" s="362" t="s">
        <v>17</v>
      </c>
      <c r="AQ26" s="363"/>
      <c r="AR26" s="363"/>
      <c r="AS26" s="363"/>
      <c r="AT26" s="364"/>
      <c r="AU26" s="299">
        <v>42394</v>
      </c>
      <c r="AV26" s="299">
        <v>42729</v>
      </c>
      <c r="AW26" s="300">
        <f t="shared" si="35"/>
        <v>335</v>
      </c>
      <c r="AX26" s="300"/>
      <c r="AY26" s="249" t="s">
        <v>461</v>
      </c>
      <c r="AZ26" s="103">
        <v>79537863</v>
      </c>
      <c r="BA26"/>
      <c r="BB26" s="137"/>
      <c r="BC26" s="104"/>
      <c r="BD26" s="105"/>
      <c r="BE26" s="105"/>
      <c r="BF26" s="104"/>
      <c r="BG26" s="105"/>
      <c r="BH26" s="107"/>
      <c r="BI26" s="108"/>
      <c r="BJ26" s="109"/>
      <c r="BK26" s="109"/>
      <c r="BL26" s="110"/>
      <c r="BM26" s="109"/>
      <c r="BN26" s="111"/>
      <c r="BO26" s="111"/>
      <c r="BP26" s="112"/>
      <c r="BQ26" s="113"/>
      <c r="BR26" s="114"/>
      <c r="BS26" s="113"/>
      <c r="BT26" s="115"/>
      <c r="BU26" s="116"/>
      <c r="BV26" s="117"/>
      <c r="BW26" s="118"/>
      <c r="BX26" s="118"/>
      <c r="BY26" s="118"/>
      <c r="BZ26" s="118"/>
      <c r="CA26" s="105"/>
      <c r="CB26" s="108"/>
      <c r="CC26" s="108"/>
      <c r="CD26" s="108"/>
      <c r="CE26" s="108"/>
      <c r="CF26" s="109"/>
      <c r="CG26" s="120"/>
      <c r="CH26" s="120"/>
      <c r="CI26" s="121"/>
      <c r="CJ26" s="121"/>
      <c r="CK26" s="121"/>
      <c r="CL26" s="122"/>
      <c r="CM26" s="123"/>
      <c r="CN26" s="124"/>
      <c r="CO26" s="94"/>
      <c r="CP26" s="122"/>
      <c r="CQ26" s="125"/>
      <c r="CR26" s="126"/>
      <c r="CS26" s="127"/>
      <c r="CT26" s="128"/>
      <c r="CU26" s="129"/>
      <c r="CV26" s="130"/>
      <c r="CW26" s="131"/>
      <c r="CX26" s="129"/>
      <c r="CY26" s="132"/>
      <c r="CZ26" s="132"/>
      <c r="DA26" s="133"/>
      <c r="DB26" s="459"/>
      <c r="DC26" s="132"/>
      <c r="DD26" s="134"/>
    </row>
    <row r="27" spans="2:108" s="82" customFormat="1" ht="94.5" x14ac:dyDescent="0.25">
      <c r="B27" s="274" t="s">
        <v>294</v>
      </c>
      <c r="C27" s="43" t="s">
        <v>462</v>
      </c>
      <c r="D27" s="84" t="s">
        <v>204</v>
      </c>
      <c r="E27" s="273">
        <v>42387</v>
      </c>
      <c r="F27" s="275" t="s">
        <v>151</v>
      </c>
      <c r="G27" s="275" t="s">
        <v>209</v>
      </c>
      <c r="H27" s="192" t="s">
        <v>274</v>
      </c>
      <c r="I27" s="192" t="s">
        <v>463</v>
      </c>
      <c r="J27" s="146" t="s">
        <v>464</v>
      </c>
      <c r="K27" s="98">
        <v>58</v>
      </c>
      <c r="L27" s="264">
        <v>801315</v>
      </c>
      <c r="M27" s="269" t="s">
        <v>457</v>
      </c>
      <c r="N27" s="265" t="s">
        <v>465</v>
      </c>
      <c r="O27" s="270" t="s">
        <v>466</v>
      </c>
      <c r="P27" s="267" t="s">
        <v>213</v>
      </c>
      <c r="Q27" s="266" t="s">
        <v>129</v>
      </c>
      <c r="R27" s="267" t="s">
        <v>130</v>
      </c>
      <c r="S27" s="91"/>
      <c r="T27" s="92"/>
      <c r="U27" s="91"/>
      <c r="V27" s="319">
        <v>27</v>
      </c>
      <c r="W27" s="273">
        <v>42401</v>
      </c>
      <c r="X27" s="273">
        <v>42404</v>
      </c>
      <c r="Y27" s="268">
        <f t="shared" si="33"/>
        <v>-3</v>
      </c>
      <c r="Z27" s="192" t="s">
        <v>209</v>
      </c>
      <c r="AA27" s="192"/>
      <c r="AB27" s="192" t="s">
        <v>467</v>
      </c>
      <c r="AC27" s="192" t="s">
        <v>468</v>
      </c>
      <c r="AD27" s="437" t="s">
        <v>469</v>
      </c>
      <c r="AE27" s="436" t="s">
        <v>471</v>
      </c>
      <c r="AF27" s="83" t="s">
        <v>470</v>
      </c>
      <c r="AG27" s="438">
        <v>34316</v>
      </c>
      <c r="AH27" s="273">
        <v>42401</v>
      </c>
      <c r="AI27" s="195" t="s">
        <v>425</v>
      </c>
      <c r="AJ27" s="439">
        <v>800572596</v>
      </c>
      <c r="AK27" s="146" t="s">
        <v>340</v>
      </c>
      <c r="AL27" s="276" t="s">
        <v>472</v>
      </c>
      <c r="AM27" s="276" t="s">
        <v>465</v>
      </c>
      <c r="AN27" s="268"/>
      <c r="AO27" s="206" t="s">
        <v>465</v>
      </c>
      <c r="AP27" s="279" t="s">
        <v>17</v>
      </c>
      <c r="AQ27" s="280"/>
      <c r="AR27" s="280"/>
      <c r="AS27" s="280"/>
      <c r="AT27" s="281"/>
      <c r="AU27" s="273">
        <v>42401</v>
      </c>
      <c r="AV27" s="273">
        <v>42719</v>
      </c>
      <c r="AW27" s="265">
        <f t="shared" si="35"/>
        <v>318</v>
      </c>
      <c r="AX27" s="265"/>
      <c r="AY27" s="43" t="s">
        <v>473</v>
      </c>
      <c r="AZ27" s="103">
        <v>15173061</v>
      </c>
      <c r="BA27" s="292" t="s">
        <v>540</v>
      </c>
      <c r="BB27" s="137"/>
      <c r="BC27" s="104"/>
      <c r="BD27" s="105"/>
      <c r="BE27" s="105"/>
      <c r="BF27" s="104"/>
      <c r="BG27" s="105"/>
      <c r="BH27" s="107"/>
      <c r="BI27" s="108"/>
      <c r="BJ27" s="109"/>
      <c r="BK27" s="109"/>
      <c r="BL27" s="110"/>
      <c r="BM27" s="109"/>
      <c r="BN27" s="111"/>
      <c r="BO27" s="111"/>
      <c r="BP27" s="112"/>
      <c r="BQ27" s="113"/>
      <c r="BR27" s="114"/>
      <c r="BS27" s="113"/>
      <c r="BT27" s="115"/>
      <c r="BU27" s="116"/>
      <c r="BV27" s="117"/>
      <c r="BW27" s="118"/>
      <c r="BX27" s="118"/>
      <c r="BY27" s="118"/>
      <c r="BZ27" s="118"/>
      <c r="CA27" s="105"/>
      <c r="CB27" s="108"/>
      <c r="CC27" s="108"/>
      <c r="CD27" s="108"/>
      <c r="CE27" s="108"/>
      <c r="CF27" s="109"/>
      <c r="CG27" s="120"/>
      <c r="CH27" s="120"/>
      <c r="CI27" s="121"/>
      <c r="CJ27" s="121"/>
      <c r="CK27" s="121"/>
      <c r="CL27" s="122"/>
      <c r="CM27" s="123"/>
      <c r="CN27" s="124"/>
      <c r="CO27" s="94"/>
      <c r="CP27" s="122"/>
      <c r="CQ27" s="125"/>
      <c r="CR27" s="126"/>
      <c r="CS27" s="127"/>
      <c r="CT27" s="128"/>
      <c r="CU27" s="129"/>
      <c r="CV27" s="130"/>
      <c r="CW27" s="131"/>
      <c r="CX27" s="129"/>
      <c r="CY27" s="132"/>
      <c r="CZ27" s="132"/>
      <c r="DA27" s="133"/>
      <c r="DB27" s="459"/>
      <c r="DC27" s="132"/>
      <c r="DD27" s="134"/>
    </row>
    <row r="28" spans="2:108" s="262" customFormat="1" ht="54" x14ac:dyDescent="0.25">
      <c r="B28" s="274" t="s">
        <v>294</v>
      </c>
      <c r="C28" s="43" t="s">
        <v>474</v>
      </c>
      <c r="D28" s="84" t="s">
        <v>205</v>
      </c>
      <c r="E28" s="273">
        <v>42387</v>
      </c>
      <c r="F28" s="275" t="s">
        <v>151</v>
      </c>
      <c r="G28" s="275" t="s">
        <v>189</v>
      </c>
      <c r="H28" s="192" t="s">
        <v>380</v>
      </c>
      <c r="I28" s="192" t="s">
        <v>381</v>
      </c>
      <c r="J28" s="146" t="s">
        <v>475</v>
      </c>
      <c r="K28" s="98">
        <v>101</v>
      </c>
      <c r="L28" s="440">
        <v>821215</v>
      </c>
      <c r="M28" s="146" t="s">
        <v>359</v>
      </c>
      <c r="N28" s="265">
        <v>8000000</v>
      </c>
      <c r="O28" s="270" t="s">
        <v>476</v>
      </c>
      <c r="P28" s="441" t="s">
        <v>778</v>
      </c>
      <c r="Q28" s="266" t="s">
        <v>129</v>
      </c>
      <c r="R28" s="267" t="s">
        <v>130</v>
      </c>
      <c r="S28" s="91"/>
      <c r="T28" s="92"/>
      <c r="U28" s="91"/>
      <c r="V28" s="319">
        <v>29</v>
      </c>
      <c r="W28" s="273">
        <v>42401</v>
      </c>
      <c r="X28" s="273">
        <v>42403</v>
      </c>
      <c r="Y28" s="268">
        <f t="shared" si="33"/>
        <v>-2</v>
      </c>
      <c r="Z28" s="192" t="s">
        <v>365</v>
      </c>
      <c r="AA28" s="192"/>
      <c r="AB28" s="192" t="s">
        <v>134</v>
      </c>
      <c r="AC28" s="192" t="s">
        <v>134</v>
      </c>
      <c r="AD28" s="146" t="s">
        <v>477</v>
      </c>
      <c r="AE28" s="442">
        <v>830001113</v>
      </c>
      <c r="AF28" s="83" t="s">
        <v>252</v>
      </c>
      <c r="AG28" s="252">
        <v>34416</v>
      </c>
      <c r="AH28" s="273">
        <v>42401</v>
      </c>
      <c r="AI28" s="195" t="s">
        <v>425</v>
      </c>
      <c r="AJ28" s="439">
        <v>1969999539</v>
      </c>
      <c r="AK28" s="146" t="s">
        <v>478</v>
      </c>
      <c r="AL28" s="276"/>
      <c r="AM28" s="276">
        <v>8000000</v>
      </c>
      <c r="AN28" s="268"/>
      <c r="AO28" s="206">
        <v>8000000</v>
      </c>
      <c r="AP28" s="279" t="s">
        <v>17</v>
      </c>
      <c r="AQ28" s="280"/>
      <c r="AR28" s="280"/>
      <c r="AS28" s="280"/>
      <c r="AT28" s="281"/>
      <c r="AU28" s="273">
        <v>42401</v>
      </c>
      <c r="AV28" s="273">
        <v>42735</v>
      </c>
      <c r="AW28" s="265">
        <f t="shared" si="35"/>
        <v>334</v>
      </c>
      <c r="AX28" s="265"/>
      <c r="AY28" s="43" t="s">
        <v>479</v>
      </c>
      <c r="AZ28" s="103">
        <v>52431563</v>
      </c>
      <c r="BA28" s="282"/>
      <c r="BB28" s="283"/>
      <c r="BC28" s="91"/>
      <c r="BD28" s="265"/>
      <c r="BE28" s="265"/>
      <c r="BF28" s="91"/>
      <c r="BG28" s="265"/>
      <c r="BH28" s="264"/>
      <c r="BI28" s="267"/>
      <c r="BJ28" s="265"/>
      <c r="BK28" s="265"/>
      <c r="BL28" s="91"/>
      <c r="BM28" s="265"/>
      <c r="BN28" s="284"/>
      <c r="BO28" s="284"/>
      <c r="BP28" s="268"/>
      <c r="BQ28" s="265"/>
      <c r="BR28" s="91"/>
      <c r="BS28" s="265"/>
      <c r="BT28" s="285"/>
      <c r="BU28" s="285"/>
      <c r="BV28" s="285"/>
      <c r="BW28" s="267"/>
      <c r="BX28" s="267"/>
      <c r="BY28" s="267"/>
      <c r="BZ28" s="267"/>
      <c r="CA28" s="265"/>
      <c r="CB28" s="267"/>
      <c r="CC28" s="267"/>
      <c r="CD28" s="267"/>
      <c r="CE28" s="267"/>
      <c r="CF28" s="265"/>
      <c r="CG28" s="286"/>
      <c r="CH28" s="286"/>
      <c r="CI28" s="267"/>
      <c r="CJ28" s="267"/>
      <c r="CK28" s="267"/>
      <c r="CL28" s="122"/>
      <c r="CM28" s="287"/>
      <c r="CN28" s="124"/>
      <c r="CO28" s="268"/>
      <c r="CP28" s="122"/>
      <c r="CQ28" s="122"/>
      <c r="CR28" s="268"/>
      <c r="CS28" s="128"/>
      <c r="CT28" s="128"/>
      <c r="CU28" s="130"/>
      <c r="CV28" s="130"/>
      <c r="CW28" s="288"/>
      <c r="CX28" s="130"/>
      <c r="CY28" s="289"/>
      <c r="CZ28" s="289"/>
      <c r="DA28" s="290"/>
      <c r="DB28" s="459"/>
      <c r="DC28" s="289"/>
      <c r="DD28" s="291"/>
    </row>
    <row r="29" spans="2:108" s="82" customFormat="1" ht="63.75" hidden="1" x14ac:dyDescent="0.25">
      <c r="B29" s="197" t="s">
        <v>294</v>
      </c>
      <c r="C29" s="43" t="s">
        <v>480</v>
      </c>
      <c r="D29" s="389" t="s">
        <v>206</v>
      </c>
      <c r="E29" s="213">
        <v>42387</v>
      </c>
      <c r="F29" s="332" t="s">
        <v>151</v>
      </c>
      <c r="G29" s="332" t="s">
        <v>481</v>
      </c>
      <c r="H29" s="331" t="s">
        <v>380</v>
      </c>
      <c r="I29" s="331" t="s">
        <v>381</v>
      </c>
      <c r="J29" s="390" t="s">
        <v>482</v>
      </c>
      <c r="K29" s="339">
        <v>7</v>
      </c>
      <c r="L29" s="208">
        <v>801116</v>
      </c>
      <c r="M29" s="391" t="s">
        <v>128</v>
      </c>
      <c r="N29" s="209">
        <v>35000000</v>
      </c>
      <c r="O29" s="210" t="s">
        <v>483</v>
      </c>
      <c r="P29" s="211" t="s">
        <v>137</v>
      </c>
      <c r="Q29" s="214" t="s">
        <v>129</v>
      </c>
      <c r="R29" s="211" t="s">
        <v>130</v>
      </c>
      <c r="S29" s="305"/>
      <c r="T29" s="333"/>
      <c r="U29" s="305"/>
      <c r="V29" s="319">
        <v>19</v>
      </c>
      <c r="W29" s="213">
        <v>42390</v>
      </c>
      <c r="X29" s="213">
        <v>42394</v>
      </c>
      <c r="Y29" s="335">
        <f t="shared" si="33"/>
        <v>-4</v>
      </c>
      <c r="Z29" s="331" t="s">
        <v>132</v>
      </c>
      <c r="AA29" s="331" t="s">
        <v>484</v>
      </c>
      <c r="AB29" s="331" t="s">
        <v>134</v>
      </c>
      <c r="AC29" s="331" t="s">
        <v>134</v>
      </c>
      <c r="AD29" s="247" t="s">
        <v>485</v>
      </c>
      <c r="AE29" s="240">
        <v>3001080</v>
      </c>
      <c r="AF29" s="338"/>
      <c r="AG29" s="400">
        <v>25516</v>
      </c>
      <c r="AH29" s="213">
        <v>42390</v>
      </c>
      <c r="AI29" s="340" t="s">
        <v>396</v>
      </c>
      <c r="AJ29" s="398">
        <v>142324300</v>
      </c>
      <c r="AK29" s="336" t="s">
        <v>486</v>
      </c>
      <c r="AL29" s="392">
        <v>3500000</v>
      </c>
      <c r="AM29" s="392">
        <v>35000000</v>
      </c>
      <c r="AN29" s="335"/>
      <c r="AO29" s="393">
        <v>35000000</v>
      </c>
      <c r="AP29" s="394" t="s">
        <v>17</v>
      </c>
      <c r="AQ29" s="395"/>
      <c r="AR29" s="395"/>
      <c r="AS29" s="395"/>
      <c r="AT29" s="396"/>
      <c r="AU29" s="213">
        <v>42390</v>
      </c>
      <c r="AV29" s="213">
        <v>42695</v>
      </c>
      <c r="AW29" s="209">
        <f t="shared" si="35"/>
        <v>305</v>
      </c>
      <c r="AX29" s="209"/>
      <c r="AY29" s="253" t="s">
        <v>487</v>
      </c>
      <c r="AZ29" s="103">
        <v>52363647</v>
      </c>
      <c r="BA29" s="254"/>
      <c r="BB29" s="137"/>
      <c r="BC29" s="104"/>
      <c r="BD29" s="105"/>
      <c r="BE29" s="105"/>
      <c r="BF29" s="104"/>
      <c r="BG29" s="105"/>
      <c r="BH29" s="107"/>
      <c r="BI29" s="108"/>
      <c r="BJ29" s="109"/>
      <c r="BK29" s="109"/>
      <c r="BL29" s="110"/>
      <c r="BM29" s="109"/>
      <c r="BN29" s="111"/>
      <c r="BO29" s="111"/>
      <c r="BP29" s="112"/>
      <c r="BQ29" s="113"/>
      <c r="BR29" s="114"/>
      <c r="BS29" s="113"/>
      <c r="BT29" s="115"/>
      <c r="BU29" s="116"/>
      <c r="BV29" s="117"/>
      <c r="BW29" s="118"/>
      <c r="BX29" s="118"/>
      <c r="BY29" s="118"/>
      <c r="BZ29" s="118"/>
      <c r="CA29" s="105"/>
      <c r="CB29" s="108"/>
      <c r="CC29" s="108"/>
      <c r="CD29" s="108"/>
      <c r="CE29" s="108"/>
      <c r="CF29" s="109"/>
      <c r="CG29" s="120"/>
      <c r="CH29" s="120"/>
      <c r="CI29" s="121"/>
      <c r="CJ29" s="121"/>
      <c r="CK29" s="121"/>
      <c r="CL29" s="122"/>
      <c r="CM29" s="123"/>
      <c r="CN29" s="124"/>
      <c r="CO29" s="94"/>
      <c r="CP29" s="122"/>
      <c r="CQ29" s="125"/>
      <c r="CR29" s="126"/>
      <c r="CS29" s="127"/>
      <c r="CT29" s="128"/>
      <c r="CU29" s="129"/>
      <c r="CV29" s="130"/>
      <c r="CW29" s="131"/>
      <c r="CX29" s="129"/>
      <c r="CY29" s="132"/>
      <c r="CZ29" s="132"/>
      <c r="DA29" s="133"/>
      <c r="DB29" s="459"/>
      <c r="DC29" s="132"/>
      <c r="DD29" s="134"/>
    </row>
    <row r="30" spans="2:108" s="82" customFormat="1" ht="89.25" hidden="1" x14ac:dyDescent="0.25">
      <c r="B30" s="197" t="s">
        <v>125</v>
      </c>
      <c r="C30" s="187" t="s">
        <v>341</v>
      </c>
      <c r="D30" s="215">
        <v>29</v>
      </c>
      <c r="E30" s="299">
        <v>42388</v>
      </c>
      <c r="F30" s="366" t="s">
        <v>151</v>
      </c>
      <c r="G30" s="366" t="s">
        <v>188</v>
      </c>
      <c r="H30" s="367" t="s">
        <v>127</v>
      </c>
      <c r="I30" s="367" t="s">
        <v>219</v>
      </c>
      <c r="J30" s="387" t="s">
        <v>342</v>
      </c>
      <c r="K30" s="348">
        <v>230</v>
      </c>
      <c r="L30" s="349">
        <v>801116</v>
      </c>
      <c r="M30" s="369" t="s">
        <v>128</v>
      </c>
      <c r="N30" s="300">
        <v>50000000</v>
      </c>
      <c r="O30" s="350" t="s">
        <v>343</v>
      </c>
      <c r="P30" s="351" t="s">
        <v>338</v>
      </c>
      <c r="Q30" s="352" t="s">
        <v>129</v>
      </c>
      <c r="R30" s="351" t="s">
        <v>130</v>
      </c>
      <c r="S30" s="91"/>
      <c r="T30" s="92"/>
      <c r="U30" s="91"/>
      <c r="V30" s="452">
        <v>20</v>
      </c>
      <c r="W30" s="299">
        <v>42390</v>
      </c>
      <c r="X30" s="299">
        <v>42391</v>
      </c>
      <c r="Y30" s="355">
        <f t="shared" ref="Y30" si="36">W30-X30</f>
        <v>-1</v>
      </c>
      <c r="Z30" s="367" t="s">
        <v>132</v>
      </c>
      <c r="AA30" s="367" t="s">
        <v>133</v>
      </c>
      <c r="AB30" s="367" t="s">
        <v>134</v>
      </c>
      <c r="AC30" s="367" t="s">
        <v>134</v>
      </c>
      <c r="AD30" s="371" t="s">
        <v>344</v>
      </c>
      <c r="AE30" s="372">
        <v>51833082</v>
      </c>
      <c r="AF30" s="356"/>
      <c r="AG30" s="348">
        <v>25616</v>
      </c>
      <c r="AH30" s="299">
        <v>42390</v>
      </c>
      <c r="AI30" s="357" t="s">
        <v>138</v>
      </c>
      <c r="AJ30" s="374">
        <v>20757474412</v>
      </c>
      <c r="AK30" s="371" t="s">
        <v>154</v>
      </c>
      <c r="AL30" s="360">
        <v>5000000</v>
      </c>
      <c r="AM30" s="360">
        <v>50000000</v>
      </c>
      <c r="AN30" s="355"/>
      <c r="AO30" s="355">
        <f t="shared" ref="AO30" si="37">+AM30+AN30</f>
        <v>50000000</v>
      </c>
      <c r="AP30" s="100" t="s">
        <v>17</v>
      </c>
      <c r="AQ30" s="101" t="s">
        <v>30</v>
      </c>
      <c r="AR30" s="101" t="s">
        <v>30</v>
      </c>
      <c r="AS30" s="101" t="s">
        <v>30</v>
      </c>
      <c r="AT30" s="102" t="s">
        <v>30</v>
      </c>
      <c r="AU30" s="299">
        <v>42390</v>
      </c>
      <c r="AV30" s="299">
        <v>42694</v>
      </c>
      <c r="AW30" s="300">
        <f t="shared" ref="AW30" si="38">AV30-AU30</f>
        <v>304</v>
      </c>
      <c r="AX30" s="300"/>
      <c r="AY30" s="388" t="s">
        <v>93</v>
      </c>
      <c r="AZ30" s="103" t="e">
        <f>LOOKUP(AY30,#REF!,#REF!)</f>
        <v>#REF!</v>
      </c>
      <c r="BA30"/>
      <c r="BB30" s="137"/>
      <c r="BC30" s="104"/>
      <c r="BD30" s="105"/>
      <c r="BE30" s="105"/>
      <c r="BF30" s="104"/>
      <c r="BG30" s="105"/>
      <c r="BH30" s="107"/>
      <c r="BI30" s="108"/>
      <c r="BJ30" s="109"/>
      <c r="BK30" s="109"/>
      <c r="BL30" s="110"/>
      <c r="BM30" s="109"/>
      <c r="BN30" s="111"/>
      <c r="BO30" s="111"/>
      <c r="BP30" s="112"/>
      <c r="BQ30" s="113"/>
      <c r="BR30" s="114"/>
      <c r="BS30" s="113"/>
      <c r="BT30" s="115">
        <f t="shared" ref="BT30" si="39">+AN30</f>
        <v>0</v>
      </c>
      <c r="BU30" s="116">
        <f t="shared" ref="BU30" si="40">+BD30+BJ30+BP30+BT30</f>
        <v>0</v>
      </c>
      <c r="BV30" s="117">
        <f t="shared" ref="BV30" si="41">+AO30+BU30</f>
        <v>50000000</v>
      </c>
      <c r="BW30" s="118"/>
      <c r="BX30" s="118"/>
      <c r="BY30" s="118"/>
      <c r="BZ30" s="118"/>
      <c r="CA30" s="105"/>
      <c r="CB30" s="108"/>
      <c r="CC30" s="108"/>
      <c r="CD30" s="108"/>
      <c r="CE30" s="108"/>
      <c r="CF30" s="109"/>
      <c r="CG30" s="120"/>
      <c r="CH30" s="120"/>
      <c r="CI30" s="121"/>
      <c r="CJ30" s="121"/>
      <c r="CK30" s="121"/>
      <c r="CL30" s="122"/>
      <c r="CM30" s="123">
        <f t="shared" ref="CM30" si="42">+IF(BX30&gt;AV30,IF(CC30&gt;BX30,IF(CH30&gt;CC30,CH30,CC30),BX30),AV30)</f>
        <v>42694</v>
      </c>
      <c r="CN30" s="124"/>
      <c r="CO30" s="94"/>
      <c r="CP30" s="122"/>
      <c r="CQ30" s="125" t="e">
        <f>+SUMIFS(#REF!,#REF!,AG30)</f>
        <v>#REF!</v>
      </c>
      <c r="CR30" s="126" t="e">
        <f>+SUMIFS(#REF!,#REF!,BB30)+SUMIFS(#REF!,#REF!,BH30)+SUMIFS(#REF!,#REF!,BN30)</f>
        <v>#REF!</v>
      </c>
      <c r="CS30" s="127" t="e">
        <f t="shared" ref="CS30" si="43">+(CQ30+CR30)/BV30</f>
        <v>#REF!</v>
      </c>
      <c r="CT30" s="128"/>
      <c r="CU30" s="129" t="str">
        <f t="shared" ref="CU30" si="44">+R30</f>
        <v>EJECUCIÓN</v>
      </c>
      <c r="CV30" s="130"/>
      <c r="CW30" s="131">
        <f t="shared" ref="CW30" si="45">+AU30</f>
        <v>42390</v>
      </c>
      <c r="CX30" s="129">
        <f t="shared" ref="CX30" si="46">+CM30</f>
        <v>42694</v>
      </c>
      <c r="CY30" s="132">
        <f t="shared" ref="CY30" si="47">+CX30-CW30</f>
        <v>304</v>
      </c>
      <c r="CZ30" s="132">
        <f t="shared" ref="CZ30" si="48">+$DB$1-CW30</f>
        <v>-113</v>
      </c>
      <c r="DA30" s="133">
        <f t="shared" ref="DA30" si="49">+IF(CZ30&gt;=CY30,100,(CZ30/CY30)*100)</f>
        <v>-37.171052631578952</v>
      </c>
      <c r="DB30" s="459"/>
      <c r="DC30" s="132">
        <f t="shared" ref="DC30" si="50">+DA30</f>
        <v>-37.171052631578952</v>
      </c>
      <c r="DD30" s="134" t="e">
        <f t="shared" ref="DD30" si="51">+CS30</f>
        <v>#REF!</v>
      </c>
    </row>
    <row r="31" spans="2:108" s="82" customFormat="1" ht="51" x14ac:dyDescent="0.25">
      <c r="B31" s="197" t="s">
        <v>125</v>
      </c>
      <c r="C31" s="43" t="s">
        <v>347</v>
      </c>
      <c r="D31" s="261" t="s">
        <v>207</v>
      </c>
      <c r="E31" s="273">
        <v>42389</v>
      </c>
      <c r="F31" s="275" t="s">
        <v>151</v>
      </c>
      <c r="G31" s="275" t="s">
        <v>189</v>
      </c>
      <c r="H31" s="192" t="s">
        <v>127</v>
      </c>
      <c r="I31" s="192" t="s">
        <v>346</v>
      </c>
      <c r="J31" s="218" t="s">
        <v>345</v>
      </c>
      <c r="K31" s="98">
        <v>178</v>
      </c>
      <c r="L31" s="264">
        <v>731521</v>
      </c>
      <c r="M31" s="201" t="s">
        <v>348</v>
      </c>
      <c r="N31" s="265">
        <v>18560000</v>
      </c>
      <c r="O31" s="270" t="s">
        <v>349</v>
      </c>
      <c r="P31" s="267" t="s">
        <v>350</v>
      </c>
      <c r="Q31" s="266" t="s">
        <v>195</v>
      </c>
      <c r="R31" s="267"/>
      <c r="S31" s="301"/>
      <c r="T31" s="353"/>
      <c r="U31" s="301"/>
      <c r="V31" s="319"/>
      <c r="W31" s="273"/>
      <c r="X31" s="273"/>
      <c r="Y31" s="268"/>
      <c r="Z31" s="192"/>
      <c r="AA31" s="192"/>
      <c r="AB31" s="192"/>
      <c r="AC31" s="192"/>
      <c r="AD31" s="146"/>
      <c r="AE31" s="96"/>
      <c r="AF31" s="83"/>
      <c r="AG31" s="98"/>
      <c r="AH31" s="273"/>
      <c r="AI31" s="195"/>
      <c r="AJ31" s="259"/>
      <c r="AK31" s="146"/>
      <c r="AL31" s="276"/>
      <c r="AM31" s="276"/>
      <c r="AN31" s="268"/>
      <c r="AO31" s="206"/>
      <c r="AP31" s="362"/>
      <c r="AQ31" s="363"/>
      <c r="AR31" s="363"/>
      <c r="AS31" s="363"/>
      <c r="AT31" s="364"/>
      <c r="AU31" s="273"/>
      <c r="AV31" s="273"/>
      <c r="AW31" s="265"/>
      <c r="AX31" s="265"/>
      <c r="AY31" s="136"/>
      <c r="AZ31" s="103"/>
      <c r="BA31" s="255" t="s">
        <v>541</v>
      </c>
      <c r="BB31" s="137"/>
      <c r="BC31" s="104"/>
      <c r="BD31" s="105"/>
      <c r="BE31" s="105"/>
      <c r="BF31" s="104"/>
      <c r="BG31" s="105"/>
      <c r="BH31" s="107"/>
      <c r="BI31" s="108"/>
      <c r="BJ31" s="109"/>
      <c r="BK31" s="109"/>
      <c r="BL31" s="110"/>
      <c r="BM31" s="109"/>
      <c r="BN31" s="111"/>
      <c r="BO31" s="111"/>
      <c r="BP31" s="112"/>
      <c r="BQ31" s="113"/>
      <c r="BR31" s="114"/>
      <c r="BS31" s="113"/>
      <c r="BT31" s="115"/>
      <c r="BU31" s="116"/>
      <c r="BV31" s="117"/>
      <c r="BW31" s="118"/>
      <c r="BX31" s="118"/>
      <c r="BY31" s="118"/>
      <c r="BZ31" s="118"/>
      <c r="CA31" s="105"/>
      <c r="CB31" s="108"/>
      <c r="CC31" s="108"/>
      <c r="CD31" s="108"/>
      <c r="CE31" s="108"/>
      <c r="CF31" s="109"/>
      <c r="CG31" s="120"/>
      <c r="CH31" s="120"/>
      <c r="CI31" s="121"/>
      <c r="CJ31" s="121"/>
      <c r="CK31" s="121"/>
      <c r="CL31" s="122"/>
      <c r="CM31" s="123"/>
      <c r="CN31" s="124"/>
      <c r="CO31" s="94"/>
      <c r="CP31" s="122"/>
      <c r="CQ31" s="125"/>
      <c r="CR31" s="126"/>
      <c r="CS31" s="127"/>
      <c r="CT31" s="128"/>
      <c r="CU31" s="129"/>
      <c r="CV31" s="130"/>
      <c r="CW31" s="131"/>
      <c r="CX31" s="129"/>
      <c r="CY31" s="132"/>
      <c r="CZ31" s="132"/>
      <c r="DA31" s="133"/>
      <c r="DB31" s="459"/>
      <c r="DC31" s="132"/>
      <c r="DD31" s="134"/>
    </row>
    <row r="32" spans="2:108" s="82" customFormat="1" ht="56.25" customHeight="1" x14ac:dyDescent="0.25">
      <c r="B32" s="223" t="s">
        <v>293</v>
      </c>
      <c r="C32" s="43" t="s">
        <v>185</v>
      </c>
      <c r="D32" s="443" t="s">
        <v>186</v>
      </c>
      <c r="E32" s="273">
        <v>42390</v>
      </c>
      <c r="F32" s="275" t="s">
        <v>151</v>
      </c>
      <c r="G32" s="275" t="s">
        <v>189</v>
      </c>
      <c r="H32" s="263" t="s">
        <v>127</v>
      </c>
      <c r="I32" s="263" t="s">
        <v>219</v>
      </c>
      <c r="J32" s="146" t="s">
        <v>190</v>
      </c>
      <c r="K32" s="98">
        <v>8</v>
      </c>
      <c r="L32" s="264" t="s">
        <v>191</v>
      </c>
      <c r="M32" s="146" t="s">
        <v>192</v>
      </c>
      <c r="N32" s="265">
        <v>89007201</v>
      </c>
      <c r="O32" s="270" t="s">
        <v>193</v>
      </c>
      <c r="P32" s="343" t="s">
        <v>194</v>
      </c>
      <c r="Q32" s="266" t="s">
        <v>195</v>
      </c>
      <c r="R32" s="267" t="s">
        <v>130</v>
      </c>
      <c r="S32" s="91"/>
      <c r="T32" s="92"/>
      <c r="U32" s="91"/>
      <c r="V32" s="319">
        <v>32</v>
      </c>
      <c r="W32" s="273">
        <v>42408</v>
      </c>
      <c r="X32" s="273">
        <v>42409</v>
      </c>
      <c r="Y32" s="268">
        <f t="shared" si="8"/>
        <v>-1</v>
      </c>
      <c r="Z32" s="192" t="s">
        <v>700</v>
      </c>
      <c r="AA32" s="263"/>
      <c r="AB32" s="192" t="s">
        <v>134</v>
      </c>
      <c r="AC32" s="192" t="s">
        <v>134</v>
      </c>
      <c r="AD32" s="146" t="s">
        <v>752</v>
      </c>
      <c r="AE32" s="96">
        <v>830035246</v>
      </c>
      <c r="AF32" s="83" t="s">
        <v>234</v>
      </c>
      <c r="AG32" s="98">
        <v>36916</v>
      </c>
      <c r="AH32" s="273">
        <v>42408</v>
      </c>
      <c r="AI32" s="271" t="s">
        <v>235</v>
      </c>
      <c r="AJ32" s="321">
        <v>6249018</v>
      </c>
      <c r="AK32" s="146" t="s">
        <v>248</v>
      </c>
      <c r="AL32" s="265"/>
      <c r="AM32" s="276">
        <v>89007201</v>
      </c>
      <c r="AN32" s="268"/>
      <c r="AO32" s="268">
        <f t="shared" si="0"/>
        <v>89007201</v>
      </c>
      <c r="AP32" s="279" t="s">
        <v>17</v>
      </c>
      <c r="AQ32" s="280" t="s">
        <v>30</v>
      </c>
      <c r="AR32" s="280" t="s">
        <v>30</v>
      </c>
      <c r="AS32" s="280" t="s">
        <v>30</v>
      </c>
      <c r="AT32" s="281" t="s">
        <v>30</v>
      </c>
      <c r="AU32" s="273">
        <v>42411</v>
      </c>
      <c r="AV32" s="273">
        <v>42439</v>
      </c>
      <c r="AW32" s="265">
        <f t="shared" si="9"/>
        <v>28</v>
      </c>
      <c r="AX32" s="265"/>
      <c r="AY32" s="136" t="s">
        <v>753</v>
      </c>
      <c r="AZ32" s="103" t="e">
        <f>LOOKUP(AY32,#REF!,#REF!)</f>
        <v>#REF!</v>
      </c>
      <c r="BA32" s="326" t="s">
        <v>542</v>
      </c>
      <c r="BB32" s="104"/>
      <c r="BC32" s="104"/>
      <c r="BD32" s="105"/>
      <c r="BE32" s="138"/>
      <c r="BF32" s="104"/>
      <c r="BG32" s="105"/>
      <c r="BH32" s="107"/>
      <c r="BI32" s="108"/>
      <c r="BJ32" s="109"/>
      <c r="BK32" s="109"/>
      <c r="BL32" s="110"/>
      <c r="BM32" s="109"/>
      <c r="BN32" s="111"/>
      <c r="BO32" s="111"/>
      <c r="BP32" s="112"/>
      <c r="BQ32" s="113"/>
      <c r="BR32" s="114"/>
      <c r="BS32" s="113"/>
      <c r="BT32" s="115">
        <f t="shared" si="1"/>
        <v>0</v>
      </c>
      <c r="BU32" s="116">
        <f t="shared" si="10"/>
        <v>0</v>
      </c>
      <c r="BV32" s="117">
        <f t="shared" si="2"/>
        <v>89007201</v>
      </c>
      <c r="BW32" s="118"/>
      <c r="BX32" s="118"/>
      <c r="BY32" s="119"/>
      <c r="BZ32" s="118"/>
      <c r="CA32" s="105"/>
      <c r="CB32" s="108"/>
      <c r="CC32" s="108"/>
      <c r="CD32" s="139"/>
      <c r="CE32" s="108"/>
      <c r="CF32" s="109"/>
      <c r="CG32" s="120"/>
      <c r="CH32" s="120"/>
      <c r="CI32" s="121"/>
      <c r="CJ32" s="121"/>
      <c r="CK32" s="121"/>
      <c r="CL32" s="122"/>
      <c r="CM32" s="123">
        <f t="shared" si="3"/>
        <v>42439</v>
      </c>
      <c r="CN32" s="124"/>
      <c r="CO32" s="94"/>
      <c r="CP32" s="122"/>
      <c r="CQ32" s="125" t="e">
        <f>+SUMIFS(#REF!,#REF!,AG32)</f>
        <v>#REF!</v>
      </c>
      <c r="CR32" s="126" t="e">
        <f>+SUMIFS(#REF!,#REF!,BB32)+SUMIFS(#REF!,#REF!,BH32)+SUMIFS(#REF!,#REF!,BN32)</f>
        <v>#REF!</v>
      </c>
      <c r="CS32" s="127" t="e">
        <f t="shared" si="11"/>
        <v>#REF!</v>
      </c>
      <c r="CT32" s="128"/>
      <c r="CU32" s="129" t="str">
        <f t="shared" si="4"/>
        <v>EJECUCIÓN</v>
      </c>
      <c r="CV32" s="130"/>
      <c r="CW32" s="131">
        <f t="shared" si="5"/>
        <v>42411</v>
      </c>
      <c r="CX32" s="129">
        <f t="shared" si="6"/>
        <v>42439</v>
      </c>
      <c r="CY32" s="132">
        <f t="shared" si="16"/>
        <v>28</v>
      </c>
      <c r="CZ32" s="132">
        <f t="shared" si="7"/>
        <v>-134</v>
      </c>
      <c r="DA32" s="133">
        <f t="shared" si="13"/>
        <v>-478.57142857142856</v>
      </c>
      <c r="DB32" s="459"/>
      <c r="DC32" s="132">
        <f t="shared" si="14"/>
        <v>-478.57142857142856</v>
      </c>
      <c r="DD32" s="134" t="e">
        <f t="shared" si="15"/>
        <v>#REF!</v>
      </c>
    </row>
    <row r="33" spans="2:108" s="82" customFormat="1" ht="49.5" x14ac:dyDescent="0.25">
      <c r="B33" s="197" t="s">
        <v>294</v>
      </c>
      <c r="C33" s="212" t="s">
        <v>488</v>
      </c>
      <c r="D33" s="84" t="s">
        <v>220</v>
      </c>
      <c r="E33" s="273">
        <v>42391</v>
      </c>
      <c r="F33" s="85" t="s">
        <v>151</v>
      </c>
      <c r="G33" s="85" t="s">
        <v>209</v>
      </c>
      <c r="H33" s="263" t="s">
        <v>489</v>
      </c>
      <c r="I33" s="263" t="s">
        <v>490</v>
      </c>
      <c r="J33" s="458" t="s">
        <v>780</v>
      </c>
      <c r="K33" s="272">
        <v>65</v>
      </c>
      <c r="L33" s="264">
        <v>801315</v>
      </c>
      <c r="M33" s="201" t="s">
        <v>491</v>
      </c>
      <c r="N33" s="265">
        <v>3000000</v>
      </c>
      <c r="O33" s="270" t="s">
        <v>492</v>
      </c>
      <c r="P33" s="267" t="s">
        <v>213</v>
      </c>
      <c r="Q33" s="266" t="s">
        <v>493</v>
      </c>
      <c r="R33" s="267" t="s">
        <v>301</v>
      </c>
      <c r="S33" s="401"/>
      <c r="T33" s="402"/>
      <c r="U33" s="401"/>
      <c r="V33" s="319"/>
      <c r="W33" s="273"/>
      <c r="X33" s="273"/>
      <c r="Y33" s="268">
        <f t="shared" si="8"/>
        <v>0</v>
      </c>
      <c r="Z33" s="192"/>
      <c r="AA33" s="192"/>
      <c r="AB33" s="192"/>
      <c r="AC33" s="192"/>
      <c r="AD33" s="146"/>
      <c r="AE33" s="96"/>
      <c r="AF33" s="83"/>
      <c r="AG33" s="98"/>
      <c r="AH33" s="273"/>
      <c r="AI33" s="195"/>
      <c r="AJ33" s="257"/>
      <c r="AK33" s="146"/>
      <c r="AL33" s="265"/>
      <c r="AM33" s="276"/>
      <c r="AN33" s="268"/>
      <c r="AO33" s="268">
        <f t="shared" si="0"/>
        <v>0</v>
      </c>
      <c r="AP33" s="412" t="s">
        <v>17</v>
      </c>
      <c r="AQ33" s="413" t="s">
        <v>30</v>
      </c>
      <c r="AR33" s="413" t="s">
        <v>30</v>
      </c>
      <c r="AS33" s="413" t="s">
        <v>30</v>
      </c>
      <c r="AT33" s="414" t="s">
        <v>30</v>
      </c>
      <c r="AU33" s="273"/>
      <c r="AV33" s="273"/>
      <c r="AW33" s="265">
        <f t="shared" si="9"/>
        <v>0</v>
      </c>
      <c r="AX33" s="265"/>
      <c r="AY33" s="196"/>
      <c r="AZ33" s="103" t="e">
        <f>LOOKUP(AY33,#REF!,#REF!)</f>
        <v>#REF!</v>
      </c>
      <c r="BA33" s="255" t="s">
        <v>543</v>
      </c>
      <c r="BB33" s="104"/>
      <c r="BC33" s="104"/>
      <c r="BD33" s="105"/>
      <c r="BE33" s="106"/>
      <c r="BF33" s="104"/>
      <c r="BG33" s="105"/>
      <c r="BH33" s="107"/>
      <c r="BI33" s="108"/>
      <c r="BJ33" s="109"/>
      <c r="BK33" s="109"/>
      <c r="BL33" s="110"/>
      <c r="BM33" s="109"/>
      <c r="BN33" s="111"/>
      <c r="BO33" s="111"/>
      <c r="BP33" s="112"/>
      <c r="BQ33" s="113"/>
      <c r="BR33" s="114"/>
      <c r="BS33" s="113"/>
      <c r="BT33" s="115">
        <f t="shared" si="1"/>
        <v>0</v>
      </c>
      <c r="BU33" s="116">
        <f t="shared" si="10"/>
        <v>0</v>
      </c>
      <c r="BV33" s="117">
        <f t="shared" si="2"/>
        <v>0</v>
      </c>
      <c r="BW33" s="118"/>
      <c r="BX33" s="118"/>
      <c r="BY33" s="119"/>
      <c r="BZ33" s="118"/>
      <c r="CA33" s="105"/>
      <c r="CB33" s="109"/>
      <c r="CC33" s="108"/>
      <c r="CD33" s="108"/>
      <c r="CE33" s="108"/>
      <c r="CF33" s="109"/>
      <c r="CG33" s="120"/>
      <c r="CH33" s="120"/>
      <c r="CI33" s="121"/>
      <c r="CJ33" s="121"/>
      <c r="CK33" s="121"/>
      <c r="CL33" s="122"/>
      <c r="CM33" s="123">
        <f t="shared" si="3"/>
        <v>0</v>
      </c>
      <c r="CN33" s="124"/>
      <c r="CO33" s="94"/>
      <c r="CP33" s="122"/>
      <c r="CQ33" s="125" t="e">
        <f>+SUMIFS(#REF!,#REF!,AG33)</f>
        <v>#REF!</v>
      </c>
      <c r="CR33" s="126" t="e">
        <f>+SUMIFS(#REF!,#REF!,BB33)+SUMIFS(#REF!,#REF!,BH33)+SUMIFS(#REF!,#REF!,BN33)</f>
        <v>#REF!</v>
      </c>
      <c r="CS33" s="127" t="e">
        <f t="shared" si="11"/>
        <v>#REF!</v>
      </c>
      <c r="CT33" s="128"/>
      <c r="CU33" s="129" t="str">
        <f t="shared" si="4"/>
        <v>DESCARTADO</v>
      </c>
      <c r="CV33" s="130"/>
      <c r="CW33" s="131">
        <f t="shared" si="5"/>
        <v>0</v>
      </c>
      <c r="CX33" s="129">
        <f t="shared" si="6"/>
        <v>0</v>
      </c>
      <c r="CY33" s="132">
        <f t="shared" si="16"/>
        <v>0</v>
      </c>
      <c r="CZ33" s="132">
        <f t="shared" si="7"/>
        <v>42277</v>
      </c>
      <c r="DA33" s="133">
        <f t="shared" si="13"/>
        <v>100</v>
      </c>
      <c r="DB33" s="459"/>
      <c r="DC33" s="132">
        <f t="shared" si="14"/>
        <v>100</v>
      </c>
      <c r="DD33" s="134" t="e">
        <f t="shared" si="15"/>
        <v>#REF!</v>
      </c>
    </row>
    <row r="34" spans="2:108" s="82" customFormat="1" ht="40.5" x14ac:dyDescent="0.25">
      <c r="B34" s="274" t="s">
        <v>294</v>
      </c>
      <c r="C34" s="43" t="s">
        <v>494</v>
      </c>
      <c r="D34" s="84" t="s">
        <v>221</v>
      </c>
      <c r="E34" s="273">
        <v>42391</v>
      </c>
      <c r="F34" s="85" t="s">
        <v>151</v>
      </c>
      <c r="G34" s="85" t="s">
        <v>481</v>
      </c>
      <c r="H34" s="263" t="s">
        <v>380</v>
      </c>
      <c r="I34" s="263" t="s">
        <v>495</v>
      </c>
      <c r="J34" s="447" t="s">
        <v>781</v>
      </c>
      <c r="K34" s="98">
        <v>205</v>
      </c>
      <c r="L34" s="264">
        <v>801615</v>
      </c>
      <c r="M34" s="269" t="s">
        <v>491</v>
      </c>
      <c r="N34" s="265">
        <v>23616000</v>
      </c>
      <c r="O34" s="270" t="s">
        <v>496</v>
      </c>
      <c r="P34" s="267" t="s">
        <v>137</v>
      </c>
      <c r="Q34" s="266" t="s">
        <v>129</v>
      </c>
      <c r="R34" s="267" t="s">
        <v>130</v>
      </c>
      <c r="S34" s="91"/>
      <c r="T34" s="92"/>
      <c r="U34" s="91"/>
      <c r="V34" s="319">
        <v>30</v>
      </c>
      <c r="W34" s="273">
        <v>42403</v>
      </c>
      <c r="X34" s="273">
        <v>42405</v>
      </c>
      <c r="Y34" s="268">
        <f t="shared" si="8"/>
        <v>-2</v>
      </c>
      <c r="Z34" s="263" t="s">
        <v>231</v>
      </c>
      <c r="AA34" s="263" t="s">
        <v>484</v>
      </c>
      <c r="AB34" s="263" t="s">
        <v>134</v>
      </c>
      <c r="AC34" s="263" t="s">
        <v>134</v>
      </c>
      <c r="AD34" s="146" t="s">
        <v>497</v>
      </c>
      <c r="AE34" s="444">
        <v>53081868</v>
      </c>
      <c r="AF34" s="83"/>
      <c r="AG34" s="98">
        <v>35416</v>
      </c>
      <c r="AH34" s="273">
        <v>42403</v>
      </c>
      <c r="AI34" s="271" t="s">
        <v>138</v>
      </c>
      <c r="AJ34" s="321">
        <v>6700696138</v>
      </c>
      <c r="AK34" s="269" t="s">
        <v>478</v>
      </c>
      <c r="AL34" s="265">
        <v>2160000</v>
      </c>
      <c r="AM34" s="276">
        <v>23616000</v>
      </c>
      <c r="AN34" s="268"/>
      <c r="AO34" s="268">
        <f t="shared" si="0"/>
        <v>23616000</v>
      </c>
      <c r="AP34" s="279" t="s">
        <v>17</v>
      </c>
      <c r="AQ34" s="280" t="s">
        <v>30</v>
      </c>
      <c r="AR34" s="280" t="s">
        <v>30</v>
      </c>
      <c r="AS34" s="280" t="s">
        <v>30</v>
      </c>
      <c r="AT34" s="281" t="s">
        <v>30</v>
      </c>
      <c r="AU34" s="273">
        <v>42403</v>
      </c>
      <c r="AV34" s="273">
        <v>42735</v>
      </c>
      <c r="AW34" s="265">
        <f t="shared" si="9"/>
        <v>332</v>
      </c>
      <c r="AX34" s="265"/>
      <c r="AY34" s="136" t="s">
        <v>61</v>
      </c>
      <c r="AZ34" s="103" t="e">
        <f>LOOKUP(AY34,#REF!,#REF!)</f>
        <v>#REF!</v>
      </c>
      <c r="BA34" s="326" t="s">
        <v>544</v>
      </c>
      <c r="BB34" s="137"/>
      <c r="BC34" s="104"/>
      <c r="BD34" s="105"/>
      <c r="BE34" s="105"/>
      <c r="BF34" s="104"/>
      <c r="BG34" s="105"/>
      <c r="BH34" s="107"/>
      <c r="BI34" s="108"/>
      <c r="BJ34" s="109"/>
      <c r="BK34" s="109"/>
      <c r="BL34" s="110"/>
      <c r="BM34" s="109"/>
      <c r="BN34" s="111"/>
      <c r="BO34" s="111"/>
      <c r="BP34" s="112"/>
      <c r="BQ34" s="113"/>
      <c r="BR34" s="114"/>
      <c r="BS34" s="113"/>
      <c r="BT34" s="115">
        <f t="shared" si="1"/>
        <v>0</v>
      </c>
      <c r="BU34" s="116">
        <f t="shared" si="10"/>
        <v>0</v>
      </c>
      <c r="BV34" s="117">
        <f t="shared" si="2"/>
        <v>23616000</v>
      </c>
      <c r="BW34" s="118"/>
      <c r="BX34" s="118"/>
      <c r="BY34" s="118"/>
      <c r="BZ34" s="118"/>
      <c r="CA34" s="105"/>
      <c r="CB34" s="108"/>
      <c r="CC34" s="108"/>
      <c r="CD34" s="108"/>
      <c r="CE34" s="108"/>
      <c r="CF34" s="109"/>
      <c r="CG34" s="120"/>
      <c r="CH34" s="120"/>
      <c r="CI34" s="121"/>
      <c r="CJ34" s="121"/>
      <c r="CK34" s="121"/>
      <c r="CL34" s="122"/>
      <c r="CM34" s="123">
        <f t="shared" si="3"/>
        <v>42735</v>
      </c>
      <c r="CN34" s="124"/>
      <c r="CO34" s="94"/>
      <c r="CP34" s="122"/>
      <c r="CQ34" s="125" t="e">
        <f>+SUMIFS(#REF!,#REF!,AG34)</f>
        <v>#REF!</v>
      </c>
      <c r="CR34" s="126" t="e">
        <f>+SUMIFS(#REF!,#REF!,BB34)+SUMIFS(#REF!,#REF!,BH34)+SUMIFS(#REF!,#REF!,BN34)</f>
        <v>#REF!</v>
      </c>
      <c r="CS34" s="127" t="e">
        <f t="shared" si="11"/>
        <v>#REF!</v>
      </c>
      <c r="CT34" s="128"/>
      <c r="CU34" s="129" t="str">
        <f t="shared" si="4"/>
        <v>EJECUCIÓN</v>
      </c>
      <c r="CV34" s="130"/>
      <c r="CW34" s="131">
        <f t="shared" si="5"/>
        <v>42403</v>
      </c>
      <c r="CX34" s="129">
        <f t="shared" si="6"/>
        <v>42735</v>
      </c>
      <c r="CY34" s="132">
        <f t="shared" si="16"/>
        <v>332</v>
      </c>
      <c r="CZ34" s="132">
        <f t="shared" si="7"/>
        <v>-126</v>
      </c>
      <c r="DA34" s="133">
        <f t="shared" si="13"/>
        <v>-37.951807228915662</v>
      </c>
      <c r="DB34" s="459"/>
      <c r="DC34" s="132">
        <f t="shared" si="14"/>
        <v>-37.951807228915662</v>
      </c>
      <c r="DD34" s="134" t="e">
        <f t="shared" si="15"/>
        <v>#REF!</v>
      </c>
    </row>
    <row r="35" spans="2:108" s="82" customFormat="1" ht="54" hidden="1" x14ac:dyDescent="0.25">
      <c r="B35" s="197" t="s">
        <v>125</v>
      </c>
      <c r="C35" s="187" t="s">
        <v>351</v>
      </c>
      <c r="D35" s="416">
        <v>34</v>
      </c>
      <c r="E35" s="377">
        <v>42396</v>
      </c>
      <c r="F35" s="417" t="s">
        <v>151</v>
      </c>
      <c r="G35" s="417" t="s">
        <v>209</v>
      </c>
      <c r="H35" s="404" t="s">
        <v>353</v>
      </c>
      <c r="I35" s="404" t="s">
        <v>304</v>
      </c>
      <c r="J35" s="418" t="s">
        <v>354</v>
      </c>
      <c r="K35" s="408">
        <v>66</v>
      </c>
      <c r="L35" s="381">
        <v>801315</v>
      </c>
      <c r="M35" s="381" t="s">
        <v>211</v>
      </c>
      <c r="N35" s="382">
        <v>5760000</v>
      </c>
      <c r="O35" s="383" t="s">
        <v>355</v>
      </c>
      <c r="P35" s="384" t="s">
        <v>213</v>
      </c>
      <c r="Q35" s="385" t="s">
        <v>129</v>
      </c>
      <c r="R35" s="384" t="s">
        <v>130</v>
      </c>
      <c r="S35" s="401"/>
      <c r="T35" s="402"/>
      <c r="U35" s="401"/>
      <c r="V35" s="452" t="s">
        <v>352</v>
      </c>
      <c r="W35" s="377">
        <v>42398</v>
      </c>
      <c r="X35" s="377">
        <v>42402</v>
      </c>
      <c r="Y35" s="403">
        <f t="shared" ref="Y35" si="52">W35-X35</f>
        <v>-4</v>
      </c>
      <c r="Z35" s="404" t="s">
        <v>209</v>
      </c>
      <c r="AA35" s="419" t="s">
        <v>209</v>
      </c>
      <c r="AB35" s="404" t="s">
        <v>356</v>
      </c>
      <c r="AC35" s="404" t="s">
        <v>356</v>
      </c>
      <c r="AD35" s="405" t="s">
        <v>357</v>
      </c>
      <c r="AE35" s="406">
        <v>1116775031</v>
      </c>
      <c r="AF35" s="407"/>
      <c r="AG35" s="408">
        <v>34016</v>
      </c>
      <c r="AH35" s="377">
        <v>42398</v>
      </c>
      <c r="AI35" s="420" t="s">
        <v>138</v>
      </c>
      <c r="AJ35" s="410">
        <v>230610033839</v>
      </c>
      <c r="AK35" s="405" t="s">
        <v>358</v>
      </c>
      <c r="AL35" s="411">
        <v>480000</v>
      </c>
      <c r="AM35" s="411">
        <v>5760000</v>
      </c>
      <c r="AN35" s="403"/>
      <c r="AO35" s="403">
        <f t="shared" ref="AO35" si="53">+AM35+AN35</f>
        <v>5760000</v>
      </c>
      <c r="AP35" s="412" t="s">
        <v>17</v>
      </c>
      <c r="AQ35" s="413" t="s">
        <v>30</v>
      </c>
      <c r="AR35" s="413" t="s">
        <v>30</v>
      </c>
      <c r="AS35" s="413" t="s">
        <v>30</v>
      </c>
      <c r="AT35" s="414" t="s">
        <v>30</v>
      </c>
      <c r="AU35" s="377">
        <v>42398</v>
      </c>
      <c r="AV35" s="377">
        <v>42763</v>
      </c>
      <c r="AW35" s="382">
        <f t="shared" ref="AW35" si="54">AV35-AU35</f>
        <v>365</v>
      </c>
      <c r="AX35" s="382"/>
      <c r="AY35" s="421" t="s">
        <v>70</v>
      </c>
      <c r="AZ35" s="103" t="e">
        <f>LOOKUP(AY35,#REF!,#REF!)</f>
        <v>#REF!</v>
      </c>
      <c r="BA35" s="255" t="s">
        <v>545</v>
      </c>
      <c r="BB35" s="137"/>
      <c r="BC35" s="104"/>
      <c r="BD35" s="105"/>
      <c r="BE35" s="105"/>
      <c r="BF35" s="104"/>
      <c r="BG35" s="105"/>
      <c r="BH35" s="107"/>
      <c r="BI35" s="108"/>
      <c r="BJ35" s="109"/>
      <c r="BK35" s="109"/>
      <c r="BL35" s="110"/>
      <c r="BM35" s="109"/>
      <c r="BN35" s="111"/>
      <c r="BO35" s="111"/>
      <c r="BP35" s="112"/>
      <c r="BQ35" s="113"/>
      <c r="BR35" s="114"/>
      <c r="BS35" s="113"/>
      <c r="BT35" s="115">
        <f t="shared" ref="BT35" si="55">+AN35</f>
        <v>0</v>
      </c>
      <c r="BU35" s="116">
        <f t="shared" ref="BU35" si="56">+BD35+BJ35+BP35+BT35</f>
        <v>0</v>
      </c>
      <c r="BV35" s="117">
        <f t="shared" ref="BV35" si="57">+AO35+BU35</f>
        <v>5760000</v>
      </c>
      <c r="BW35" s="118"/>
      <c r="BX35" s="118"/>
      <c r="BY35" s="118"/>
      <c r="BZ35" s="118"/>
      <c r="CA35" s="105"/>
      <c r="CB35" s="108"/>
      <c r="CC35" s="108"/>
      <c r="CD35" s="108"/>
      <c r="CE35" s="108"/>
      <c r="CF35" s="109"/>
      <c r="CG35" s="120"/>
      <c r="CH35" s="120"/>
      <c r="CI35" s="121"/>
      <c r="CJ35" s="121"/>
      <c r="CK35" s="121"/>
      <c r="CL35" s="122"/>
      <c r="CM35" s="123">
        <f t="shared" ref="CM35" si="58">+IF(BX35&gt;AV35,IF(CC35&gt;BX35,IF(CH35&gt;CC35,CH35,CC35),BX35),AV35)</f>
        <v>42763</v>
      </c>
      <c r="CN35" s="124"/>
      <c r="CO35" s="94"/>
      <c r="CP35" s="122"/>
      <c r="CQ35" s="125" t="e">
        <f>+SUMIFS(#REF!,#REF!,AG35)</f>
        <v>#REF!</v>
      </c>
      <c r="CR35" s="126" t="e">
        <f>+SUMIFS(#REF!,#REF!,BB35)+SUMIFS(#REF!,#REF!,BH35)+SUMIFS(#REF!,#REF!,BN35)</f>
        <v>#REF!</v>
      </c>
      <c r="CS35" s="127" t="e">
        <f t="shared" ref="CS35" si="59">+(CQ35+CR35)/BV35</f>
        <v>#REF!</v>
      </c>
      <c r="CT35" s="128"/>
      <c r="CU35" s="129" t="str">
        <f t="shared" ref="CU35" si="60">+R35</f>
        <v>EJECUCIÓN</v>
      </c>
      <c r="CV35" s="130"/>
      <c r="CW35" s="131">
        <f t="shared" ref="CW35" si="61">+AU35</f>
        <v>42398</v>
      </c>
      <c r="CX35" s="129">
        <f t="shared" ref="CX35" si="62">+CM35</f>
        <v>42763</v>
      </c>
      <c r="CY35" s="132">
        <f t="shared" si="16"/>
        <v>365</v>
      </c>
      <c r="CZ35" s="132">
        <f t="shared" ref="CZ35" si="63">+$DB$1-CW35</f>
        <v>-121</v>
      </c>
      <c r="DA35" s="133">
        <f t="shared" ref="DA35" si="64">+IF(CZ35&gt;=CY35,100,(CZ35/CY35)*100)</f>
        <v>-33.150684931506852</v>
      </c>
      <c r="DB35" s="459"/>
      <c r="DC35" s="132">
        <f t="shared" ref="DC35" si="65">+DA35</f>
        <v>-33.150684931506852</v>
      </c>
      <c r="DD35" s="134" t="e">
        <f t="shared" ref="DD35" si="66">+CS35</f>
        <v>#REF!</v>
      </c>
    </row>
    <row r="36" spans="2:108" s="82" customFormat="1" ht="81" x14ac:dyDescent="0.25">
      <c r="B36" s="274" t="s">
        <v>125</v>
      </c>
      <c r="C36" s="187" t="s">
        <v>361</v>
      </c>
      <c r="D36" s="84" t="s">
        <v>222</v>
      </c>
      <c r="E36" s="273">
        <v>42396</v>
      </c>
      <c r="F36" s="275" t="s">
        <v>151</v>
      </c>
      <c r="G36" s="85" t="s">
        <v>365</v>
      </c>
      <c r="H36" s="263" t="s">
        <v>127</v>
      </c>
      <c r="I36" s="263" t="s">
        <v>74</v>
      </c>
      <c r="J36" s="445" t="s">
        <v>360</v>
      </c>
      <c r="K36" s="98">
        <v>92</v>
      </c>
      <c r="L36" s="264">
        <v>821215</v>
      </c>
      <c r="M36" s="264" t="s">
        <v>359</v>
      </c>
      <c r="N36" s="265">
        <v>55000000</v>
      </c>
      <c r="O36" s="270" t="s">
        <v>362</v>
      </c>
      <c r="P36" s="267" t="s">
        <v>363</v>
      </c>
      <c r="Q36" s="266" t="s">
        <v>195</v>
      </c>
      <c r="R36" s="267" t="s">
        <v>130</v>
      </c>
      <c r="S36" s="91"/>
      <c r="T36" s="92"/>
      <c r="U36" s="91"/>
      <c r="V36" s="319" t="s">
        <v>655</v>
      </c>
      <c r="W36" s="273">
        <v>42424</v>
      </c>
      <c r="X36" s="273">
        <v>42425</v>
      </c>
      <c r="Y36" s="268">
        <f t="shared" ref="Y36" si="67">W36-X36</f>
        <v>-1</v>
      </c>
      <c r="Z36" s="192" t="s">
        <v>231</v>
      </c>
      <c r="AA36" s="136" t="s">
        <v>754</v>
      </c>
      <c r="AB36" s="263" t="s">
        <v>134</v>
      </c>
      <c r="AC36" s="263" t="s">
        <v>134</v>
      </c>
      <c r="AD36" s="146" t="s">
        <v>755</v>
      </c>
      <c r="AE36" s="96">
        <v>830001113</v>
      </c>
      <c r="AF36" s="83" t="s">
        <v>252</v>
      </c>
      <c r="AG36" s="98">
        <v>46916</v>
      </c>
      <c r="AH36" s="273">
        <v>42424</v>
      </c>
      <c r="AI36" s="271" t="s">
        <v>235</v>
      </c>
      <c r="AJ36" s="320">
        <v>110060000056</v>
      </c>
      <c r="AK36" s="146" t="s">
        <v>358</v>
      </c>
      <c r="AL36" s="276"/>
      <c r="AM36" s="276">
        <v>55000000</v>
      </c>
      <c r="AN36" s="268"/>
      <c r="AO36" s="268">
        <f t="shared" ref="AO36" si="68">+AM36+AN36</f>
        <v>55000000</v>
      </c>
      <c r="AP36" s="279" t="s">
        <v>17</v>
      </c>
      <c r="AQ36" s="280" t="s">
        <v>30</v>
      </c>
      <c r="AR36" s="280" t="s">
        <v>30</v>
      </c>
      <c r="AS36" s="280" t="s">
        <v>30</v>
      </c>
      <c r="AT36" s="281" t="s">
        <v>30</v>
      </c>
      <c r="AU36" s="273">
        <v>42424</v>
      </c>
      <c r="AV36" s="273">
        <v>42735</v>
      </c>
      <c r="AW36" s="265">
        <f t="shared" ref="AW36" si="69">AV36-AU36</f>
        <v>311</v>
      </c>
      <c r="AX36" s="265"/>
      <c r="AY36" s="446" t="s">
        <v>236</v>
      </c>
      <c r="AZ36" s="103" t="e">
        <f>LOOKUP(AY36,#REF!,#REF!)</f>
        <v>#REF!</v>
      </c>
      <c r="BA36" s="282"/>
      <c r="BB36" s="137"/>
      <c r="BC36" s="104"/>
      <c r="BD36" s="105"/>
      <c r="BE36" s="105"/>
      <c r="BF36" s="104"/>
      <c r="BG36" s="105"/>
      <c r="BH36" s="107"/>
      <c r="BI36" s="108"/>
      <c r="BJ36" s="109"/>
      <c r="BK36" s="109"/>
      <c r="BL36" s="110"/>
      <c r="BM36" s="109"/>
      <c r="BN36" s="111"/>
      <c r="BO36" s="111"/>
      <c r="BP36" s="112"/>
      <c r="BQ36" s="113"/>
      <c r="BR36" s="114"/>
      <c r="BS36" s="113"/>
      <c r="BT36" s="115">
        <f t="shared" ref="BT36" si="70">+AN36</f>
        <v>0</v>
      </c>
      <c r="BU36" s="116">
        <f t="shared" ref="BU36" si="71">+BD36+BJ36+BP36+BT36</f>
        <v>0</v>
      </c>
      <c r="BV36" s="117">
        <f t="shared" ref="BV36" si="72">+AO36+BU36</f>
        <v>55000000</v>
      </c>
      <c r="BW36" s="118"/>
      <c r="BX36" s="118"/>
      <c r="BY36" s="118"/>
      <c r="BZ36" s="118"/>
      <c r="CA36" s="105"/>
      <c r="CB36" s="108"/>
      <c r="CC36" s="108"/>
      <c r="CD36" s="108"/>
      <c r="CE36" s="108"/>
      <c r="CF36" s="109"/>
      <c r="CG36" s="120"/>
      <c r="CH36" s="120"/>
      <c r="CI36" s="121"/>
      <c r="CJ36" s="121"/>
      <c r="CK36" s="121"/>
      <c r="CL36" s="122"/>
      <c r="CM36" s="123">
        <f t="shared" ref="CM36" si="73">+IF(BX36&gt;AV36,IF(CC36&gt;BX36,IF(CH36&gt;CC36,CH36,CC36),BX36),AV36)</f>
        <v>42735</v>
      </c>
      <c r="CN36" s="124"/>
      <c r="CO36" s="94"/>
      <c r="CP36" s="122"/>
      <c r="CQ36" s="125" t="e">
        <f>+SUMIFS(#REF!,#REF!,AG36)</f>
        <v>#REF!</v>
      </c>
      <c r="CR36" s="126" t="e">
        <f>+SUMIFS(#REF!,#REF!,BB36)+SUMIFS(#REF!,#REF!,BH36)+SUMIFS(#REF!,#REF!,BN36)</f>
        <v>#REF!</v>
      </c>
      <c r="CS36" s="127" t="e">
        <f t="shared" ref="CS36" si="74">+(CQ36+CR36)/BV36</f>
        <v>#REF!</v>
      </c>
      <c r="CT36" s="128"/>
      <c r="CU36" s="129" t="str">
        <f t="shared" ref="CU36" si="75">+R36</f>
        <v>EJECUCIÓN</v>
      </c>
      <c r="CV36" s="130"/>
      <c r="CW36" s="131">
        <f t="shared" ref="CW36" si="76">+AU36</f>
        <v>42424</v>
      </c>
      <c r="CX36" s="129">
        <f t="shared" ref="CX36" si="77">+CM36</f>
        <v>42735</v>
      </c>
      <c r="CY36" s="132">
        <f t="shared" ref="CY36" si="78">+CX36-CW36</f>
        <v>311</v>
      </c>
      <c r="CZ36" s="132">
        <f t="shared" ref="CZ36" si="79">+$DB$1-CW36</f>
        <v>-147</v>
      </c>
      <c r="DA36" s="133">
        <f t="shared" ref="DA36" si="80">+IF(CZ36&gt;=CY36,100,(CZ36/CY36)*100)</f>
        <v>-47.266881028938904</v>
      </c>
      <c r="DB36" s="459"/>
      <c r="DC36" s="132">
        <f t="shared" ref="DC36" si="81">+DA36</f>
        <v>-47.266881028938904</v>
      </c>
      <c r="DD36" s="134" t="e">
        <f t="shared" ref="DD36" si="82">+CS36</f>
        <v>#REF!</v>
      </c>
    </row>
    <row r="37" spans="2:108" s="82" customFormat="1" ht="54" x14ac:dyDescent="0.25">
      <c r="B37" s="274" t="s">
        <v>125</v>
      </c>
      <c r="C37" s="187" t="s">
        <v>364</v>
      </c>
      <c r="D37" s="84" t="s">
        <v>223</v>
      </c>
      <c r="E37" s="273">
        <v>42397</v>
      </c>
      <c r="F37" s="275" t="s">
        <v>151</v>
      </c>
      <c r="G37" s="275" t="s">
        <v>188</v>
      </c>
      <c r="H37" s="263" t="s">
        <v>127</v>
      </c>
      <c r="I37" s="263" t="s">
        <v>74</v>
      </c>
      <c r="J37" s="445" t="s">
        <v>366</v>
      </c>
      <c r="K37" s="98">
        <v>207</v>
      </c>
      <c r="L37" s="264">
        <v>801615</v>
      </c>
      <c r="M37" s="264" t="s">
        <v>359</v>
      </c>
      <c r="N37" s="265">
        <v>53460000</v>
      </c>
      <c r="O37" s="270" t="s">
        <v>367</v>
      </c>
      <c r="P37" s="267" t="s">
        <v>137</v>
      </c>
      <c r="Q37" s="266" t="s">
        <v>195</v>
      </c>
      <c r="R37" s="267" t="s">
        <v>130</v>
      </c>
      <c r="S37" s="91"/>
      <c r="T37" s="92"/>
      <c r="U37" s="91"/>
      <c r="V37" s="319" t="s">
        <v>186</v>
      </c>
      <c r="W37" s="273">
        <v>42405</v>
      </c>
      <c r="X37" s="273">
        <v>42409</v>
      </c>
      <c r="Y37" s="268">
        <f t="shared" ref="Y37" si="83">W37-X37</f>
        <v>-4</v>
      </c>
      <c r="Z37" s="263" t="s">
        <v>231</v>
      </c>
      <c r="AA37" s="263" t="s">
        <v>133</v>
      </c>
      <c r="AB37" s="263" t="s">
        <v>134</v>
      </c>
      <c r="AC37" s="263" t="s">
        <v>134</v>
      </c>
      <c r="AD37" s="146" t="s">
        <v>751</v>
      </c>
      <c r="AE37" s="96">
        <v>24348352</v>
      </c>
      <c r="AF37" s="83"/>
      <c r="AG37" s="98">
        <v>36216</v>
      </c>
      <c r="AH37" s="273">
        <v>42405</v>
      </c>
      <c r="AI37" s="271" t="s">
        <v>138</v>
      </c>
      <c r="AJ37" s="320">
        <v>20715852326</v>
      </c>
      <c r="AK37" s="146" t="s">
        <v>154</v>
      </c>
      <c r="AL37" s="276">
        <v>4860000</v>
      </c>
      <c r="AM37" s="276">
        <v>53460000</v>
      </c>
      <c r="AN37" s="268"/>
      <c r="AO37" s="268">
        <f t="shared" ref="AO37" si="84">+AM37+AN37</f>
        <v>53460000</v>
      </c>
      <c r="AP37" s="279" t="s">
        <v>17</v>
      </c>
      <c r="AQ37" s="280" t="s">
        <v>30</v>
      </c>
      <c r="AR37" s="280" t="s">
        <v>30</v>
      </c>
      <c r="AS37" s="280" t="s">
        <v>30</v>
      </c>
      <c r="AT37" s="281" t="s">
        <v>30</v>
      </c>
      <c r="AU37" s="273">
        <v>42409</v>
      </c>
      <c r="AV37" s="273">
        <v>42735</v>
      </c>
      <c r="AW37" s="265">
        <f t="shared" ref="AW37" si="85">AV37-AU37</f>
        <v>326</v>
      </c>
      <c r="AX37" s="265"/>
      <c r="AY37" s="446" t="s">
        <v>236</v>
      </c>
      <c r="AZ37" s="103" t="e">
        <f>LOOKUP(AY37,#REF!,#REF!)</f>
        <v>#REF!</v>
      </c>
      <c r="BA37" s="326"/>
      <c r="BB37" s="137"/>
      <c r="BC37" s="104"/>
      <c r="BD37" s="105"/>
      <c r="BE37" s="105"/>
      <c r="BF37" s="104"/>
      <c r="BG37" s="105"/>
      <c r="BH37" s="107"/>
      <c r="BI37" s="108"/>
      <c r="BJ37" s="109"/>
      <c r="BK37" s="109"/>
      <c r="BL37" s="110"/>
      <c r="BM37" s="109"/>
      <c r="BN37" s="111"/>
      <c r="BO37" s="111"/>
      <c r="BP37" s="112"/>
      <c r="BQ37" s="113"/>
      <c r="BR37" s="114"/>
      <c r="BS37" s="113"/>
      <c r="BT37" s="115">
        <f t="shared" ref="BT37" si="86">+AN37</f>
        <v>0</v>
      </c>
      <c r="BU37" s="116">
        <f t="shared" ref="BU37" si="87">+BD37+BJ37+BP37+BT37</f>
        <v>0</v>
      </c>
      <c r="BV37" s="117">
        <f t="shared" ref="BV37" si="88">+AO37+BU37</f>
        <v>53460000</v>
      </c>
      <c r="BW37" s="118"/>
      <c r="BX37" s="118"/>
      <c r="BY37" s="118"/>
      <c r="BZ37" s="118"/>
      <c r="CA37" s="105"/>
      <c r="CB37" s="108"/>
      <c r="CC37" s="108"/>
      <c r="CD37" s="108"/>
      <c r="CE37" s="108"/>
      <c r="CF37" s="109"/>
      <c r="CG37" s="120"/>
      <c r="CH37" s="120"/>
      <c r="CI37" s="121"/>
      <c r="CJ37" s="121"/>
      <c r="CK37" s="121"/>
      <c r="CL37" s="122"/>
      <c r="CM37" s="123">
        <f t="shared" ref="CM37" si="89">+IF(BX37&gt;AV37,IF(CC37&gt;BX37,IF(CH37&gt;CC37,CH37,CC37),BX37),AV37)</f>
        <v>42735</v>
      </c>
      <c r="CN37" s="124"/>
      <c r="CO37" s="94"/>
      <c r="CP37" s="122"/>
      <c r="CQ37" s="125" t="e">
        <f>+SUMIFS(#REF!,#REF!,AG37)</f>
        <v>#REF!</v>
      </c>
      <c r="CR37" s="126" t="e">
        <f>+SUMIFS(#REF!,#REF!,BB37)+SUMIFS(#REF!,#REF!,BH37)+SUMIFS(#REF!,#REF!,BN37)</f>
        <v>#REF!</v>
      </c>
      <c r="CS37" s="127" t="e">
        <f t="shared" ref="CS37" si="90">+(CQ37+CR37)/BV37</f>
        <v>#REF!</v>
      </c>
      <c r="CT37" s="128"/>
      <c r="CU37" s="129" t="str">
        <f t="shared" ref="CU37" si="91">+R37</f>
        <v>EJECUCIÓN</v>
      </c>
      <c r="CV37" s="130"/>
      <c r="CW37" s="131">
        <f t="shared" ref="CW37" si="92">+AU37</f>
        <v>42409</v>
      </c>
      <c r="CX37" s="129">
        <f t="shared" ref="CX37" si="93">+CM37</f>
        <v>42735</v>
      </c>
      <c r="CY37" s="132">
        <f t="shared" ref="CY37" si="94">+CX37-CW37</f>
        <v>326</v>
      </c>
      <c r="CZ37" s="132">
        <f t="shared" ref="CZ37" si="95">+$DB$1-CW37</f>
        <v>-132</v>
      </c>
      <c r="DA37" s="133">
        <f t="shared" ref="DA37" si="96">+IF(CZ37&gt;=CY37,100,(CZ37/CY37)*100)</f>
        <v>-40.490797546012267</v>
      </c>
      <c r="DB37" s="459"/>
      <c r="DC37" s="132">
        <f t="shared" ref="DC37" si="97">+DA37</f>
        <v>-40.490797546012267</v>
      </c>
      <c r="DD37" s="134" t="e">
        <f t="shared" ref="DD37" si="98">+CS37</f>
        <v>#REF!</v>
      </c>
    </row>
    <row r="38" spans="2:108" s="82" customFormat="1" ht="82.5" customHeight="1" x14ac:dyDescent="0.25">
      <c r="B38" s="274" t="s">
        <v>141</v>
      </c>
      <c r="C38" s="217" t="s">
        <v>249</v>
      </c>
      <c r="D38" s="84" t="s">
        <v>224</v>
      </c>
      <c r="E38" s="273">
        <v>42397</v>
      </c>
      <c r="F38" s="275" t="s">
        <v>151</v>
      </c>
      <c r="G38" s="275" t="s">
        <v>188</v>
      </c>
      <c r="H38" s="263" t="s">
        <v>127</v>
      </c>
      <c r="I38" s="263" t="s">
        <v>77</v>
      </c>
      <c r="J38" s="146" t="s">
        <v>779</v>
      </c>
      <c r="K38" s="98">
        <v>2</v>
      </c>
      <c r="L38" s="264">
        <v>801000</v>
      </c>
      <c r="M38" s="264"/>
      <c r="N38" s="265">
        <v>42000000</v>
      </c>
      <c r="O38" s="270" t="s">
        <v>250</v>
      </c>
      <c r="P38" s="267" t="s">
        <v>137</v>
      </c>
      <c r="Q38" s="266" t="s">
        <v>130</v>
      </c>
      <c r="R38" s="266" t="s">
        <v>130</v>
      </c>
      <c r="S38" s="91"/>
      <c r="T38" s="92"/>
      <c r="U38" s="91"/>
      <c r="V38" s="319">
        <v>34</v>
      </c>
      <c r="W38" s="273">
        <v>42412</v>
      </c>
      <c r="X38" s="273">
        <v>42415</v>
      </c>
      <c r="Y38" s="268">
        <f t="shared" si="8"/>
        <v>-3</v>
      </c>
      <c r="Z38" s="263" t="s">
        <v>231</v>
      </c>
      <c r="AA38" s="263" t="s">
        <v>133</v>
      </c>
      <c r="AB38" s="263" t="s">
        <v>134</v>
      </c>
      <c r="AC38" s="263" t="s">
        <v>134</v>
      </c>
      <c r="AD38" s="269" t="s">
        <v>560</v>
      </c>
      <c r="AE38" s="96">
        <v>900583848</v>
      </c>
      <c r="AF38" s="83" t="s">
        <v>470</v>
      </c>
      <c r="AG38" s="98">
        <v>40516</v>
      </c>
      <c r="AH38" s="273">
        <v>42412</v>
      </c>
      <c r="AI38" s="271" t="s">
        <v>138</v>
      </c>
      <c r="AJ38" s="321">
        <v>482300004421</v>
      </c>
      <c r="AK38" s="269" t="s">
        <v>242</v>
      </c>
      <c r="AL38" s="265">
        <v>7000000</v>
      </c>
      <c r="AM38" s="265">
        <v>42000000</v>
      </c>
      <c r="AN38" s="268"/>
      <c r="AO38" s="268">
        <f t="shared" si="0"/>
        <v>42000000</v>
      </c>
      <c r="AP38" s="279" t="s">
        <v>17</v>
      </c>
      <c r="AQ38" s="280" t="s">
        <v>30</v>
      </c>
      <c r="AR38" s="280" t="s">
        <v>30</v>
      </c>
      <c r="AS38" s="280" t="s">
        <v>30</v>
      </c>
      <c r="AT38" s="281" t="s">
        <v>30</v>
      </c>
      <c r="AU38" s="273">
        <v>42412</v>
      </c>
      <c r="AV38" s="273">
        <v>42593</v>
      </c>
      <c r="AW38" s="265">
        <f t="shared" si="9"/>
        <v>181</v>
      </c>
      <c r="AX38" s="265"/>
      <c r="AY38" s="136" t="s">
        <v>561</v>
      </c>
      <c r="AZ38" s="103" t="e">
        <f>LOOKUP(AY38,#REF!,#REF!)</f>
        <v>#REF!</v>
      </c>
      <c r="BA38" s="329" t="s">
        <v>562</v>
      </c>
      <c r="BB38" s="104"/>
      <c r="BC38" s="104"/>
      <c r="BD38" s="105"/>
      <c r="BE38" s="138"/>
      <c r="BF38" s="104"/>
      <c r="BG38" s="105"/>
      <c r="BH38" s="107"/>
      <c r="BI38" s="108"/>
      <c r="BJ38" s="109"/>
      <c r="BK38" s="109"/>
      <c r="BL38" s="110"/>
      <c r="BM38" s="109"/>
      <c r="BN38" s="111"/>
      <c r="BO38" s="111"/>
      <c r="BP38" s="112"/>
      <c r="BQ38" s="113"/>
      <c r="BR38" s="114"/>
      <c r="BS38" s="113"/>
      <c r="BT38" s="115">
        <f t="shared" si="1"/>
        <v>0</v>
      </c>
      <c r="BU38" s="116">
        <f t="shared" si="10"/>
        <v>0</v>
      </c>
      <c r="BV38" s="117">
        <f t="shared" si="2"/>
        <v>42000000</v>
      </c>
      <c r="BW38" s="118"/>
      <c r="BX38" s="118"/>
      <c r="BY38" s="119"/>
      <c r="BZ38" s="118"/>
      <c r="CA38" s="105"/>
      <c r="CB38" s="108"/>
      <c r="CC38" s="108"/>
      <c r="CD38" s="139"/>
      <c r="CE38" s="108"/>
      <c r="CF38" s="109"/>
      <c r="CG38" s="120"/>
      <c r="CH38" s="120"/>
      <c r="CI38" s="121"/>
      <c r="CJ38" s="121"/>
      <c r="CK38" s="121"/>
      <c r="CL38" s="122"/>
      <c r="CM38" s="123">
        <f t="shared" si="3"/>
        <v>42593</v>
      </c>
      <c r="CN38" s="124"/>
      <c r="CO38" s="94"/>
      <c r="CP38" s="122"/>
      <c r="CQ38" s="125" t="e">
        <f>+SUMIFS(#REF!,#REF!,AG38)</f>
        <v>#REF!</v>
      </c>
      <c r="CR38" s="126" t="e">
        <f>+SUMIFS(#REF!,#REF!,BB38)+SUMIFS(#REF!,#REF!,BH38)+SUMIFS(#REF!,#REF!,BN38)</f>
        <v>#REF!</v>
      </c>
      <c r="CS38" s="127" t="e">
        <f t="shared" si="11"/>
        <v>#REF!</v>
      </c>
      <c r="CT38" s="128"/>
      <c r="CU38" s="129" t="str">
        <f t="shared" si="4"/>
        <v>EJECUCIÓN</v>
      </c>
      <c r="CV38" s="130"/>
      <c r="CW38" s="131">
        <f t="shared" si="5"/>
        <v>42412</v>
      </c>
      <c r="CX38" s="129">
        <f t="shared" si="6"/>
        <v>42593</v>
      </c>
      <c r="CY38" s="132">
        <f t="shared" si="16"/>
        <v>181</v>
      </c>
      <c r="CZ38" s="132">
        <f t="shared" si="7"/>
        <v>-135</v>
      </c>
      <c r="DA38" s="133">
        <f t="shared" si="13"/>
        <v>-74.585635359116026</v>
      </c>
      <c r="DB38" s="459"/>
      <c r="DC38" s="132">
        <f t="shared" si="14"/>
        <v>-74.585635359116026</v>
      </c>
      <c r="DD38" s="134" t="e">
        <f t="shared" si="15"/>
        <v>#REF!</v>
      </c>
    </row>
    <row r="39" spans="2:108" s="82" customFormat="1" ht="60" hidden="1" customHeight="1" x14ac:dyDescent="0.25">
      <c r="B39" s="197" t="s">
        <v>141</v>
      </c>
      <c r="C39" s="187" t="s">
        <v>226</v>
      </c>
      <c r="D39" s="416" t="s">
        <v>225</v>
      </c>
      <c r="E39" s="377">
        <v>42398</v>
      </c>
      <c r="F39" s="417" t="s">
        <v>151</v>
      </c>
      <c r="G39" s="417" t="s">
        <v>189</v>
      </c>
      <c r="H39" s="379" t="s">
        <v>127</v>
      </c>
      <c r="I39" s="379" t="s">
        <v>74</v>
      </c>
      <c r="J39" s="422" t="s">
        <v>227</v>
      </c>
      <c r="K39" s="380">
        <v>94</v>
      </c>
      <c r="L39" s="381">
        <v>821215</v>
      </c>
      <c r="M39" s="423" t="s">
        <v>228</v>
      </c>
      <c r="N39" s="382">
        <v>7000000</v>
      </c>
      <c r="O39" s="383" t="s">
        <v>229</v>
      </c>
      <c r="P39" s="384" t="s">
        <v>230</v>
      </c>
      <c r="Q39" s="385" t="s">
        <v>129</v>
      </c>
      <c r="R39" s="384" t="s">
        <v>130</v>
      </c>
      <c r="S39" s="401"/>
      <c r="T39" s="402"/>
      <c r="U39" s="401"/>
      <c r="V39" s="452">
        <v>26</v>
      </c>
      <c r="W39" s="377">
        <v>42398</v>
      </c>
      <c r="X39" s="377">
        <v>42402</v>
      </c>
      <c r="Y39" s="403">
        <f t="shared" si="8"/>
        <v>-4</v>
      </c>
      <c r="Z39" s="404" t="s">
        <v>231</v>
      </c>
      <c r="AA39" s="404" t="s">
        <v>232</v>
      </c>
      <c r="AB39" s="404" t="s">
        <v>134</v>
      </c>
      <c r="AC39" s="404" t="s">
        <v>134</v>
      </c>
      <c r="AD39" s="405" t="s">
        <v>233</v>
      </c>
      <c r="AE39" s="406">
        <v>860001022</v>
      </c>
      <c r="AF39" s="407" t="s">
        <v>234</v>
      </c>
      <c r="AG39" s="408">
        <v>33916</v>
      </c>
      <c r="AH39" s="377">
        <v>42398</v>
      </c>
      <c r="AI39" s="409" t="s">
        <v>235</v>
      </c>
      <c r="AJ39" s="410">
        <v>3000102208</v>
      </c>
      <c r="AK39" s="405" t="s">
        <v>154</v>
      </c>
      <c r="AL39" s="382"/>
      <c r="AM39" s="382">
        <v>7000000</v>
      </c>
      <c r="AN39" s="403"/>
      <c r="AO39" s="403">
        <f t="shared" si="0"/>
        <v>7000000</v>
      </c>
      <c r="AP39" s="412" t="s">
        <v>17</v>
      </c>
      <c r="AQ39" s="413" t="s">
        <v>30</v>
      </c>
      <c r="AR39" s="413" t="s">
        <v>30</v>
      </c>
      <c r="AS39" s="413" t="s">
        <v>30</v>
      </c>
      <c r="AT39" s="414" t="s">
        <v>30</v>
      </c>
      <c r="AU39" s="377">
        <v>42398</v>
      </c>
      <c r="AV39" s="377">
        <v>42735</v>
      </c>
      <c r="AW39" s="382">
        <f t="shared" si="9"/>
        <v>337</v>
      </c>
      <c r="AX39" s="382"/>
      <c r="AY39" s="415" t="s">
        <v>236</v>
      </c>
      <c r="AZ39" s="103" t="e">
        <f>LOOKUP(AY39,#REF!,#REF!)</f>
        <v>#REF!</v>
      </c>
      <c r="BA39" s="260" t="s">
        <v>618</v>
      </c>
      <c r="BB39" s="104"/>
      <c r="BC39" s="104"/>
      <c r="BD39" s="105"/>
      <c r="BE39" s="106"/>
      <c r="BF39" s="104"/>
      <c r="BG39" s="105"/>
      <c r="BH39" s="107"/>
      <c r="BI39" s="108"/>
      <c r="BJ39" s="109"/>
      <c r="BK39" s="109"/>
      <c r="BL39" s="110"/>
      <c r="BM39" s="109"/>
      <c r="BN39" s="111"/>
      <c r="BO39" s="111"/>
      <c r="BP39" s="112"/>
      <c r="BQ39" s="113"/>
      <c r="BR39" s="114"/>
      <c r="BS39" s="113"/>
      <c r="BT39" s="115">
        <f t="shared" si="1"/>
        <v>0</v>
      </c>
      <c r="BU39" s="116">
        <f t="shared" si="10"/>
        <v>0</v>
      </c>
      <c r="BV39" s="117">
        <f t="shared" si="2"/>
        <v>7000000</v>
      </c>
      <c r="BW39" s="118"/>
      <c r="BX39" s="118"/>
      <c r="BY39" s="119"/>
      <c r="BZ39" s="118"/>
      <c r="CA39" s="105"/>
      <c r="CB39" s="109"/>
      <c r="CC39" s="108"/>
      <c r="CD39" s="108"/>
      <c r="CE39" s="108"/>
      <c r="CF39" s="109"/>
      <c r="CG39" s="120"/>
      <c r="CH39" s="120"/>
      <c r="CI39" s="121"/>
      <c r="CJ39" s="121"/>
      <c r="CK39" s="121"/>
      <c r="CL39" s="122"/>
      <c r="CM39" s="123">
        <f t="shared" si="3"/>
        <v>42735</v>
      </c>
      <c r="CN39" s="124"/>
      <c r="CO39" s="94"/>
      <c r="CP39" s="122"/>
      <c r="CQ39" s="125" t="e">
        <f>+SUMIFS(#REF!,#REF!,AG39)</f>
        <v>#REF!</v>
      </c>
      <c r="CR39" s="126" t="e">
        <f>+SUMIFS(#REF!,#REF!,BB39)+SUMIFS(#REF!,#REF!,BH39)+SUMIFS(#REF!,#REF!,BN39)</f>
        <v>#REF!</v>
      </c>
      <c r="CS39" s="127" t="e">
        <f t="shared" si="11"/>
        <v>#REF!</v>
      </c>
      <c r="CT39" s="128"/>
      <c r="CU39" s="129" t="str">
        <f t="shared" si="4"/>
        <v>EJECUCIÓN</v>
      </c>
      <c r="CV39" s="130"/>
      <c r="CW39" s="131">
        <f t="shared" si="5"/>
        <v>42398</v>
      </c>
      <c r="CX39" s="129">
        <f t="shared" si="6"/>
        <v>42735</v>
      </c>
      <c r="CY39" s="132">
        <f t="shared" si="16"/>
        <v>337</v>
      </c>
      <c r="CZ39" s="132">
        <f t="shared" si="7"/>
        <v>-121</v>
      </c>
      <c r="DA39" s="133">
        <f t="shared" si="13"/>
        <v>-35.905044510385757</v>
      </c>
      <c r="DB39" s="459"/>
      <c r="DC39" s="132">
        <f t="shared" si="14"/>
        <v>-35.905044510385757</v>
      </c>
      <c r="DD39" s="134" t="e">
        <f t="shared" si="15"/>
        <v>#REF!</v>
      </c>
    </row>
    <row r="40" spans="2:108" s="262" customFormat="1" ht="40.5" customHeight="1" x14ac:dyDescent="0.25">
      <c r="B40" s="274" t="s">
        <v>288</v>
      </c>
      <c r="C40" s="187" t="s">
        <v>283</v>
      </c>
      <c r="D40" s="84" t="s">
        <v>284</v>
      </c>
      <c r="E40" s="273">
        <v>42402</v>
      </c>
      <c r="F40" s="275" t="s">
        <v>151</v>
      </c>
      <c r="G40" s="275" t="s">
        <v>188</v>
      </c>
      <c r="H40" s="263" t="s">
        <v>127</v>
      </c>
      <c r="I40" s="263" t="s">
        <v>77</v>
      </c>
      <c r="J40" s="447" t="s">
        <v>285</v>
      </c>
      <c r="K40" s="272">
        <v>231</v>
      </c>
      <c r="L40" s="264">
        <v>801015</v>
      </c>
      <c r="M40" s="269" t="s">
        <v>286</v>
      </c>
      <c r="N40" s="265">
        <v>42000000</v>
      </c>
      <c r="O40" s="270" t="s">
        <v>287</v>
      </c>
      <c r="P40" s="267" t="s">
        <v>137</v>
      </c>
      <c r="Q40" s="266" t="s">
        <v>129</v>
      </c>
      <c r="R40" s="267" t="s">
        <v>130</v>
      </c>
      <c r="S40" s="91"/>
      <c r="T40" s="92"/>
      <c r="U40" s="91"/>
      <c r="V40" s="319" t="s">
        <v>533</v>
      </c>
      <c r="W40" s="273">
        <v>42408</v>
      </c>
      <c r="X40" s="273">
        <v>42409</v>
      </c>
      <c r="Y40" s="268">
        <v>0</v>
      </c>
      <c r="Z40" s="192" t="s">
        <v>231</v>
      </c>
      <c r="AA40" s="192" t="s">
        <v>534</v>
      </c>
      <c r="AB40" s="192" t="s">
        <v>134</v>
      </c>
      <c r="AC40" s="192" t="s">
        <v>134</v>
      </c>
      <c r="AD40" s="146" t="s">
        <v>535</v>
      </c>
      <c r="AE40" s="429">
        <v>51573271</v>
      </c>
      <c r="AF40" s="83"/>
      <c r="AG40" s="98">
        <v>16316</v>
      </c>
      <c r="AH40" s="273">
        <v>42397</v>
      </c>
      <c r="AI40" s="195" t="s">
        <v>235</v>
      </c>
      <c r="AJ40" s="320">
        <v>12374898</v>
      </c>
      <c r="AK40" s="146" t="s">
        <v>536</v>
      </c>
      <c r="AL40" s="265">
        <v>6000000</v>
      </c>
      <c r="AM40" s="265">
        <v>42000000</v>
      </c>
      <c r="AN40" s="268"/>
      <c r="AO40" s="268">
        <v>42000000</v>
      </c>
      <c r="AP40" s="279" t="s">
        <v>17</v>
      </c>
      <c r="AQ40" s="280" t="s">
        <v>30</v>
      </c>
      <c r="AR40" s="280" t="s">
        <v>30</v>
      </c>
      <c r="AS40" s="280" t="s">
        <v>30</v>
      </c>
      <c r="AT40" s="281" t="s">
        <v>30</v>
      </c>
      <c r="AU40" s="273">
        <v>42409</v>
      </c>
      <c r="AV40" s="273">
        <v>42621</v>
      </c>
      <c r="AW40" s="265">
        <v>210</v>
      </c>
      <c r="AX40" s="265"/>
      <c r="AY40" s="43" t="s">
        <v>27</v>
      </c>
      <c r="AZ40" s="103"/>
      <c r="BA40" s="292" t="s">
        <v>546</v>
      </c>
      <c r="BB40" s="91"/>
      <c r="BC40" s="91"/>
      <c r="BD40" s="265"/>
      <c r="BE40" s="293"/>
      <c r="BF40" s="91"/>
      <c r="BG40" s="265"/>
      <c r="BH40" s="264"/>
      <c r="BI40" s="267"/>
      <c r="BJ40" s="265"/>
      <c r="BK40" s="265"/>
      <c r="BL40" s="91"/>
      <c r="BM40" s="265"/>
      <c r="BN40" s="284"/>
      <c r="BO40" s="284"/>
      <c r="BP40" s="268"/>
      <c r="BQ40" s="265"/>
      <c r="BR40" s="91"/>
      <c r="BS40" s="265"/>
      <c r="BT40" s="285"/>
      <c r="BU40" s="285"/>
      <c r="BV40" s="285"/>
      <c r="BW40" s="267"/>
      <c r="BX40" s="267"/>
      <c r="BY40" s="270"/>
      <c r="BZ40" s="267"/>
      <c r="CA40" s="265"/>
      <c r="CB40" s="265"/>
      <c r="CC40" s="267"/>
      <c r="CD40" s="267"/>
      <c r="CE40" s="267"/>
      <c r="CF40" s="265"/>
      <c r="CG40" s="286"/>
      <c r="CH40" s="286"/>
      <c r="CI40" s="267"/>
      <c r="CJ40" s="267"/>
      <c r="CK40" s="267"/>
      <c r="CL40" s="122"/>
      <c r="CM40" s="287"/>
      <c r="CN40" s="124"/>
      <c r="CO40" s="268"/>
      <c r="CP40" s="122"/>
      <c r="CQ40" s="122"/>
      <c r="CR40" s="268"/>
      <c r="CS40" s="128"/>
      <c r="CT40" s="128"/>
      <c r="CU40" s="130"/>
      <c r="CV40" s="130"/>
      <c r="CW40" s="288"/>
      <c r="CX40" s="130"/>
      <c r="CY40" s="289"/>
      <c r="CZ40" s="289"/>
      <c r="DA40" s="290"/>
      <c r="DB40" s="459"/>
      <c r="DC40" s="289"/>
      <c r="DD40" s="291"/>
    </row>
    <row r="41" spans="2:108" s="262" customFormat="1" ht="49.5" customHeight="1" x14ac:dyDescent="0.25">
      <c r="B41" s="274" t="s">
        <v>141</v>
      </c>
      <c r="C41" s="187" t="s">
        <v>612</v>
      </c>
      <c r="D41" s="84" t="s">
        <v>613</v>
      </c>
      <c r="E41" s="273">
        <v>42405</v>
      </c>
      <c r="F41" s="275" t="s">
        <v>151</v>
      </c>
      <c r="G41" s="275" t="s">
        <v>189</v>
      </c>
      <c r="H41" s="263" t="s">
        <v>127</v>
      </c>
      <c r="I41" s="263" t="s">
        <v>74</v>
      </c>
      <c r="J41" s="146" t="s">
        <v>614</v>
      </c>
      <c r="K41" s="272">
        <v>95</v>
      </c>
      <c r="L41" s="264">
        <v>821215</v>
      </c>
      <c r="M41" s="269" t="s">
        <v>228</v>
      </c>
      <c r="N41" s="265">
        <v>3000000</v>
      </c>
      <c r="O41" s="270" t="s">
        <v>615</v>
      </c>
      <c r="P41" s="267" t="s">
        <v>230</v>
      </c>
      <c r="Q41" s="266" t="s">
        <v>129</v>
      </c>
      <c r="R41" s="267" t="s">
        <v>130</v>
      </c>
      <c r="S41" s="91"/>
      <c r="T41" s="92"/>
      <c r="U41" s="91"/>
      <c r="V41" s="319">
        <v>39</v>
      </c>
      <c r="W41" s="273">
        <v>42418</v>
      </c>
      <c r="X41" s="273">
        <v>42419</v>
      </c>
      <c r="Y41" s="268">
        <f t="shared" ref="Y41:Y48" si="99">W41-X41</f>
        <v>-1</v>
      </c>
      <c r="Z41" s="192" t="s">
        <v>231</v>
      </c>
      <c r="AA41" s="192" t="s">
        <v>232</v>
      </c>
      <c r="AB41" s="192" t="s">
        <v>134</v>
      </c>
      <c r="AC41" s="192" t="s">
        <v>134</v>
      </c>
      <c r="AD41" s="146" t="s">
        <v>616</v>
      </c>
      <c r="AE41" s="96">
        <v>860009759</v>
      </c>
      <c r="AF41" s="83" t="s">
        <v>578</v>
      </c>
      <c r="AG41" s="98">
        <v>44416</v>
      </c>
      <c r="AH41" s="273">
        <v>42418</v>
      </c>
      <c r="AI41" s="195" t="s">
        <v>235</v>
      </c>
      <c r="AJ41" s="320">
        <v>26906</v>
      </c>
      <c r="AK41" s="146" t="s">
        <v>558</v>
      </c>
      <c r="AL41" s="265"/>
      <c r="AM41" s="265">
        <v>3000000</v>
      </c>
      <c r="AN41" s="268"/>
      <c r="AO41" s="268">
        <f t="shared" ref="AO41:AO48" si="100">+AM41+AN41</f>
        <v>3000000</v>
      </c>
      <c r="AP41" s="279" t="s">
        <v>17</v>
      </c>
      <c r="AQ41" s="280" t="s">
        <v>30</v>
      </c>
      <c r="AR41" s="280" t="s">
        <v>30</v>
      </c>
      <c r="AS41" s="280" t="s">
        <v>30</v>
      </c>
      <c r="AT41" s="281" t="s">
        <v>30</v>
      </c>
      <c r="AU41" s="273">
        <v>42419</v>
      </c>
      <c r="AV41" s="273">
        <v>42735</v>
      </c>
      <c r="AW41" s="265">
        <f t="shared" ref="AW41:AW48" si="101">AV41-AU41</f>
        <v>316</v>
      </c>
      <c r="AX41" s="265"/>
      <c r="AY41" s="294" t="s">
        <v>236</v>
      </c>
      <c r="AZ41" s="103" t="e">
        <f>LOOKUP(AY41,#REF!,#REF!)</f>
        <v>#REF!</v>
      </c>
      <c r="BA41" s="295" t="s">
        <v>617</v>
      </c>
      <c r="BB41" s="91"/>
      <c r="BC41" s="91"/>
      <c r="BD41" s="265"/>
      <c r="BE41" s="293"/>
      <c r="BF41" s="91"/>
      <c r="BG41" s="265"/>
      <c r="BH41" s="264"/>
      <c r="BI41" s="267"/>
      <c r="BJ41" s="265"/>
      <c r="BK41" s="265"/>
      <c r="BL41" s="91"/>
      <c r="BM41" s="265"/>
      <c r="BN41" s="284"/>
      <c r="BO41" s="284"/>
      <c r="BP41" s="268"/>
      <c r="BQ41" s="265"/>
      <c r="BR41" s="91"/>
      <c r="BS41" s="265"/>
      <c r="BT41" s="285">
        <f t="shared" ref="BT41:BT47" si="102">+AN41</f>
        <v>0</v>
      </c>
      <c r="BU41" s="285">
        <f t="shared" ref="BU41:BU47" si="103">+BD41+BJ41+BP41+BT41</f>
        <v>0</v>
      </c>
      <c r="BV41" s="285">
        <f t="shared" ref="BV41:BV47" si="104">+AO41+BU41</f>
        <v>3000000</v>
      </c>
      <c r="BW41" s="267"/>
      <c r="BX41" s="267"/>
      <c r="BY41" s="270"/>
      <c r="BZ41" s="267"/>
      <c r="CA41" s="265"/>
      <c r="CB41" s="265"/>
      <c r="CC41" s="267"/>
      <c r="CD41" s="267"/>
      <c r="CE41" s="267"/>
      <c r="CF41" s="265"/>
      <c r="CG41" s="286"/>
      <c r="CH41" s="286"/>
      <c r="CI41" s="267"/>
      <c r="CJ41" s="267"/>
      <c r="CK41" s="267"/>
      <c r="CL41" s="122"/>
      <c r="CM41" s="287">
        <f t="shared" ref="CM41:CM47" si="105">+IF(BX41&gt;AV41,IF(CC41&gt;BX41,IF(CH41&gt;CC41,CH41,CC41),BX41),AV41)</f>
        <v>42735</v>
      </c>
      <c r="CN41" s="124"/>
      <c r="CO41" s="268"/>
      <c r="CP41" s="122"/>
      <c r="CQ41" s="122" t="e">
        <f>+SUMIFS(#REF!,#REF!,AG41)</f>
        <v>#REF!</v>
      </c>
      <c r="CR41" s="268" t="e">
        <f>+SUMIFS(#REF!,#REF!,BB41)+SUMIFS(#REF!,#REF!,BH41)+SUMIFS(#REF!,#REF!,BN41)</f>
        <v>#REF!</v>
      </c>
      <c r="CS41" s="128" t="e">
        <f t="shared" ref="CS41:CS47" si="106">+(CQ41+CR41)/BV41</f>
        <v>#REF!</v>
      </c>
      <c r="CT41" s="128"/>
      <c r="CU41" s="130" t="str">
        <f t="shared" ref="CU41:CU47" si="107">+R41</f>
        <v>EJECUCIÓN</v>
      </c>
      <c r="CV41" s="130"/>
      <c r="CW41" s="288">
        <f t="shared" ref="CW41:CW47" si="108">+AU41</f>
        <v>42419</v>
      </c>
      <c r="CX41" s="130">
        <f t="shared" ref="CX41:CX47" si="109">+CM41</f>
        <v>42735</v>
      </c>
      <c r="CY41" s="289">
        <f t="shared" ref="CY41:CY47" si="110">+CX41-CW41</f>
        <v>316</v>
      </c>
      <c r="CZ41" s="289">
        <f t="shared" ref="CZ41:CZ47" si="111">+$DB$1-CW41</f>
        <v>-142</v>
      </c>
      <c r="DA41" s="290">
        <f t="shared" ref="DA41:DA47" si="112">+IF(CZ41&gt;=CY41,100,(CZ41/CY41)*100)</f>
        <v>-44.936708860759495</v>
      </c>
      <c r="DB41" s="459"/>
      <c r="DC41" s="289">
        <f t="shared" ref="DC41:DC47" si="113">+DA41</f>
        <v>-44.936708860759495</v>
      </c>
      <c r="DD41" s="291" t="e">
        <f t="shared" ref="DD41:DD47" si="114">+CS41</f>
        <v>#REF!</v>
      </c>
    </row>
    <row r="42" spans="2:108" s="262" customFormat="1" ht="80.25" customHeight="1" x14ac:dyDescent="0.25">
      <c r="B42" s="274" t="s">
        <v>141</v>
      </c>
      <c r="C42" s="187" t="s">
        <v>568</v>
      </c>
      <c r="D42" s="84" t="s">
        <v>569</v>
      </c>
      <c r="E42" s="273">
        <v>42405</v>
      </c>
      <c r="F42" s="275" t="s">
        <v>151</v>
      </c>
      <c r="G42" s="275" t="s">
        <v>189</v>
      </c>
      <c r="H42" s="263" t="s">
        <v>127</v>
      </c>
      <c r="I42" s="263" t="s">
        <v>77</v>
      </c>
      <c r="J42" s="146" t="s">
        <v>570</v>
      </c>
      <c r="K42" s="272">
        <v>241</v>
      </c>
      <c r="L42" s="264" t="s">
        <v>571</v>
      </c>
      <c r="M42" s="269" t="s">
        <v>572</v>
      </c>
      <c r="N42" s="265">
        <v>20000000</v>
      </c>
      <c r="O42" s="270" t="s">
        <v>573</v>
      </c>
      <c r="P42" s="267" t="s">
        <v>574</v>
      </c>
      <c r="Q42" s="266" t="s">
        <v>129</v>
      </c>
      <c r="R42" s="267" t="s">
        <v>130</v>
      </c>
      <c r="S42" s="91"/>
      <c r="T42" s="92"/>
      <c r="U42" s="91"/>
      <c r="V42" s="319">
        <v>35</v>
      </c>
      <c r="W42" s="273">
        <v>42415</v>
      </c>
      <c r="X42" s="273">
        <v>42415</v>
      </c>
      <c r="Y42" s="268">
        <f t="shared" si="99"/>
        <v>0</v>
      </c>
      <c r="Z42" s="192" t="s">
        <v>575</v>
      </c>
      <c r="AA42" s="192" t="s">
        <v>576</v>
      </c>
      <c r="AB42" s="192" t="s">
        <v>134</v>
      </c>
      <c r="AC42" s="192" t="s">
        <v>134</v>
      </c>
      <c r="AD42" s="146" t="s">
        <v>577</v>
      </c>
      <c r="AE42" s="96">
        <v>830041326</v>
      </c>
      <c r="AF42" s="83" t="s">
        <v>578</v>
      </c>
      <c r="AG42" s="98">
        <v>41316</v>
      </c>
      <c r="AH42" s="273">
        <v>42415</v>
      </c>
      <c r="AI42" s="195" t="s">
        <v>138</v>
      </c>
      <c r="AJ42" s="320">
        <v>20985688715</v>
      </c>
      <c r="AK42" s="146" t="s">
        <v>154</v>
      </c>
      <c r="AL42" s="265"/>
      <c r="AM42" s="265">
        <v>20000000</v>
      </c>
      <c r="AN42" s="268"/>
      <c r="AO42" s="268">
        <f t="shared" si="100"/>
        <v>20000000</v>
      </c>
      <c r="AP42" s="279" t="s">
        <v>17</v>
      </c>
      <c r="AQ42" s="280" t="s">
        <v>30</v>
      </c>
      <c r="AR42" s="280" t="s">
        <v>30</v>
      </c>
      <c r="AS42" s="280" t="s">
        <v>30</v>
      </c>
      <c r="AT42" s="281" t="s">
        <v>30</v>
      </c>
      <c r="AU42" s="273">
        <v>42415</v>
      </c>
      <c r="AV42" s="273">
        <v>42627</v>
      </c>
      <c r="AW42" s="265">
        <f t="shared" si="101"/>
        <v>212</v>
      </c>
      <c r="AX42" s="265"/>
      <c r="AY42" s="294" t="s">
        <v>561</v>
      </c>
      <c r="AZ42" s="103" t="e">
        <f>LOOKUP(AY42,#REF!,#REF!)</f>
        <v>#REF!</v>
      </c>
      <c r="BA42" s="292" t="s">
        <v>579</v>
      </c>
      <c r="BB42" s="91"/>
      <c r="BC42" s="91"/>
      <c r="BD42" s="265"/>
      <c r="BE42" s="293"/>
      <c r="BF42" s="91"/>
      <c r="BG42" s="265"/>
      <c r="BH42" s="264"/>
      <c r="BI42" s="267"/>
      <c r="BJ42" s="265"/>
      <c r="BK42" s="265"/>
      <c r="BL42" s="91"/>
      <c r="BM42" s="265"/>
      <c r="BN42" s="284"/>
      <c r="BO42" s="284"/>
      <c r="BP42" s="268"/>
      <c r="BQ42" s="265"/>
      <c r="BR42" s="91"/>
      <c r="BS42" s="265"/>
      <c r="BT42" s="285">
        <f t="shared" si="102"/>
        <v>0</v>
      </c>
      <c r="BU42" s="285">
        <f t="shared" si="103"/>
        <v>0</v>
      </c>
      <c r="BV42" s="285">
        <f t="shared" si="104"/>
        <v>20000000</v>
      </c>
      <c r="BW42" s="267"/>
      <c r="BX42" s="267"/>
      <c r="BY42" s="270"/>
      <c r="BZ42" s="267"/>
      <c r="CA42" s="265"/>
      <c r="CB42" s="265"/>
      <c r="CC42" s="267"/>
      <c r="CD42" s="267"/>
      <c r="CE42" s="267"/>
      <c r="CF42" s="265"/>
      <c r="CG42" s="286"/>
      <c r="CH42" s="286"/>
      <c r="CI42" s="267"/>
      <c r="CJ42" s="267"/>
      <c r="CK42" s="267"/>
      <c r="CL42" s="122"/>
      <c r="CM42" s="287">
        <f t="shared" si="105"/>
        <v>42627</v>
      </c>
      <c r="CN42" s="124"/>
      <c r="CO42" s="268"/>
      <c r="CP42" s="122"/>
      <c r="CQ42" s="122" t="e">
        <f>+SUMIFS(#REF!,#REF!,AG42)</f>
        <v>#REF!</v>
      </c>
      <c r="CR42" s="268" t="e">
        <f>+SUMIFS(#REF!,#REF!,BB42)+SUMIFS(#REF!,#REF!,BH42)+SUMIFS(#REF!,#REF!,BN42)</f>
        <v>#REF!</v>
      </c>
      <c r="CS42" s="128" t="e">
        <f t="shared" si="106"/>
        <v>#REF!</v>
      </c>
      <c r="CT42" s="128"/>
      <c r="CU42" s="130" t="str">
        <f t="shared" si="107"/>
        <v>EJECUCIÓN</v>
      </c>
      <c r="CV42" s="130"/>
      <c r="CW42" s="288">
        <f t="shared" si="108"/>
        <v>42415</v>
      </c>
      <c r="CX42" s="130">
        <f t="shared" si="109"/>
        <v>42627</v>
      </c>
      <c r="CY42" s="289">
        <f t="shared" si="110"/>
        <v>212</v>
      </c>
      <c r="CZ42" s="289">
        <f t="shared" si="111"/>
        <v>-138</v>
      </c>
      <c r="DA42" s="290">
        <f t="shared" si="112"/>
        <v>-65.094339622641513</v>
      </c>
      <c r="DB42" s="459"/>
      <c r="DC42" s="289">
        <f t="shared" si="113"/>
        <v>-65.094339622641513</v>
      </c>
      <c r="DD42" s="291" t="e">
        <f t="shared" si="114"/>
        <v>#REF!</v>
      </c>
    </row>
    <row r="43" spans="2:108" s="262" customFormat="1" ht="97.5" hidden="1" customHeight="1" x14ac:dyDescent="0.25">
      <c r="B43" s="312" t="s">
        <v>125</v>
      </c>
      <c r="C43" s="313"/>
      <c r="D43" s="376" t="s">
        <v>655</v>
      </c>
      <c r="E43" s="377">
        <v>42408</v>
      </c>
      <c r="F43" s="417" t="s">
        <v>151</v>
      </c>
      <c r="G43" s="417" t="s">
        <v>189</v>
      </c>
      <c r="H43" s="379" t="s">
        <v>685</v>
      </c>
      <c r="I43" s="379" t="s">
        <v>219</v>
      </c>
      <c r="J43" s="448" t="s">
        <v>684</v>
      </c>
      <c r="K43" s="380">
        <v>20</v>
      </c>
      <c r="L43" s="381" t="s">
        <v>686</v>
      </c>
      <c r="M43" s="449" t="s">
        <v>629</v>
      </c>
      <c r="N43" s="382">
        <v>18193600</v>
      </c>
      <c r="O43" s="383" t="s">
        <v>687</v>
      </c>
      <c r="P43" s="384" t="s">
        <v>688</v>
      </c>
      <c r="Q43" s="385" t="s">
        <v>195</v>
      </c>
      <c r="R43" s="385" t="s">
        <v>195</v>
      </c>
      <c r="S43" s="401"/>
      <c r="T43" s="402"/>
      <c r="U43" s="401"/>
      <c r="V43" s="452">
        <v>47</v>
      </c>
      <c r="W43" s="377">
        <v>42431</v>
      </c>
      <c r="X43" s="377">
        <v>42433</v>
      </c>
      <c r="Y43" s="403">
        <v>0</v>
      </c>
      <c r="Z43" s="404"/>
      <c r="AA43" s="404"/>
      <c r="AB43" s="404"/>
      <c r="AC43" s="404"/>
      <c r="AD43" s="405"/>
      <c r="AE43" s="406"/>
      <c r="AF43" s="407"/>
      <c r="AG43" s="408"/>
      <c r="AH43" s="377"/>
      <c r="AI43" s="409"/>
      <c r="AJ43" s="410"/>
      <c r="AK43" s="405"/>
      <c r="AL43" s="382"/>
      <c r="AM43" s="382"/>
      <c r="AN43" s="403"/>
      <c r="AO43" s="403">
        <f t="shared" si="100"/>
        <v>0</v>
      </c>
      <c r="AP43" s="424" t="s">
        <v>17</v>
      </c>
      <c r="AQ43" s="425" t="s">
        <v>30</v>
      </c>
      <c r="AR43" s="425" t="s">
        <v>30</v>
      </c>
      <c r="AS43" s="425" t="s">
        <v>30</v>
      </c>
      <c r="AT43" s="426" t="s">
        <v>30</v>
      </c>
      <c r="AU43" s="377"/>
      <c r="AV43" s="377"/>
      <c r="AW43" s="382">
        <f t="shared" si="101"/>
        <v>0</v>
      </c>
      <c r="AX43" s="382"/>
      <c r="AY43" s="427"/>
      <c r="AZ43" s="302"/>
      <c r="BA43" s="292"/>
      <c r="BB43" s="301"/>
      <c r="BC43" s="301"/>
      <c r="BD43" s="300"/>
      <c r="BE43" s="303"/>
      <c r="BF43" s="301"/>
      <c r="BG43" s="265"/>
      <c r="BH43" s="264"/>
      <c r="BI43" s="267"/>
      <c r="BJ43" s="265"/>
      <c r="BK43" s="265"/>
      <c r="BL43" s="91"/>
      <c r="BM43" s="265"/>
      <c r="BN43" s="284"/>
      <c r="BO43" s="284"/>
      <c r="BP43" s="268"/>
      <c r="BQ43" s="265"/>
      <c r="BR43" s="91"/>
      <c r="BS43" s="265"/>
      <c r="BT43" s="285"/>
      <c r="BU43" s="285"/>
      <c r="BV43" s="285"/>
      <c r="BW43" s="267"/>
      <c r="BX43" s="267"/>
      <c r="BY43" s="270"/>
      <c r="BZ43" s="267"/>
      <c r="CA43" s="265"/>
      <c r="CB43" s="265"/>
      <c r="CC43" s="267"/>
      <c r="CD43" s="267"/>
      <c r="CE43" s="267"/>
      <c r="CF43" s="265"/>
      <c r="CG43" s="286"/>
      <c r="CH43" s="286"/>
      <c r="CI43" s="267"/>
      <c r="CJ43" s="267"/>
      <c r="CK43" s="267"/>
      <c r="CL43" s="122"/>
      <c r="CM43" s="287"/>
      <c r="CN43" s="124"/>
      <c r="CO43" s="268"/>
      <c r="CP43" s="122"/>
      <c r="CQ43" s="122"/>
      <c r="CR43" s="268"/>
      <c r="CS43" s="128"/>
      <c r="CT43" s="128"/>
      <c r="CU43" s="130"/>
      <c r="CV43" s="130"/>
      <c r="CW43" s="288"/>
      <c r="CX43" s="130"/>
      <c r="CY43" s="289"/>
      <c r="CZ43" s="289"/>
      <c r="DA43" s="290"/>
      <c r="DB43" s="459"/>
      <c r="DC43" s="289"/>
      <c r="DD43" s="291"/>
    </row>
    <row r="44" spans="2:108" s="262" customFormat="1" ht="80.25" customHeight="1" x14ac:dyDescent="0.25">
      <c r="B44" s="274" t="s">
        <v>125</v>
      </c>
      <c r="C44" s="187" t="s">
        <v>696</v>
      </c>
      <c r="D44" s="443" t="s">
        <v>656</v>
      </c>
      <c r="E44" s="273">
        <v>42408</v>
      </c>
      <c r="F44" s="275" t="s">
        <v>151</v>
      </c>
      <c r="G44" s="275" t="s">
        <v>189</v>
      </c>
      <c r="H44" s="263" t="s">
        <v>690</v>
      </c>
      <c r="I44" s="263" t="s">
        <v>219</v>
      </c>
      <c r="J44" s="146" t="s">
        <v>689</v>
      </c>
      <c r="K44" s="272">
        <v>19</v>
      </c>
      <c r="L44" s="264" t="s">
        <v>686</v>
      </c>
      <c r="M44" s="269" t="s">
        <v>629</v>
      </c>
      <c r="N44" s="265">
        <v>169700000</v>
      </c>
      <c r="O44" s="270" t="s">
        <v>691</v>
      </c>
      <c r="P44" s="267" t="s">
        <v>688</v>
      </c>
      <c r="Q44" s="266" t="s">
        <v>129</v>
      </c>
      <c r="R44" s="267" t="s">
        <v>130</v>
      </c>
      <c r="S44" s="91"/>
      <c r="T44" s="92"/>
      <c r="U44" s="91"/>
      <c r="V44" s="319">
        <v>44</v>
      </c>
      <c r="W44" s="273">
        <v>42429</v>
      </c>
      <c r="X44" s="273">
        <v>42430</v>
      </c>
      <c r="Y44" s="268">
        <v>0</v>
      </c>
      <c r="Z44" s="192" t="s">
        <v>700</v>
      </c>
      <c r="AA44" s="192" t="s">
        <v>632</v>
      </c>
      <c r="AB44" s="192" t="s">
        <v>690</v>
      </c>
      <c r="AC44" s="192" t="s">
        <v>690</v>
      </c>
      <c r="AD44" s="146" t="s">
        <v>692</v>
      </c>
      <c r="AE44" s="96">
        <v>830025306</v>
      </c>
      <c r="AF44" s="83" t="s">
        <v>693</v>
      </c>
      <c r="AG44" s="98">
        <v>52516</v>
      </c>
      <c r="AH44" s="273">
        <v>42429</v>
      </c>
      <c r="AI44" s="195" t="s">
        <v>235</v>
      </c>
      <c r="AJ44" s="320">
        <v>18393322320</v>
      </c>
      <c r="AK44" s="146" t="s">
        <v>154</v>
      </c>
      <c r="AL44" s="265"/>
      <c r="AM44" s="265">
        <v>169700000</v>
      </c>
      <c r="AN44" s="268"/>
      <c r="AO44" s="268">
        <f t="shared" si="100"/>
        <v>169700000</v>
      </c>
      <c r="AP44" s="279" t="s">
        <v>694</v>
      </c>
      <c r="AQ44" s="280" t="s">
        <v>695</v>
      </c>
      <c r="AR44" s="280" t="s">
        <v>30</v>
      </c>
      <c r="AS44" s="280" t="s">
        <v>30</v>
      </c>
      <c r="AT44" s="281" t="s">
        <v>30</v>
      </c>
      <c r="AU44" s="273"/>
      <c r="AV44" s="273">
        <v>42735</v>
      </c>
      <c r="AW44" s="265">
        <f t="shared" si="101"/>
        <v>42735</v>
      </c>
      <c r="AX44" s="265"/>
      <c r="AY44" s="294" t="s">
        <v>638</v>
      </c>
      <c r="AZ44" s="103"/>
      <c r="BA44" s="308"/>
      <c r="BB44" s="91"/>
      <c r="BC44" s="91"/>
      <c r="BD44" s="265"/>
      <c r="BE44" s="293"/>
      <c r="BF44" s="91"/>
      <c r="BG44" s="265"/>
      <c r="BH44" s="264"/>
      <c r="BI44" s="267"/>
      <c r="BJ44" s="265"/>
      <c r="BK44" s="265"/>
      <c r="BL44" s="91"/>
      <c r="BM44" s="265"/>
      <c r="BN44" s="284"/>
      <c r="BO44" s="284"/>
      <c r="BP44" s="268"/>
      <c r="BQ44" s="265"/>
      <c r="BR44" s="91"/>
      <c r="BS44" s="265"/>
      <c r="BT44" s="285"/>
      <c r="BU44" s="285"/>
      <c r="BV44" s="285"/>
      <c r="BW44" s="267"/>
      <c r="BX44" s="267"/>
      <c r="BY44" s="270"/>
      <c r="BZ44" s="267"/>
      <c r="CA44" s="265"/>
      <c r="CB44" s="265"/>
      <c r="CC44" s="267"/>
      <c r="CD44" s="267"/>
      <c r="CE44" s="267"/>
      <c r="CF44" s="265"/>
      <c r="CG44" s="286"/>
      <c r="CH44" s="286"/>
      <c r="CI44" s="267"/>
      <c r="CJ44" s="267"/>
      <c r="CK44" s="267"/>
      <c r="CL44" s="122"/>
      <c r="CM44" s="287"/>
      <c r="CN44" s="124"/>
      <c r="CO44" s="268"/>
      <c r="CP44" s="122"/>
      <c r="CQ44" s="122"/>
      <c r="CR44" s="268"/>
      <c r="CS44" s="128"/>
      <c r="CT44" s="128"/>
      <c r="CU44" s="130"/>
      <c r="CV44" s="130"/>
      <c r="CW44" s="288"/>
      <c r="CX44" s="130"/>
      <c r="CY44" s="289"/>
      <c r="CZ44" s="289"/>
      <c r="DA44" s="290"/>
      <c r="DB44" s="459"/>
      <c r="DC44" s="289"/>
      <c r="DD44" s="291"/>
    </row>
    <row r="45" spans="2:108" s="262" customFormat="1" ht="114.75" customHeight="1" x14ac:dyDescent="0.25">
      <c r="B45" s="304" t="s">
        <v>295</v>
      </c>
      <c r="C45" s="212" t="s">
        <v>703</v>
      </c>
      <c r="D45" s="443" t="s">
        <v>657</v>
      </c>
      <c r="E45" s="273">
        <v>42408</v>
      </c>
      <c r="F45" s="275" t="s">
        <v>151</v>
      </c>
      <c r="G45" s="275" t="s">
        <v>698</v>
      </c>
      <c r="H45" s="263"/>
      <c r="I45" s="263" t="s">
        <v>642</v>
      </c>
      <c r="J45" s="146" t="s">
        <v>697</v>
      </c>
      <c r="K45" s="272">
        <v>157</v>
      </c>
      <c r="L45" s="264">
        <v>80111600</v>
      </c>
      <c r="M45" s="269" t="s">
        <v>128</v>
      </c>
      <c r="N45" s="265">
        <v>12000000</v>
      </c>
      <c r="O45" s="270" t="s">
        <v>699</v>
      </c>
      <c r="P45" s="267" t="s">
        <v>137</v>
      </c>
      <c r="Q45" s="266" t="s">
        <v>129</v>
      </c>
      <c r="R45" s="267" t="s">
        <v>130</v>
      </c>
      <c r="S45" s="91"/>
      <c r="T45" s="92"/>
      <c r="U45" s="91"/>
      <c r="V45" s="319">
        <v>41</v>
      </c>
      <c r="W45" s="273">
        <v>42422</v>
      </c>
      <c r="X45" s="273">
        <v>42423</v>
      </c>
      <c r="Y45" s="268">
        <v>0</v>
      </c>
      <c r="Z45" s="192" t="s">
        <v>700</v>
      </c>
      <c r="AA45" s="192" t="s">
        <v>133</v>
      </c>
      <c r="AB45" s="192" t="s">
        <v>380</v>
      </c>
      <c r="AC45" s="192" t="s">
        <v>134</v>
      </c>
      <c r="AD45" s="146" t="s">
        <v>701</v>
      </c>
      <c r="AE45" s="96">
        <v>51727720</v>
      </c>
      <c r="AF45" s="83"/>
      <c r="AG45" s="98">
        <v>45816</v>
      </c>
      <c r="AH45" s="273">
        <v>42422</v>
      </c>
      <c r="AI45" s="195" t="s">
        <v>138</v>
      </c>
      <c r="AJ45" s="320">
        <v>8000286883</v>
      </c>
      <c r="AK45" s="146" t="s">
        <v>478</v>
      </c>
      <c r="AL45" s="265">
        <v>1200000</v>
      </c>
      <c r="AM45" s="265">
        <v>12000000</v>
      </c>
      <c r="AN45" s="268"/>
      <c r="AO45" s="268">
        <f t="shared" si="100"/>
        <v>12000000</v>
      </c>
      <c r="AP45" s="279" t="s">
        <v>17</v>
      </c>
      <c r="AQ45" s="280" t="s">
        <v>30</v>
      </c>
      <c r="AR45" s="280" t="s">
        <v>30</v>
      </c>
      <c r="AS45" s="280" t="s">
        <v>30</v>
      </c>
      <c r="AT45" s="281" t="s">
        <v>30</v>
      </c>
      <c r="AU45" s="273">
        <v>42422</v>
      </c>
      <c r="AV45" s="273">
        <v>42726</v>
      </c>
      <c r="AW45" s="265">
        <f t="shared" si="101"/>
        <v>304</v>
      </c>
      <c r="AX45" s="265"/>
      <c r="AY45" s="294" t="s">
        <v>702</v>
      </c>
      <c r="AZ45" s="306"/>
      <c r="BA45" s="292"/>
      <c r="BB45" s="305"/>
      <c r="BC45" s="305"/>
      <c r="BD45" s="209"/>
      <c r="BE45" s="307"/>
      <c r="BF45" s="305"/>
      <c r="BG45" s="265"/>
      <c r="BH45" s="264"/>
      <c r="BI45" s="267"/>
      <c r="BJ45" s="265"/>
      <c r="BK45" s="265"/>
      <c r="BL45" s="91"/>
      <c r="BM45" s="265"/>
      <c r="BN45" s="284"/>
      <c r="BO45" s="284"/>
      <c r="BP45" s="268"/>
      <c r="BQ45" s="265"/>
      <c r="BR45" s="91"/>
      <c r="BS45" s="265"/>
      <c r="BT45" s="285"/>
      <c r="BU45" s="285"/>
      <c r="BV45" s="285"/>
      <c r="BW45" s="267"/>
      <c r="BX45" s="267"/>
      <c r="BY45" s="270"/>
      <c r="BZ45" s="267"/>
      <c r="CA45" s="265"/>
      <c r="CB45" s="265"/>
      <c r="CC45" s="267"/>
      <c r="CD45" s="267"/>
      <c r="CE45" s="267"/>
      <c r="CF45" s="265"/>
      <c r="CG45" s="286"/>
      <c r="CH45" s="286"/>
      <c r="CI45" s="267"/>
      <c r="CJ45" s="267"/>
      <c r="CK45" s="267"/>
      <c r="CL45" s="122"/>
      <c r="CM45" s="287"/>
      <c r="CN45" s="124"/>
      <c r="CO45" s="268"/>
      <c r="CP45" s="122"/>
      <c r="CQ45" s="122"/>
      <c r="CR45" s="268"/>
      <c r="CS45" s="128"/>
      <c r="CT45" s="128"/>
      <c r="CU45" s="130"/>
      <c r="CV45" s="130"/>
      <c r="CW45" s="288"/>
      <c r="CX45" s="130"/>
      <c r="CY45" s="289"/>
      <c r="CZ45" s="289"/>
      <c r="DA45" s="290"/>
      <c r="DB45" s="459"/>
      <c r="DC45" s="289"/>
      <c r="DD45" s="291"/>
    </row>
    <row r="46" spans="2:108" s="262" customFormat="1" ht="135" x14ac:dyDescent="0.25">
      <c r="B46" s="274" t="s">
        <v>295</v>
      </c>
      <c r="C46" s="43" t="s">
        <v>588</v>
      </c>
      <c r="D46" s="84" t="s">
        <v>596</v>
      </c>
      <c r="E46" s="273">
        <v>42409</v>
      </c>
      <c r="F46" s="85" t="s">
        <v>151</v>
      </c>
      <c r="G46" s="85" t="s">
        <v>589</v>
      </c>
      <c r="H46" s="263" t="s">
        <v>127</v>
      </c>
      <c r="I46" s="263" t="s">
        <v>495</v>
      </c>
      <c r="J46" s="146" t="s">
        <v>590</v>
      </c>
      <c r="K46" s="98">
        <v>203</v>
      </c>
      <c r="L46" s="264">
        <v>80161500</v>
      </c>
      <c r="M46" s="264" t="s">
        <v>591</v>
      </c>
      <c r="N46" s="265" t="s">
        <v>592</v>
      </c>
      <c r="O46" s="270" t="s">
        <v>593</v>
      </c>
      <c r="P46" s="267" t="s">
        <v>137</v>
      </c>
      <c r="Q46" s="266" t="s">
        <v>129</v>
      </c>
      <c r="R46" s="267" t="s">
        <v>130</v>
      </c>
      <c r="S46" s="91"/>
      <c r="T46" s="92"/>
      <c r="U46" s="91"/>
      <c r="V46" s="319" t="s">
        <v>223</v>
      </c>
      <c r="W46" s="273">
        <v>42416</v>
      </c>
      <c r="X46" s="273">
        <v>42416</v>
      </c>
      <c r="Y46" s="268">
        <f t="shared" si="99"/>
        <v>0</v>
      </c>
      <c r="Z46" s="263" t="s">
        <v>231</v>
      </c>
      <c r="AA46" s="263" t="s">
        <v>594</v>
      </c>
      <c r="AB46" s="192" t="s">
        <v>134</v>
      </c>
      <c r="AC46" s="192" t="s">
        <v>134</v>
      </c>
      <c r="AD46" s="269" t="s">
        <v>595</v>
      </c>
      <c r="AE46" s="96">
        <v>52985088</v>
      </c>
      <c r="AF46" s="83"/>
      <c r="AG46" s="98">
        <v>42816</v>
      </c>
      <c r="AH46" s="273">
        <v>42416</v>
      </c>
      <c r="AI46" s="195" t="s">
        <v>138</v>
      </c>
      <c r="AJ46" s="321">
        <v>40649067840</v>
      </c>
      <c r="AK46" s="146" t="s">
        <v>154</v>
      </c>
      <c r="AL46" s="265"/>
      <c r="AM46" s="265">
        <v>3900000</v>
      </c>
      <c r="AN46" s="268"/>
      <c r="AO46" s="268">
        <f t="shared" si="100"/>
        <v>3900000</v>
      </c>
      <c r="AP46" s="279" t="s">
        <v>17</v>
      </c>
      <c r="AQ46" s="280" t="s">
        <v>30</v>
      </c>
      <c r="AR46" s="280" t="s">
        <v>30</v>
      </c>
      <c r="AS46" s="280" t="s">
        <v>30</v>
      </c>
      <c r="AT46" s="281" t="s">
        <v>30</v>
      </c>
      <c r="AU46" s="273">
        <v>42416</v>
      </c>
      <c r="AV46" s="273">
        <v>42506</v>
      </c>
      <c r="AW46" s="265">
        <f t="shared" si="101"/>
        <v>90</v>
      </c>
      <c r="AX46" s="265"/>
      <c r="AY46" s="136" t="s">
        <v>601</v>
      </c>
      <c r="AZ46" s="103" t="e">
        <f>LOOKUP(AY46,#REF!,#REF!)</f>
        <v>#REF!</v>
      </c>
      <c r="BA46" s="292" t="s">
        <v>602</v>
      </c>
      <c r="BB46" s="91"/>
      <c r="BC46" s="91"/>
      <c r="BD46" s="265"/>
      <c r="BE46" s="92"/>
      <c r="BF46" s="91"/>
      <c r="BG46" s="265"/>
      <c r="BH46" s="264"/>
      <c r="BI46" s="267"/>
      <c r="BJ46" s="265"/>
      <c r="BK46" s="265"/>
      <c r="BL46" s="91"/>
      <c r="BM46" s="265"/>
      <c r="BN46" s="284"/>
      <c r="BO46" s="284"/>
      <c r="BP46" s="268"/>
      <c r="BQ46" s="265"/>
      <c r="BR46" s="91"/>
      <c r="BS46" s="265"/>
      <c r="BT46" s="285">
        <f t="shared" si="102"/>
        <v>0</v>
      </c>
      <c r="BU46" s="285">
        <f t="shared" si="103"/>
        <v>0</v>
      </c>
      <c r="BV46" s="285">
        <f t="shared" si="104"/>
        <v>3900000</v>
      </c>
      <c r="BW46" s="267"/>
      <c r="BX46" s="267"/>
      <c r="BY46" s="270"/>
      <c r="BZ46" s="267"/>
      <c r="CA46" s="265"/>
      <c r="CB46" s="267"/>
      <c r="CC46" s="267"/>
      <c r="CD46" s="270"/>
      <c r="CE46" s="267"/>
      <c r="CF46" s="265"/>
      <c r="CG46" s="286"/>
      <c r="CH46" s="286"/>
      <c r="CI46" s="267"/>
      <c r="CJ46" s="267"/>
      <c r="CK46" s="267"/>
      <c r="CL46" s="122"/>
      <c r="CM46" s="287">
        <f t="shared" si="105"/>
        <v>42506</v>
      </c>
      <c r="CN46" s="124"/>
      <c r="CO46" s="268"/>
      <c r="CP46" s="122"/>
      <c r="CQ46" s="122" t="e">
        <f>+SUMIFS(#REF!,#REF!,AG46)</f>
        <v>#REF!</v>
      </c>
      <c r="CR46" s="268" t="e">
        <f>+SUMIFS(#REF!,#REF!,BB46)+SUMIFS(#REF!,#REF!,BH46)+SUMIFS(#REF!,#REF!,BN46)</f>
        <v>#REF!</v>
      </c>
      <c r="CS46" s="128" t="e">
        <f t="shared" si="106"/>
        <v>#REF!</v>
      </c>
      <c r="CT46" s="128"/>
      <c r="CU46" s="130" t="str">
        <f t="shared" si="107"/>
        <v>EJECUCIÓN</v>
      </c>
      <c r="CV46" s="130"/>
      <c r="CW46" s="288">
        <f t="shared" si="108"/>
        <v>42416</v>
      </c>
      <c r="CX46" s="130">
        <f t="shared" si="109"/>
        <v>42506</v>
      </c>
      <c r="CY46" s="289">
        <f t="shared" si="110"/>
        <v>90</v>
      </c>
      <c r="CZ46" s="289">
        <f t="shared" si="111"/>
        <v>-139</v>
      </c>
      <c r="DA46" s="290">
        <f t="shared" si="112"/>
        <v>-154.44444444444446</v>
      </c>
      <c r="DB46" s="459"/>
      <c r="DC46" s="289">
        <f t="shared" si="113"/>
        <v>-154.44444444444446</v>
      </c>
      <c r="DD46" s="291" t="e">
        <f t="shared" si="114"/>
        <v>#REF!</v>
      </c>
    </row>
    <row r="47" spans="2:108" s="262" customFormat="1" ht="135" x14ac:dyDescent="0.25">
      <c r="B47" s="274" t="s">
        <v>295</v>
      </c>
      <c r="C47" s="187" t="s">
        <v>597</v>
      </c>
      <c r="D47" s="84" t="s">
        <v>598</v>
      </c>
      <c r="E47" s="273">
        <v>42409</v>
      </c>
      <c r="F47" s="85" t="s">
        <v>151</v>
      </c>
      <c r="G47" s="85" t="s">
        <v>589</v>
      </c>
      <c r="H47" s="263" t="s">
        <v>127</v>
      </c>
      <c r="I47" s="263" t="s">
        <v>495</v>
      </c>
      <c r="J47" s="146" t="s">
        <v>590</v>
      </c>
      <c r="K47" s="272">
        <v>204</v>
      </c>
      <c r="L47" s="264">
        <v>80161500</v>
      </c>
      <c r="M47" s="264" t="s">
        <v>591</v>
      </c>
      <c r="N47" s="265" t="s">
        <v>592</v>
      </c>
      <c r="O47" s="270" t="s">
        <v>599</v>
      </c>
      <c r="P47" s="267" t="s">
        <v>137</v>
      </c>
      <c r="Q47" s="266" t="s">
        <v>129</v>
      </c>
      <c r="R47" s="267" t="s">
        <v>130</v>
      </c>
      <c r="S47" s="91"/>
      <c r="T47" s="92"/>
      <c r="U47" s="91"/>
      <c r="V47" s="319" t="s">
        <v>224</v>
      </c>
      <c r="W47" s="273">
        <v>42416</v>
      </c>
      <c r="X47" s="273">
        <v>42416</v>
      </c>
      <c r="Y47" s="268">
        <f t="shared" si="99"/>
        <v>0</v>
      </c>
      <c r="Z47" s="263" t="s">
        <v>231</v>
      </c>
      <c r="AA47" s="263" t="s">
        <v>594</v>
      </c>
      <c r="AB47" s="192" t="s">
        <v>134</v>
      </c>
      <c r="AC47" s="192" t="s">
        <v>134</v>
      </c>
      <c r="AD47" s="146" t="s">
        <v>600</v>
      </c>
      <c r="AE47" s="96">
        <v>52065735</v>
      </c>
      <c r="AF47" s="83"/>
      <c r="AG47" s="98">
        <v>42916</v>
      </c>
      <c r="AH47" s="273">
        <v>42416</v>
      </c>
      <c r="AI47" s="195" t="s">
        <v>138</v>
      </c>
      <c r="AJ47" s="320">
        <v>24024324582</v>
      </c>
      <c r="AK47" s="146" t="s">
        <v>415</v>
      </c>
      <c r="AL47" s="265"/>
      <c r="AM47" s="265">
        <v>3900000</v>
      </c>
      <c r="AN47" s="268"/>
      <c r="AO47" s="268">
        <f t="shared" si="100"/>
        <v>3900000</v>
      </c>
      <c r="AP47" s="279" t="s">
        <v>17</v>
      </c>
      <c r="AQ47" s="280" t="s">
        <v>30</v>
      </c>
      <c r="AR47" s="280" t="s">
        <v>30</v>
      </c>
      <c r="AS47" s="280" t="s">
        <v>30</v>
      </c>
      <c r="AT47" s="281" t="s">
        <v>30</v>
      </c>
      <c r="AU47" s="273">
        <v>42416</v>
      </c>
      <c r="AV47" s="273">
        <v>42506</v>
      </c>
      <c r="AW47" s="265">
        <f t="shared" si="101"/>
        <v>90</v>
      </c>
      <c r="AX47" s="265"/>
      <c r="AY47" s="136" t="s">
        <v>601</v>
      </c>
      <c r="AZ47" s="103" t="e">
        <f>LOOKUP(AY47,#REF!,#REF!)</f>
        <v>#REF!</v>
      </c>
      <c r="BA47" s="292" t="s">
        <v>602</v>
      </c>
      <c r="BB47" s="91"/>
      <c r="BC47" s="91"/>
      <c r="BD47" s="265"/>
      <c r="BE47" s="293"/>
      <c r="BF47" s="91"/>
      <c r="BG47" s="265"/>
      <c r="BH47" s="264"/>
      <c r="BI47" s="267"/>
      <c r="BJ47" s="265"/>
      <c r="BK47" s="265"/>
      <c r="BL47" s="91"/>
      <c r="BM47" s="265"/>
      <c r="BN47" s="284"/>
      <c r="BO47" s="284"/>
      <c r="BP47" s="268"/>
      <c r="BQ47" s="265"/>
      <c r="BR47" s="91"/>
      <c r="BS47" s="265"/>
      <c r="BT47" s="285">
        <f t="shared" si="102"/>
        <v>0</v>
      </c>
      <c r="BU47" s="285">
        <f t="shared" si="103"/>
        <v>0</v>
      </c>
      <c r="BV47" s="285">
        <f t="shared" si="104"/>
        <v>3900000</v>
      </c>
      <c r="BW47" s="267"/>
      <c r="BX47" s="267"/>
      <c r="BY47" s="270"/>
      <c r="BZ47" s="267"/>
      <c r="CA47" s="265"/>
      <c r="CB47" s="265"/>
      <c r="CC47" s="267"/>
      <c r="CD47" s="267"/>
      <c r="CE47" s="267"/>
      <c r="CF47" s="265"/>
      <c r="CG47" s="286"/>
      <c r="CH47" s="286"/>
      <c r="CI47" s="267"/>
      <c r="CJ47" s="267"/>
      <c r="CK47" s="267"/>
      <c r="CL47" s="122"/>
      <c r="CM47" s="287">
        <f t="shared" si="105"/>
        <v>42506</v>
      </c>
      <c r="CN47" s="124"/>
      <c r="CO47" s="268"/>
      <c r="CP47" s="122"/>
      <c r="CQ47" s="122" t="e">
        <f>+SUMIFS(#REF!,#REF!,AG47)</f>
        <v>#REF!</v>
      </c>
      <c r="CR47" s="268" t="e">
        <f>+SUMIFS(#REF!,#REF!,BB47)+SUMIFS(#REF!,#REF!,BH47)+SUMIFS(#REF!,#REF!,BN47)</f>
        <v>#REF!</v>
      </c>
      <c r="CS47" s="128" t="e">
        <f t="shared" si="106"/>
        <v>#REF!</v>
      </c>
      <c r="CT47" s="128"/>
      <c r="CU47" s="130" t="str">
        <f t="shared" si="107"/>
        <v>EJECUCIÓN</v>
      </c>
      <c r="CV47" s="130"/>
      <c r="CW47" s="288">
        <f t="shared" si="108"/>
        <v>42416</v>
      </c>
      <c r="CX47" s="130">
        <f t="shared" si="109"/>
        <v>42506</v>
      </c>
      <c r="CY47" s="289">
        <f t="shared" si="110"/>
        <v>90</v>
      </c>
      <c r="CZ47" s="289">
        <f t="shared" si="111"/>
        <v>-139</v>
      </c>
      <c r="DA47" s="290">
        <f t="shared" si="112"/>
        <v>-154.44444444444446</v>
      </c>
      <c r="DB47" s="459"/>
      <c r="DC47" s="289">
        <f t="shared" si="113"/>
        <v>-154.44444444444446</v>
      </c>
      <c r="DD47" s="291" t="e">
        <f t="shared" si="114"/>
        <v>#REF!</v>
      </c>
    </row>
    <row r="48" spans="2:108" s="262" customFormat="1" ht="54" x14ac:dyDescent="0.25">
      <c r="B48" s="274" t="s">
        <v>294</v>
      </c>
      <c r="C48" s="187" t="s">
        <v>710</v>
      </c>
      <c r="D48" s="84" t="s">
        <v>651</v>
      </c>
      <c r="E48" s="273">
        <v>42411</v>
      </c>
      <c r="F48" s="85" t="s">
        <v>151</v>
      </c>
      <c r="G48" s="85" t="s">
        <v>365</v>
      </c>
      <c r="H48" s="263" t="s">
        <v>690</v>
      </c>
      <c r="I48" s="263" t="s">
        <v>335</v>
      </c>
      <c r="J48" s="146" t="s">
        <v>704</v>
      </c>
      <c r="K48" s="272">
        <v>142</v>
      </c>
      <c r="L48" s="264">
        <v>70802200</v>
      </c>
      <c r="M48" s="264" t="s">
        <v>705</v>
      </c>
      <c r="N48" s="265">
        <v>349382240</v>
      </c>
      <c r="O48" s="270" t="s">
        <v>706</v>
      </c>
      <c r="P48" s="267" t="s">
        <v>707</v>
      </c>
      <c r="Q48" s="266" t="s">
        <v>129</v>
      </c>
      <c r="R48" s="267" t="s">
        <v>130</v>
      </c>
      <c r="S48" s="91"/>
      <c r="T48" s="92"/>
      <c r="U48" s="91"/>
      <c r="V48" s="319" t="s">
        <v>656</v>
      </c>
      <c r="W48" s="273">
        <v>42429</v>
      </c>
      <c r="X48" s="273">
        <v>42430</v>
      </c>
      <c r="Y48" s="268">
        <f t="shared" si="99"/>
        <v>-1</v>
      </c>
      <c r="Z48" s="263" t="s">
        <v>700</v>
      </c>
      <c r="AA48" s="263" t="s">
        <v>708</v>
      </c>
      <c r="AB48" s="192" t="s">
        <v>690</v>
      </c>
      <c r="AC48" s="192" t="s">
        <v>690</v>
      </c>
      <c r="AD48" s="146" t="s">
        <v>709</v>
      </c>
      <c r="AE48" s="96">
        <v>900062917</v>
      </c>
      <c r="AF48" s="83" t="s">
        <v>626</v>
      </c>
      <c r="AG48" s="98">
        <v>52416</v>
      </c>
      <c r="AH48" s="273">
        <v>42429</v>
      </c>
      <c r="AI48" s="195" t="s">
        <v>138</v>
      </c>
      <c r="AJ48" s="320">
        <v>221806300</v>
      </c>
      <c r="AK48" s="146" t="s">
        <v>340</v>
      </c>
      <c r="AL48" s="265"/>
      <c r="AM48" s="265">
        <v>349382240</v>
      </c>
      <c r="AN48" s="268"/>
      <c r="AO48" s="268">
        <f t="shared" si="100"/>
        <v>349382240</v>
      </c>
      <c r="AP48" s="279" t="s">
        <v>17</v>
      </c>
      <c r="AQ48" s="280" t="s">
        <v>30</v>
      </c>
      <c r="AR48" s="280" t="s">
        <v>30</v>
      </c>
      <c r="AS48" s="280" t="s">
        <v>30</v>
      </c>
      <c r="AT48" s="281" t="s">
        <v>30</v>
      </c>
      <c r="AU48" s="273">
        <v>42429</v>
      </c>
      <c r="AV48" s="273">
        <v>42735</v>
      </c>
      <c r="AW48" s="265">
        <f t="shared" si="101"/>
        <v>306</v>
      </c>
      <c r="AX48" s="265"/>
      <c r="AY48" s="136" t="s">
        <v>711</v>
      </c>
      <c r="AZ48" s="103">
        <v>36551065</v>
      </c>
      <c r="BA48" s="292"/>
      <c r="BB48" s="91"/>
      <c r="BC48" s="91"/>
      <c r="BD48" s="265"/>
      <c r="BE48" s="293"/>
      <c r="BF48" s="91"/>
      <c r="BG48" s="265"/>
      <c r="BH48" s="264"/>
      <c r="BI48" s="267"/>
      <c r="BJ48" s="265"/>
      <c r="BK48" s="265"/>
      <c r="BL48" s="91"/>
      <c r="BM48" s="265"/>
      <c r="BN48" s="284"/>
      <c r="BO48" s="284"/>
      <c r="BP48" s="268"/>
      <c r="BQ48" s="265"/>
      <c r="BR48" s="91"/>
      <c r="BS48" s="265"/>
      <c r="BT48" s="285"/>
      <c r="BU48" s="285"/>
      <c r="BV48" s="285"/>
      <c r="BW48" s="267"/>
      <c r="BX48" s="267"/>
      <c r="BY48" s="270"/>
      <c r="BZ48" s="267"/>
      <c r="CA48" s="265"/>
      <c r="CB48" s="265"/>
      <c r="CC48" s="267"/>
      <c r="CD48" s="267"/>
      <c r="CE48" s="267"/>
      <c r="CF48" s="265"/>
      <c r="CG48" s="286"/>
      <c r="CH48" s="286"/>
      <c r="CI48" s="267"/>
      <c r="CJ48" s="267"/>
      <c r="CK48" s="267"/>
      <c r="CL48" s="122"/>
      <c r="CM48" s="287"/>
      <c r="CN48" s="124"/>
      <c r="CO48" s="268"/>
      <c r="CP48" s="122"/>
      <c r="CQ48" s="122"/>
      <c r="CR48" s="268"/>
      <c r="CS48" s="128"/>
      <c r="CT48" s="128"/>
      <c r="CU48" s="130"/>
      <c r="CV48" s="130"/>
      <c r="CW48" s="288"/>
      <c r="CX48" s="130"/>
      <c r="CY48" s="289"/>
      <c r="CZ48" s="289"/>
      <c r="DA48" s="290"/>
      <c r="DB48" s="459"/>
      <c r="DC48" s="289"/>
      <c r="DD48" s="291"/>
    </row>
    <row r="49" spans="1:182" s="262" customFormat="1" ht="75" customHeight="1" x14ac:dyDescent="0.25">
      <c r="B49" s="309" t="s">
        <v>125</v>
      </c>
      <c r="C49" s="310"/>
      <c r="D49" s="84" t="s">
        <v>652</v>
      </c>
      <c r="E49" s="273">
        <v>42412</v>
      </c>
      <c r="F49" s="85" t="s">
        <v>151</v>
      </c>
      <c r="G49" s="85" t="s">
        <v>189</v>
      </c>
      <c r="H49" s="263" t="s">
        <v>219</v>
      </c>
      <c r="I49" s="263" t="s">
        <v>219</v>
      </c>
      <c r="J49" s="278" t="s">
        <v>712</v>
      </c>
      <c r="K49" s="272">
        <v>22</v>
      </c>
      <c r="L49" s="264" t="s">
        <v>713</v>
      </c>
      <c r="M49" s="264" t="s">
        <v>714</v>
      </c>
      <c r="N49" s="265">
        <v>173399577</v>
      </c>
      <c r="O49" s="270" t="s">
        <v>715</v>
      </c>
      <c r="P49" s="267" t="s">
        <v>194</v>
      </c>
      <c r="Q49" s="266" t="s">
        <v>195</v>
      </c>
      <c r="R49" s="267" t="s">
        <v>195</v>
      </c>
      <c r="S49" s="401"/>
      <c r="T49" s="402"/>
      <c r="U49" s="401"/>
      <c r="V49" s="319"/>
      <c r="W49" s="273"/>
      <c r="X49" s="273"/>
      <c r="Y49" s="268"/>
      <c r="Z49" s="263"/>
      <c r="AA49" s="263"/>
      <c r="AB49" s="192"/>
      <c r="AC49" s="192"/>
      <c r="AD49" s="146"/>
      <c r="AE49" s="96"/>
      <c r="AF49" s="83"/>
      <c r="AG49" s="98"/>
      <c r="AH49" s="273"/>
      <c r="AI49" s="195"/>
      <c r="AJ49" s="257"/>
      <c r="AK49" s="146"/>
      <c r="AL49" s="265"/>
      <c r="AM49" s="265"/>
      <c r="AN49" s="268"/>
      <c r="AO49" s="268"/>
      <c r="AP49" s="424"/>
      <c r="AQ49" s="425"/>
      <c r="AR49" s="425"/>
      <c r="AS49" s="425"/>
      <c r="AT49" s="426"/>
      <c r="AU49" s="273"/>
      <c r="AV49" s="273"/>
      <c r="AW49" s="265"/>
      <c r="AX49" s="265"/>
      <c r="AY49" s="136"/>
      <c r="AZ49" s="103"/>
      <c r="BA49" s="292"/>
      <c r="BB49" s="91"/>
      <c r="BC49" s="91"/>
      <c r="BD49" s="265"/>
      <c r="BE49" s="293"/>
      <c r="BF49" s="91"/>
      <c r="BG49" s="265"/>
      <c r="BH49" s="264"/>
      <c r="BI49" s="267"/>
      <c r="BJ49" s="265"/>
      <c r="BK49" s="265"/>
      <c r="BL49" s="91"/>
      <c r="BM49" s="265"/>
      <c r="BN49" s="284"/>
      <c r="BO49" s="284"/>
      <c r="BP49" s="268"/>
      <c r="BQ49" s="265"/>
      <c r="BR49" s="91"/>
      <c r="BS49" s="265"/>
      <c r="BT49" s="285"/>
      <c r="BU49" s="285"/>
      <c r="BV49" s="285"/>
      <c r="BW49" s="267"/>
      <c r="BX49" s="267"/>
      <c r="BY49" s="270"/>
      <c r="BZ49" s="267"/>
      <c r="CA49" s="265"/>
      <c r="CB49" s="265"/>
      <c r="CC49" s="267"/>
      <c r="CD49" s="267"/>
      <c r="CE49" s="267"/>
      <c r="CF49" s="265"/>
      <c r="CG49" s="286"/>
      <c r="CH49" s="286"/>
      <c r="CI49" s="267"/>
      <c r="CJ49" s="267"/>
      <c r="CK49" s="267"/>
      <c r="CL49" s="122"/>
      <c r="CM49" s="287"/>
      <c r="CN49" s="124"/>
      <c r="CO49" s="268"/>
      <c r="CP49" s="122"/>
      <c r="CQ49" s="122"/>
      <c r="CR49" s="268"/>
      <c r="CS49" s="128"/>
      <c r="CT49" s="128"/>
      <c r="CU49" s="130"/>
      <c r="CV49" s="130"/>
      <c r="CW49" s="288"/>
      <c r="CX49" s="130"/>
      <c r="CY49" s="289"/>
      <c r="CZ49" s="289"/>
      <c r="DA49" s="290"/>
      <c r="DB49" s="459"/>
      <c r="DC49" s="289"/>
      <c r="DD49" s="291"/>
    </row>
    <row r="50" spans="1:182" s="262" customFormat="1" ht="77.25" customHeight="1" x14ac:dyDescent="0.25">
      <c r="B50" s="274" t="s">
        <v>125</v>
      </c>
      <c r="C50" s="187" t="s">
        <v>721</v>
      </c>
      <c r="D50" s="84" t="s">
        <v>653</v>
      </c>
      <c r="E50" s="273">
        <v>42412</v>
      </c>
      <c r="F50" s="85" t="s">
        <v>151</v>
      </c>
      <c r="G50" s="85" t="s">
        <v>698</v>
      </c>
      <c r="H50" s="263" t="s">
        <v>77</v>
      </c>
      <c r="I50" s="263" t="s">
        <v>77</v>
      </c>
      <c r="J50" s="146" t="s">
        <v>716</v>
      </c>
      <c r="K50" s="272">
        <v>210</v>
      </c>
      <c r="L50" s="264">
        <v>80121702</v>
      </c>
      <c r="M50" s="264" t="s">
        <v>717</v>
      </c>
      <c r="N50" s="265">
        <v>25920000</v>
      </c>
      <c r="O50" s="270" t="s">
        <v>718</v>
      </c>
      <c r="P50" s="267" t="s">
        <v>137</v>
      </c>
      <c r="Q50" s="266" t="s">
        <v>129</v>
      </c>
      <c r="R50" s="267" t="s">
        <v>130</v>
      </c>
      <c r="S50" s="91"/>
      <c r="T50" s="92"/>
      <c r="U50" s="91"/>
      <c r="V50" s="319" t="s">
        <v>225</v>
      </c>
      <c r="W50" s="273">
        <v>42416</v>
      </c>
      <c r="X50" s="273">
        <v>42419</v>
      </c>
      <c r="Y50" s="268">
        <v>0</v>
      </c>
      <c r="Z50" s="263" t="s">
        <v>231</v>
      </c>
      <c r="AA50" s="263" t="s">
        <v>133</v>
      </c>
      <c r="AB50" s="192" t="s">
        <v>134</v>
      </c>
      <c r="AC50" s="192" t="s">
        <v>134</v>
      </c>
      <c r="AD50" s="146" t="s">
        <v>719</v>
      </c>
      <c r="AE50" s="96">
        <v>79672351</v>
      </c>
      <c r="AF50" s="83"/>
      <c r="AG50" s="98">
        <v>43516</v>
      </c>
      <c r="AH50" s="273">
        <v>42416</v>
      </c>
      <c r="AI50" s="195" t="s">
        <v>138</v>
      </c>
      <c r="AJ50" s="320">
        <v>5334412859</v>
      </c>
      <c r="AK50" s="146" t="s">
        <v>720</v>
      </c>
      <c r="AL50" s="265">
        <v>4320000</v>
      </c>
      <c r="AM50" s="265">
        <v>25920000</v>
      </c>
      <c r="AN50" s="268"/>
      <c r="AO50" s="268">
        <v>42000000</v>
      </c>
      <c r="AP50" s="279" t="s">
        <v>17</v>
      </c>
      <c r="AQ50" s="280" t="s">
        <v>30</v>
      </c>
      <c r="AR50" s="280" t="s">
        <v>30</v>
      </c>
      <c r="AS50" s="280" t="s">
        <v>30</v>
      </c>
      <c r="AT50" s="281" t="s">
        <v>30</v>
      </c>
      <c r="AU50" s="273">
        <v>42417</v>
      </c>
      <c r="AV50" s="273">
        <v>42598</v>
      </c>
      <c r="AW50" s="265">
        <v>210</v>
      </c>
      <c r="AX50" s="265"/>
      <c r="AY50" s="43" t="s">
        <v>27</v>
      </c>
      <c r="AZ50" s="103"/>
      <c r="BA50" s="292"/>
      <c r="BB50" s="91"/>
      <c r="BC50" s="91"/>
      <c r="BD50" s="265"/>
      <c r="BE50" s="293"/>
      <c r="BF50" s="91"/>
      <c r="BG50" s="265"/>
      <c r="BH50" s="264"/>
      <c r="BI50" s="267"/>
      <c r="BJ50" s="265"/>
      <c r="BK50" s="265"/>
      <c r="BL50" s="91"/>
      <c r="BM50" s="265"/>
      <c r="BN50" s="284"/>
      <c r="BO50" s="284"/>
      <c r="BP50" s="268"/>
      <c r="BQ50" s="265"/>
      <c r="BR50" s="91"/>
      <c r="BS50" s="265"/>
      <c r="BT50" s="285"/>
      <c r="BU50" s="285"/>
      <c r="BV50" s="285"/>
      <c r="BW50" s="267"/>
      <c r="BX50" s="267"/>
      <c r="BY50" s="270"/>
      <c r="BZ50" s="267"/>
      <c r="CA50" s="265"/>
      <c r="CB50" s="265"/>
      <c r="CC50" s="267"/>
      <c r="CD50" s="267"/>
      <c r="CE50" s="267"/>
      <c r="CF50" s="265"/>
      <c r="CG50" s="286"/>
      <c r="CH50" s="286"/>
      <c r="CI50" s="267"/>
      <c r="CJ50" s="267"/>
      <c r="CK50" s="267"/>
      <c r="CL50" s="122"/>
      <c r="CM50" s="287"/>
      <c r="CN50" s="124"/>
      <c r="CO50" s="268"/>
      <c r="CP50" s="122"/>
      <c r="CQ50" s="122"/>
      <c r="CR50" s="268"/>
      <c r="CS50" s="128"/>
      <c r="CT50" s="128"/>
      <c r="CU50" s="130"/>
      <c r="CV50" s="130"/>
      <c r="CW50" s="288"/>
      <c r="CX50" s="130"/>
      <c r="CY50" s="289"/>
      <c r="CZ50" s="289"/>
      <c r="DA50" s="290"/>
      <c r="DB50" s="459"/>
      <c r="DC50" s="289"/>
      <c r="DD50" s="291"/>
    </row>
    <row r="51" spans="1:182" s="82" customFormat="1" ht="40.5" customHeight="1" x14ac:dyDescent="0.25">
      <c r="B51" s="274" t="s">
        <v>288</v>
      </c>
      <c r="C51" s="187" t="s">
        <v>563</v>
      </c>
      <c r="D51" s="84" t="s">
        <v>564</v>
      </c>
      <c r="E51" s="273">
        <v>42412</v>
      </c>
      <c r="F51" s="275" t="s">
        <v>151</v>
      </c>
      <c r="G51" s="275" t="s">
        <v>188</v>
      </c>
      <c r="H51" s="263" t="s">
        <v>565</v>
      </c>
      <c r="I51" s="263" t="s">
        <v>565</v>
      </c>
      <c r="J51" s="447" t="s">
        <v>285</v>
      </c>
      <c r="K51" s="272">
        <v>215</v>
      </c>
      <c r="L51" s="264">
        <v>801217</v>
      </c>
      <c r="M51" s="269" t="s">
        <v>566</v>
      </c>
      <c r="N51" s="265">
        <v>25000000</v>
      </c>
      <c r="O51" s="270" t="s">
        <v>567</v>
      </c>
      <c r="P51" s="267" t="s">
        <v>137</v>
      </c>
      <c r="Q51" s="266" t="s">
        <v>195</v>
      </c>
      <c r="R51" s="267"/>
      <c r="S51" s="91"/>
      <c r="T51" s="92"/>
      <c r="U51" s="91"/>
      <c r="V51" s="319" t="s">
        <v>533</v>
      </c>
      <c r="W51" s="273">
        <v>42408</v>
      </c>
      <c r="X51" s="273">
        <v>42409</v>
      </c>
      <c r="Y51" s="268">
        <v>0</v>
      </c>
      <c r="Z51" s="192" t="s">
        <v>231</v>
      </c>
      <c r="AA51" s="192" t="s">
        <v>534</v>
      </c>
      <c r="AB51" s="192" t="s">
        <v>134</v>
      </c>
      <c r="AC51" s="192" t="s">
        <v>134</v>
      </c>
      <c r="AD51" s="146" t="s">
        <v>535</v>
      </c>
      <c r="AE51" s="429">
        <v>51573271</v>
      </c>
      <c r="AF51" s="83"/>
      <c r="AG51" s="98">
        <v>16316</v>
      </c>
      <c r="AH51" s="273">
        <v>42397</v>
      </c>
      <c r="AI51" s="195" t="s">
        <v>235</v>
      </c>
      <c r="AJ51" s="320">
        <v>12374898</v>
      </c>
      <c r="AK51" s="146" t="s">
        <v>536</v>
      </c>
      <c r="AL51" s="265">
        <v>6000000</v>
      </c>
      <c r="AM51" s="265">
        <v>42000000</v>
      </c>
      <c r="AN51" s="268"/>
      <c r="AO51" s="268">
        <v>42000000</v>
      </c>
      <c r="AP51" s="279" t="s">
        <v>17</v>
      </c>
      <c r="AQ51" s="280" t="s">
        <v>30</v>
      </c>
      <c r="AR51" s="280" t="s">
        <v>30</v>
      </c>
      <c r="AS51" s="280" t="s">
        <v>30</v>
      </c>
      <c r="AT51" s="281" t="s">
        <v>30</v>
      </c>
      <c r="AU51" s="273">
        <v>42409</v>
      </c>
      <c r="AV51" s="273">
        <v>42621</v>
      </c>
      <c r="AW51" s="265">
        <v>210</v>
      </c>
      <c r="AX51" s="265"/>
      <c r="AY51" s="43" t="s">
        <v>27</v>
      </c>
      <c r="AZ51" s="103"/>
      <c r="BA51" s="292" t="s">
        <v>546</v>
      </c>
      <c r="BB51" s="104"/>
      <c r="BC51" s="104"/>
      <c r="BD51" s="105"/>
      <c r="BE51" s="106"/>
      <c r="BF51" s="104"/>
      <c r="BG51" s="105"/>
      <c r="BH51" s="107"/>
      <c r="BI51" s="108"/>
      <c r="BJ51" s="109"/>
      <c r="BK51" s="109"/>
      <c r="BL51" s="110"/>
      <c r="BM51" s="109"/>
      <c r="BN51" s="111"/>
      <c r="BO51" s="111"/>
      <c r="BP51" s="112"/>
      <c r="BQ51" s="113"/>
      <c r="BR51" s="114"/>
      <c r="BS51" s="113"/>
      <c r="BT51" s="115"/>
      <c r="BU51" s="116"/>
      <c r="BV51" s="117"/>
      <c r="BW51" s="118"/>
      <c r="BX51" s="118"/>
      <c r="BY51" s="119"/>
      <c r="BZ51" s="118"/>
      <c r="CA51" s="105"/>
      <c r="CB51" s="109"/>
      <c r="CC51" s="108"/>
      <c r="CD51" s="108"/>
      <c r="CE51" s="108"/>
      <c r="CF51" s="109"/>
      <c r="CG51" s="120"/>
      <c r="CH51" s="120"/>
      <c r="CI51" s="121"/>
      <c r="CJ51" s="121"/>
      <c r="CK51" s="121"/>
      <c r="CL51" s="122"/>
      <c r="CM51" s="123"/>
      <c r="CN51" s="124"/>
      <c r="CO51" s="94"/>
      <c r="CP51" s="122"/>
      <c r="CQ51" s="125"/>
      <c r="CR51" s="126"/>
      <c r="CS51" s="127"/>
      <c r="CT51" s="128"/>
      <c r="CU51" s="129"/>
      <c r="CV51" s="130"/>
      <c r="CW51" s="131"/>
      <c r="CX51" s="129"/>
      <c r="CY51" s="132"/>
      <c r="CZ51" s="132"/>
      <c r="DA51" s="133"/>
      <c r="DB51" s="459"/>
      <c r="DC51" s="132"/>
      <c r="DD51" s="134"/>
      <c r="FR51" s="262"/>
      <c r="FS51" s="262"/>
      <c r="FT51" s="262"/>
      <c r="FU51" s="262"/>
      <c r="FV51" s="262"/>
      <c r="FW51" s="262"/>
      <c r="FX51" s="262"/>
      <c r="FY51" s="262"/>
      <c r="FZ51" s="262"/>
    </row>
    <row r="52" spans="1:182" s="82" customFormat="1" ht="40.5" customHeight="1" x14ac:dyDescent="0.2">
      <c r="A52" s="262"/>
      <c r="B52" s="309" t="s">
        <v>288</v>
      </c>
      <c r="C52" s="316" t="s">
        <v>624</v>
      </c>
      <c r="D52" s="84">
        <v>51</v>
      </c>
      <c r="E52" s="273">
        <v>42412</v>
      </c>
      <c r="F52" s="275" t="s">
        <v>151</v>
      </c>
      <c r="G52" s="275" t="s">
        <v>188</v>
      </c>
      <c r="H52" s="263" t="s">
        <v>620</v>
      </c>
      <c r="I52" s="263" t="s">
        <v>620</v>
      </c>
      <c r="J52" s="330" t="s">
        <v>621</v>
      </c>
      <c r="K52" s="272">
        <v>243</v>
      </c>
      <c r="L52" s="264">
        <v>801615</v>
      </c>
      <c r="M52" s="324" t="s">
        <v>622</v>
      </c>
      <c r="N52" s="265">
        <v>24000000</v>
      </c>
      <c r="O52" s="270" t="s">
        <v>623</v>
      </c>
      <c r="P52" s="267" t="s">
        <v>137</v>
      </c>
      <c r="Q52" s="266" t="s">
        <v>195</v>
      </c>
      <c r="R52" s="267"/>
      <c r="S52" s="305"/>
      <c r="T52" s="333"/>
      <c r="U52" s="305"/>
      <c r="V52" s="319"/>
      <c r="W52" s="273"/>
      <c r="X52" s="273"/>
      <c r="Y52" s="268"/>
      <c r="Z52" s="192"/>
      <c r="AA52" s="192"/>
      <c r="AB52" s="192"/>
      <c r="AC52" s="192"/>
      <c r="AD52" s="146"/>
      <c r="AE52" s="429"/>
      <c r="AF52" s="83"/>
      <c r="AG52" s="98"/>
      <c r="AH52" s="273"/>
      <c r="AI52" s="195"/>
      <c r="AJ52" s="257"/>
      <c r="AK52" s="146"/>
      <c r="AL52" s="265"/>
      <c r="AM52" s="265"/>
      <c r="AN52" s="268"/>
      <c r="AO52" s="268"/>
      <c r="AP52" s="428"/>
      <c r="AQ52" s="395"/>
      <c r="AR52" s="395"/>
      <c r="AS52" s="395"/>
      <c r="AT52" s="396"/>
      <c r="AU52" s="273"/>
      <c r="AV52" s="273"/>
      <c r="AW52" s="265"/>
      <c r="AX52" s="265"/>
      <c r="AY52" s="43"/>
      <c r="AZ52" s="103"/>
      <c r="BA52" s="254"/>
      <c r="BB52" s="104"/>
      <c r="BC52" s="104"/>
      <c r="BD52" s="105"/>
      <c r="BE52" s="106"/>
      <c r="BF52" s="104"/>
      <c r="BG52" s="105"/>
      <c r="BH52" s="107"/>
      <c r="BI52" s="108"/>
      <c r="BJ52" s="109"/>
      <c r="BK52" s="109"/>
      <c r="BL52" s="110"/>
      <c r="BM52" s="109"/>
      <c r="BN52" s="111"/>
      <c r="BO52" s="111"/>
      <c r="BP52" s="112"/>
      <c r="BQ52" s="113"/>
      <c r="BR52" s="114"/>
      <c r="BS52" s="113"/>
      <c r="BT52" s="115"/>
      <c r="BU52" s="116"/>
      <c r="BV52" s="117"/>
      <c r="BW52" s="118"/>
      <c r="BX52" s="118"/>
      <c r="BY52" s="119"/>
      <c r="BZ52" s="118"/>
      <c r="CA52" s="105"/>
      <c r="CB52" s="109"/>
      <c r="CC52" s="108"/>
      <c r="CD52" s="108"/>
      <c r="CE52" s="108"/>
      <c r="CF52" s="109"/>
      <c r="CG52" s="120"/>
      <c r="CH52" s="120"/>
      <c r="CI52" s="121"/>
      <c r="CJ52" s="121"/>
      <c r="CK52" s="121"/>
      <c r="CL52" s="122"/>
      <c r="CM52" s="123"/>
      <c r="CN52" s="124"/>
      <c r="CO52" s="94"/>
      <c r="CP52" s="122"/>
      <c r="CQ52" s="125"/>
      <c r="CR52" s="126"/>
      <c r="CS52" s="127"/>
      <c r="CT52" s="128"/>
      <c r="CU52" s="129"/>
      <c r="CV52" s="130"/>
      <c r="CW52" s="131"/>
      <c r="CX52" s="129"/>
      <c r="CY52" s="132"/>
      <c r="CZ52" s="132"/>
      <c r="DA52" s="133"/>
      <c r="DB52" s="459"/>
      <c r="DC52" s="132"/>
      <c r="DD52" s="134"/>
      <c r="FR52" s="262"/>
      <c r="FS52" s="262"/>
      <c r="FT52" s="262"/>
      <c r="FU52" s="262"/>
      <c r="FV52" s="262"/>
      <c r="FW52" s="262"/>
      <c r="FX52" s="262"/>
      <c r="FY52" s="262"/>
      <c r="FZ52" s="262"/>
    </row>
    <row r="53" spans="1:182" s="262" customFormat="1" ht="40.5" customHeight="1" x14ac:dyDescent="0.2">
      <c r="B53" s="309" t="s">
        <v>294</v>
      </c>
      <c r="C53" s="316"/>
      <c r="D53" s="84" t="s">
        <v>654</v>
      </c>
      <c r="E53" s="273">
        <v>42422</v>
      </c>
      <c r="F53" s="275" t="s">
        <v>151</v>
      </c>
      <c r="G53" s="275" t="s">
        <v>189</v>
      </c>
      <c r="H53" s="263" t="s">
        <v>73</v>
      </c>
      <c r="I53" s="263" t="s">
        <v>73</v>
      </c>
      <c r="J53" s="330" t="s">
        <v>722</v>
      </c>
      <c r="K53" s="272">
        <v>13</v>
      </c>
      <c r="L53" s="264">
        <v>821119</v>
      </c>
      <c r="M53" s="324" t="s">
        <v>723</v>
      </c>
      <c r="N53" s="265">
        <v>299000</v>
      </c>
      <c r="O53" s="270" t="s">
        <v>724</v>
      </c>
      <c r="P53" s="267" t="s">
        <v>574</v>
      </c>
      <c r="Q53" s="266" t="s">
        <v>195</v>
      </c>
      <c r="R53" s="267" t="s">
        <v>195</v>
      </c>
      <c r="S53" s="91"/>
      <c r="T53" s="92"/>
      <c r="U53" s="91"/>
      <c r="V53" s="319"/>
      <c r="W53" s="273"/>
      <c r="X53" s="273"/>
      <c r="Y53" s="268"/>
      <c r="Z53" s="192"/>
      <c r="AA53" s="192"/>
      <c r="AB53" s="192"/>
      <c r="AC53" s="192"/>
      <c r="AD53" s="146"/>
      <c r="AE53" s="429"/>
      <c r="AF53" s="83"/>
      <c r="AG53" s="98"/>
      <c r="AH53" s="273"/>
      <c r="AI53" s="195"/>
      <c r="AJ53" s="257"/>
      <c r="AK53" s="146"/>
      <c r="AL53" s="265"/>
      <c r="AM53" s="265"/>
      <c r="AN53" s="268"/>
      <c r="AO53" s="268"/>
      <c r="AP53" s="311"/>
      <c r="AQ53" s="101"/>
      <c r="AR53" s="101"/>
      <c r="AS53" s="101"/>
      <c r="AT53" s="102"/>
      <c r="AU53" s="273"/>
      <c r="AV53" s="273"/>
      <c r="AW53" s="265"/>
      <c r="AX53" s="265"/>
      <c r="AY53" s="43"/>
      <c r="AZ53" s="103"/>
      <c r="BA53" s="254"/>
      <c r="BB53" s="104"/>
      <c r="BC53" s="104"/>
      <c r="BD53" s="105"/>
      <c r="BE53" s="106"/>
      <c r="BF53" s="104"/>
      <c r="BG53" s="105"/>
      <c r="BH53" s="107"/>
      <c r="BI53" s="108"/>
      <c r="BJ53" s="109"/>
      <c r="BK53" s="109"/>
      <c r="BL53" s="110"/>
      <c r="BM53" s="109"/>
      <c r="BN53" s="111"/>
      <c r="BO53" s="111"/>
      <c r="BP53" s="112"/>
      <c r="BQ53" s="113"/>
      <c r="BR53" s="114"/>
      <c r="BS53" s="113"/>
      <c r="BT53" s="115"/>
      <c r="BU53" s="116"/>
      <c r="BV53" s="117"/>
      <c r="BW53" s="118"/>
      <c r="BX53" s="118"/>
      <c r="BY53" s="119"/>
      <c r="BZ53" s="118"/>
      <c r="CA53" s="105"/>
      <c r="CB53" s="109"/>
      <c r="CC53" s="108"/>
      <c r="CD53" s="108"/>
      <c r="CE53" s="108"/>
      <c r="CF53" s="109"/>
      <c r="CG53" s="120"/>
      <c r="CH53" s="120"/>
      <c r="CI53" s="121"/>
      <c r="CJ53" s="121"/>
      <c r="CK53" s="121"/>
      <c r="CL53" s="122"/>
      <c r="CM53" s="123"/>
      <c r="CN53" s="124"/>
      <c r="CO53" s="268"/>
      <c r="CP53" s="122"/>
      <c r="CQ53" s="125"/>
      <c r="CR53" s="126"/>
      <c r="CS53" s="127"/>
      <c r="CT53" s="128"/>
      <c r="CU53" s="129"/>
      <c r="CV53" s="130"/>
      <c r="CW53" s="131"/>
      <c r="CX53" s="129"/>
      <c r="CY53" s="132"/>
      <c r="CZ53" s="132"/>
      <c r="DA53" s="133"/>
      <c r="DB53" s="459"/>
      <c r="DC53" s="132"/>
      <c r="DD53" s="134"/>
    </row>
    <row r="54" spans="1:182" s="140" customFormat="1" ht="100.5" customHeight="1" x14ac:dyDescent="0.25">
      <c r="A54" s="268"/>
      <c r="B54" s="309" t="s">
        <v>141</v>
      </c>
      <c r="C54" s="317" t="s">
        <v>640</v>
      </c>
      <c r="D54" s="84" t="s">
        <v>641</v>
      </c>
      <c r="E54" s="273">
        <v>42424</v>
      </c>
      <c r="F54" s="275" t="s">
        <v>151</v>
      </c>
      <c r="G54" s="85" t="s">
        <v>365</v>
      </c>
      <c r="H54" s="263" t="s">
        <v>642</v>
      </c>
      <c r="I54" s="263" t="s">
        <v>642</v>
      </c>
      <c r="J54" s="325" t="s">
        <v>643</v>
      </c>
      <c r="K54" s="272">
        <v>50</v>
      </c>
      <c r="L54" s="264" t="s">
        <v>644</v>
      </c>
      <c r="M54" s="324" t="s">
        <v>645</v>
      </c>
      <c r="N54" s="265">
        <v>30000000</v>
      </c>
      <c r="O54" s="270" t="s">
        <v>646</v>
      </c>
      <c r="P54" s="267" t="s">
        <v>647</v>
      </c>
      <c r="Q54" s="266" t="s">
        <v>195</v>
      </c>
      <c r="R54" s="267" t="s">
        <v>195</v>
      </c>
      <c r="S54" s="91"/>
      <c r="T54" s="92"/>
      <c r="U54" s="91"/>
      <c r="V54" s="319"/>
      <c r="W54" s="273"/>
      <c r="X54" s="273"/>
      <c r="Y54" s="268">
        <f t="shared" ref="Y54" si="115">W54-X54</f>
        <v>0</v>
      </c>
      <c r="Z54" s="263" t="s">
        <v>231</v>
      </c>
      <c r="AA54" s="263" t="s">
        <v>648</v>
      </c>
      <c r="AB54" s="263" t="s">
        <v>380</v>
      </c>
      <c r="AC54" s="263" t="s">
        <v>649</v>
      </c>
      <c r="AD54" s="269"/>
      <c r="AE54" s="96"/>
      <c r="AF54" s="83"/>
      <c r="AG54" s="98"/>
      <c r="AH54" s="273"/>
      <c r="AI54" s="271"/>
      <c r="AJ54" s="257"/>
      <c r="AK54" s="146"/>
      <c r="AL54" s="265"/>
      <c r="AM54" s="265"/>
      <c r="AN54" s="268"/>
      <c r="AO54" s="268">
        <f t="shared" ref="AO54" si="116">+AM54+AN54</f>
        <v>0</v>
      </c>
      <c r="AP54" s="311" t="s">
        <v>17</v>
      </c>
      <c r="AQ54" s="101" t="s">
        <v>30</v>
      </c>
      <c r="AR54" s="101" t="s">
        <v>30</v>
      </c>
      <c r="AS54" s="101" t="s">
        <v>30</v>
      </c>
      <c r="AT54" s="102" t="s">
        <v>30</v>
      </c>
      <c r="AU54" s="273"/>
      <c r="AV54" s="273"/>
      <c r="AW54" s="265">
        <f t="shared" ref="AW54" si="117">AV54-AU54</f>
        <v>0</v>
      </c>
      <c r="AX54" s="265"/>
      <c r="AY54" s="136" t="s">
        <v>43</v>
      </c>
      <c r="AZ54" s="103">
        <f>LOOKUP(AY54,'[1]SUPERVISIONES 2015'!$A$3:$B$1279,'[1]SUPERVISIONES 2015'!$B$3:$B$1279)</f>
        <v>52206863</v>
      </c>
      <c r="BA54" s="203" t="s">
        <v>650</v>
      </c>
      <c r="BB54" s="137"/>
      <c r="BC54" s="104"/>
      <c r="BD54" s="105"/>
      <c r="BE54" s="105"/>
      <c r="BF54" s="104"/>
      <c r="BG54" s="105"/>
      <c r="BH54" s="107"/>
      <c r="BI54" s="108"/>
      <c r="BJ54" s="109"/>
      <c r="BK54" s="109"/>
      <c r="BL54" s="110"/>
      <c r="BM54" s="109"/>
      <c r="BN54" s="111"/>
      <c r="BO54" s="111"/>
      <c r="BP54" s="112"/>
      <c r="BQ54" s="113"/>
      <c r="BR54" s="114"/>
      <c r="BS54" s="113"/>
      <c r="BT54" s="115">
        <f t="shared" ref="BT54" si="118">+AN54</f>
        <v>0</v>
      </c>
      <c r="BU54" s="116">
        <f t="shared" ref="BU54" si="119">+BD54+BJ54+BP54+BT54</f>
        <v>0</v>
      </c>
      <c r="BV54" s="117">
        <f t="shared" ref="BV54" si="120">+AO54+BU54</f>
        <v>0</v>
      </c>
      <c r="BW54" s="118"/>
      <c r="BX54" s="118"/>
      <c r="BY54" s="118"/>
      <c r="BZ54" s="118"/>
      <c r="CA54" s="105"/>
      <c r="CB54" s="108"/>
      <c r="CC54" s="108"/>
      <c r="CD54" s="108"/>
      <c r="CE54" s="108"/>
      <c r="CF54" s="109"/>
      <c r="CG54" s="120"/>
      <c r="CH54" s="120"/>
      <c r="CI54" s="121"/>
      <c r="CJ54" s="121"/>
      <c r="CK54" s="121"/>
      <c r="CL54" s="122"/>
      <c r="CM54" s="123"/>
      <c r="CN54" s="124"/>
      <c r="CO54" s="268"/>
      <c r="CP54" s="122"/>
      <c r="CQ54" s="125"/>
      <c r="CR54" s="126"/>
      <c r="CS54" s="127"/>
      <c r="CT54" s="128"/>
      <c r="CU54" s="129"/>
      <c r="CV54" s="130"/>
      <c r="CW54" s="131"/>
      <c r="CX54" s="129"/>
      <c r="CY54" s="132"/>
      <c r="CZ54" s="132"/>
      <c r="DA54" s="133"/>
      <c r="DB54" s="459"/>
      <c r="DC54" s="132">
        <f t="shared" ref="DC54" si="121">+DA54</f>
        <v>0</v>
      </c>
      <c r="DD54" s="134">
        <f t="shared" ref="DD54" si="122">+CS54</f>
        <v>0</v>
      </c>
      <c r="FR54" s="262"/>
      <c r="FS54" s="262"/>
      <c r="FT54" s="262"/>
      <c r="FU54" s="262"/>
      <c r="FV54" s="262"/>
      <c r="FW54" s="262"/>
      <c r="FX54" s="262"/>
      <c r="FY54" s="262"/>
      <c r="FZ54" s="262"/>
    </row>
    <row r="55" spans="1:182" s="140" customFormat="1" ht="78" customHeight="1" x14ac:dyDescent="0.25">
      <c r="A55" s="268"/>
      <c r="B55" s="309" t="s">
        <v>125</v>
      </c>
      <c r="C55" s="317"/>
      <c r="D55" s="84" t="s">
        <v>658</v>
      </c>
      <c r="E55" s="273">
        <v>42426</v>
      </c>
      <c r="F55" s="275" t="s">
        <v>151</v>
      </c>
      <c r="G55" s="85" t="s">
        <v>698</v>
      </c>
      <c r="H55" s="263" t="s">
        <v>642</v>
      </c>
      <c r="I55" s="263" t="s">
        <v>642</v>
      </c>
      <c r="J55" s="325" t="s">
        <v>725</v>
      </c>
      <c r="K55" s="272">
        <v>239</v>
      </c>
      <c r="L55" s="264">
        <v>801116</v>
      </c>
      <c r="M55" s="324" t="s">
        <v>726</v>
      </c>
      <c r="N55" s="265">
        <v>31000000</v>
      </c>
      <c r="O55" s="270" t="s">
        <v>727</v>
      </c>
      <c r="P55" s="267" t="s">
        <v>137</v>
      </c>
      <c r="Q55" s="266" t="s">
        <v>195</v>
      </c>
      <c r="R55" s="267" t="s">
        <v>195</v>
      </c>
      <c r="S55" s="301"/>
      <c r="T55" s="353"/>
      <c r="U55" s="301"/>
      <c r="V55" s="319"/>
      <c r="W55" s="273"/>
      <c r="X55" s="273"/>
      <c r="Y55" s="268"/>
      <c r="Z55" s="263"/>
      <c r="AA55" s="263"/>
      <c r="AB55" s="263"/>
      <c r="AC55" s="263"/>
      <c r="AD55" s="269"/>
      <c r="AE55" s="96"/>
      <c r="AF55" s="83"/>
      <c r="AG55" s="98"/>
      <c r="AH55" s="273"/>
      <c r="AI55" s="271"/>
      <c r="AJ55" s="257"/>
      <c r="AK55" s="146"/>
      <c r="AL55" s="265"/>
      <c r="AM55" s="265"/>
      <c r="AN55" s="268"/>
      <c r="AO55" s="268"/>
      <c r="AP55" s="314"/>
      <c r="AQ55" s="363"/>
      <c r="AR55" s="363"/>
      <c r="AS55" s="363"/>
      <c r="AT55" s="364"/>
      <c r="AU55" s="273"/>
      <c r="AV55" s="273"/>
      <c r="AW55" s="265"/>
      <c r="AX55" s="265"/>
      <c r="AY55" s="136"/>
      <c r="AZ55" s="103"/>
      <c r="BA55" s="203"/>
      <c r="BB55" s="137"/>
      <c r="BC55" s="104"/>
      <c r="BD55" s="105"/>
      <c r="BE55" s="105"/>
      <c r="BF55" s="104"/>
      <c r="BG55" s="105"/>
      <c r="BH55" s="107"/>
      <c r="BI55" s="108"/>
      <c r="BJ55" s="109"/>
      <c r="BK55" s="109"/>
      <c r="BL55" s="110"/>
      <c r="BM55" s="109"/>
      <c r="BN55" s="111"/>
      <c r="BO55" s="111"/>
      <c r="BP55" s="112"/>
      <c r="BQ55" s="113"/>
      <c r="BR55" s="114"/>
      <c r="BS55" s="113"/>
      <c r="BT55" s="115"/>
      <c r="BU55" s="116"/>
      <c r="BV55" s="117"/>
      <c r="BW55" s="118"/>
      <c r="BX55" s="118"/>
      <c r="BY55" s="118"/>
      <c r="BZ55" s="118"/>
      <c r="CA55" s="105"/>
      <c r="CB55" s="108"/>
      <c r="CC55" s="108"/>
      <c r="CD55" s="108"/>
      <c r="CE55" s="108"/>
      <c r="CF55" s="109"/>
      <c r="CG55" s="120"/>
      <c r="CH55" s="120"/>
      <c r="CI55" s="121"/>
      <c r="CJ55" s="121"/>
      <c r="CK55" s="121"/>
      <c r="CL55" s="122"/>
      <c r="CM55" s="123"/>
      <c r="CN55" s="124"/>
      <c r="CO55" s="268"/>
      <c r="CP55" s="122"/>
      <c r="CQ55" s="125"/>
      <c r="CR55" s="126"/>
      <c r="CS55" s="127"/>
      <c r="CT55" s="128"/>
      <c r="CU55" s="129"/>
      <c r="CV55" s="130"/>
      <c r="CW55" s="131"/>
      <c r="CX55" s="129"/>
      <c r="CY55" s="132"/>
      <c r="CZ55" s="132"/>
      <c r="DA55" s="133"/>
      <c r="DB55" s="459"/>
      <c r="DC55" s="132"/>
      <c r="DD55" s="134"/>
      <c r="FR55" s="262"/>
      <c r="FS55" s="262"/>
      <c r="FT55" s="262"/>
      <c r="FU55" s="262"/>
      <c r="FV55" s="262"/>
      <c r="FW55" s="262"/>
      <c r="FX55" s="262"/>
      <c r="FY55" s="262"/>
      <c r="FZ55" s="262"/>
    </row>
    <row r="56" spans="1:182" s="140" customFormat="1" ht="67.5" x14ac:dyDescent="0.25">
      <c r="A56" s="94"/>
      <c r="B56" s="274" t="s">
        <v>141</v>
      </c>
      <c r="C56" s="296" t="s">
        <v>251</v>
      </c>
      <c r="D56" s="84" t="s">
        <v>252</v>
      </c>
      <c r="E56" s="273">
        <v>42389</v>
      </c>
      <c r="F56" s="275" t="s">
        <v>253</v>
      </c>
      <c r="G56" s="85" t="s">
        <v>253</v>
      </c>
      <c r="H56" s="263" t="s">
        <v>254</v>
      </c>
      <c r="I56" s="263" t="s">
        <v>255</v>
      </c>
      <c r="J56" s="146" t="s">
        <v>256</v>
      </c>
      <c r="K56" s="272">
        <v>53</v>
      </c>
      <c r="L56" s="264">
        <v>801315</v>
      </c>
      <c r="M56" s="269" t="s">
        <v>257</v>
      </c>
      <c r="N56" s="265">
        <v>2528500</v>
      </c>
      <c r="O56" s="270" t="s">
        <v>258</v>
      </c>
      <c r="P56" s="267" t="s">
        <v>259</v>
      </c>
      <c r="Q56" s="266" t="s">
        <v>129</v>
      </c>
      <c r="R56" s="267" t="s">
        <v>130</v>
      </c>
      <c r="S56" s="91"/>
      <c r="T56" s="92"/>
      <c r="U56" s="91"/>
      <c r="V56" s="319">
        <v>1</v>
      </c>
      <c r="W56" s="273">
        <v>42404</v>
      </c>
      <c r="X56" s="273">
        <v>42404</v>
      </c>
      <c r="Y56" s="268">
        <f t="shared" si="8"/>
        <v>0</v>
      </c>
      <c r="Z56" s="263" t="s">
        <v>231</v>
      </c>
      <c r="AA56" s="263" t="s">
        <v>556</v>
      </c>
      <c r="AB56" s="263" t="s">
        <v>254</v>
      </c>
      <c r="AC56" s="263" t="s">
        <v>255</v>
      </c>
      <c r="AD56" s="269" t="s">
        <v>557</v>
      </c>
      <c r="AE56" s="96">
        <v>7546762</v>
      </c>
      <c r="AF56" s="83"/>
      <c r="AG56" s="98">
        <v>35516</v>
      </c>
      <c r="AH56" s="273">
        <v>42404</v>
      </c>
      <c r="AI56" s="271" t="s">
        <v>138</v>
      </c>
      <c r="AJ56" s="320">
        <v>407091065</v>
      </c>
      <c r="AK56" s="146" t="s">
        <v>558</v>
      </c>
      <c r="AL56" s="265">
        <v>499900</v>
      </c>
      <c r="AM56" s="265">
        <v>2499500</v>
      </c>
      <c r="AN56" s="268"/>
      <c r="AO56" s="268">
        <f t="shared" si="0"/>
        <v>2499500</v>
      </c>
      <c r="AP56" s="279" t="s">
        <v>17</v>
      </c>
      <c r="AQ56" s="280" t="s">
        <v>30</v>
      </c>
      <c r="AR56" s="280" t="s">
        <v>30</v>
      </c>
      <c r="AS56" s="280" t="s">
        <v>30</v>
      </c>
      <c r="AT56" s="281" t="s">
        <v>30</v>
      </c>
      <c r="AU56" s="273">
        <v>42404</v>
      </c>
      <c r="AV56" s="273">
        <v>42554</v>
      </c>
      <c r="AW56" s="265">
        <f t="shared" si="9"/>
        <v>150</v>
      </c>
      <c r="AX56" s="265"/>
      <c r="AY56" s="136" t="s">
        <v>44</v>
      </c>
      <c r="AZ56" s="103" t="e">
        <f>LOOKUP(AY56,#REF!,#REF!)</f>
        <v>#REF!</v>
      </c>
      <c r="BA56" s="92" t="s">
        <v>559</v>
      </c>
      <c r="BB56" s="137"/>
      <c r="BC56" s="104"/>
      <c r="BD56" s="105"/>
      <c r="BE56" s="105"/>
      <c r="BF56" s="104"/>
      <c r="BG56" s="105"/>
      <c r="BH56" s="107"/>
      <c r="BI56" s="108"/>
      <c r="BJ56" s="109"/>
      <c r="BK56" s="109"/>
      <c r="BL56" s="110"/>
      <c r="BM56" s="109"/>
      <c r="BN56" s="111"/>
      <c r="BO56" s="111"/>
      <c r="BP56" s="112"/>
      <c r="BQ56" s="113"/>
      <c r="BR56" s="114"/>
      <c r="BS56" s="113"/>
      <c r="BT56" s="115">
        <f t="shared" si="1"/>
        <v>0</v>
      </c>
      <c r="BU56" s="116">
        <f t="shared" si="10"/>
        <v>0</v>
      </c>
      <c r="BV56" s="117">
        <f t="shared" si="2"/>
        <v>2499500</v>
      </c>
      <c r="BW56" s="118"/>
      <c r="BX56" s="118"/>
      <c r="BY56" s="118"/>
      <c r="BZ56" s="118"/>
      <c r="CA56" s="105"/>
      <c r="CB56" s="108"/>
      <c r="CC56" s="108"/>
      <c r="CD56" s="108"/>
      <c r="CE56" s="108"/>
      <c r="CF56" s="109"/>
      <c r="CG56" s="120"/>
      <c r="CH56" s="120"/>
      <c r="CI56" s="121"/>
      <c r="CJ56" s="121"/>
      <c r="CK56" s="121"/>
      <c r="CL56" s="122"/>
      <c r="CM56" s="123"/>
      <c r="CN56" s="124"/>
      <c r="CO56" s="94"/>
      <c r="CP56" s="122"/>
      <c r="CQ56" s="125"/>
      <c r="CR56" s="126"/>
      <c r="CS56" s="127"/>
      <c r="CT56" s="128"/>
      <c r="CU56" s="129"/>
      <c r="CV56" s="130"/>
      <c r="CW56" s="131"/>
      <c r="CX56" s="129"/>
      <c r="CY56" s="132"/>
      <c r="CZ56" s="132"/>
      <c r="DA56" s="133"/>
      <c r="DB56" s="459"/>
      <c r="DC56" s="132">
        <f t="shared" si="14"/>
        <v>0</v>
      </c>
      <c r="DD56" s="134">
        <f t="shared" si="15"/>
        <v>0</v>
      </c>
    </row>
    <row r="57" spans="1:182" s="140" customFormat="1" ht="54" x14ac:dyDescent="0.25">
      <c r="B57" s="274" t="s">
        <v>294</v>
      </c>
      <c r="C57" s="296" t="s">
        <v>505</v>
      </c>
      <c r="D57" s="84" t="s">
        <v>140</v>
      </c>
      <c r="E57" s="273">
        <v>42390</v>
      </c>
      <c r="F57" s="275" t="s">
        <v>253</v>
      </c>
      <c r="G57" s="85" t="s">
        <v>253</v>
      </c>
      <c r="H57" s="263" t="s">
        <v>380</v>
      </c>
      <c r="I57" s="263" t="s">
        <v>495</v>
      </c>
      <c r="J57" s="145" t="s">
        <v>506</v>
      </c>
      <c r="K57" s="98">
        <v>180</v>
      </c>
      <c r="L57" s="264">
        <v>421823</v>
      </c>
      <c r="M57" s="264" t="s">
        <v>507</v>
      </c>
      <c r="N57" s="265">
        <v>951200</v>
      </c>
      <c r="O57" s="270" t="s">
        <v>508</v>
      </c>
      <c r="P57" s="267" t="s">
        <v>509</v>
      </c>
      <c r="Q57" s="266" t="s">
        <v>129</v>
      </c>
      <c r="R57" s="267" t="s">
        <v>130</v>
      </c>
      <c r="S57" s="91"/>
      <c r="T57" s="92"/>
      <c r="U57" s="91"/>
      <c r="V57" s="319">
        <v>2</v>
      </c>
      <c r="W57" s="273">
        <v>42410</v>
      </c>
      <c r="X57" s="273">
        <v>42422</v>
      </c>
      <c r="Y57" s="268">
        <f t="shared" ref="Y57:Y58" si="123">W57-X57</f>
        <v>-12</v>
      </c>
      <c r="Z57" s="263" t="s">
        <v>575</v>
      </c>
      <c r="AA57" s="263" t="s">
        <v>756</v>
      </c>
      <c r="AB57" s="263" t="s">
        <v>134</v>
      </c>
      <c r="AC57" s="263" t="s">
        <v>134</v>
      </c>
      <c r="AD57" s="269" t="s">
        <v>757</v>
      </c>
      <c r="AE57" s="96">
        <v>830094021</v>
      </c>
      <c r="AF57" s="83" t="s">
        <v>626</v>
      </c>
      <c r="AG57" s="98">
        <v>40216</v>
      </c>
      <c r="AH57" s="273">
        <v>42410</v>
      </c>
      <c r="AI57" s="271" t="s">
        <v>235</v>
      </c>
      <c r="AJ57" s="321">
        <v>1000043725</v>
      </c>
      <c r="AK57" s="269" t="s">
        <v>248</v>
      </c>
      <c r="AL57" s="265"/>
      <c r="AM57" s="265">
        <v>951200</v>
      </c>
      <c r="AN57" s="268"/>
      <c r="AO57" s="268">
        <f t="shared" ref="AO57:AO58" si="124">+AM57+AN57</f>
        <v>951200</v>
      </c>
      <c r="AP57" s="279" t="s">
        <v>17</v>
      </c>
      <c r="AQ57" s="280" t="s">
        <v>30</v>
      </c>
      <c r="AR57" s="280" t="s">
        <v>30</v>
      </c>
      <c r="AS57" s="280" t="s">
        <v>30</v>
      </c>
      <c r="AT57" s="281" t="s">
        <v>30</v>
      </c>
      <c r="AU57" s="273">
        <v>42410</v>
      </c>
      <c r="AV57" s="273">
        <v>42429</v>
      </c>
      <c r="AW57" s="265">
        <f t="shared" ref="AW57:AW58" si="125">AV57-AU57</f>
        <v>19</v>
      </c>
      <c r="AX57" s="265"/>
      <c r="AY57" s="136" t="s">
        <v>758</v>
      </c>
      <c r="AZ57" s="103" t="e">
        <f>LOOKUP(AY57,#REF!,#REF!)</f>
        <v>#REF!</v>
      </c>
      <c r="BA57" s="92"/>
      <c r="BB57" s="104"/>
      <c r="BC57" s="104"/>
      <c r="BD57" s="105"/>
      <c r="BE57" s="138"/>
      <c r="BF57" s="104"/>
      <c r="BG57" s="105"/>
      <c r="BH57" s="107"/>
      <c r="BI57" s="108"/>
      <c r="BJ57" s="109"/>
      <c r="BK57" s="109"/>
      <c r="BL57" s="110"/>
      <c r="BM57" s="109"/>
      <c r="BN57" s="111"/>
      <c r="BO57" s="111"/>
      <c r="BP57" s="112"/>
      <c r="BQ57" s="113"/>
      <c r="BR57" s="114"/>
      <c r="BS57" s="113"/>
      <c r="BT57" s="115">
        <f t="shared" si="1"/>
        <v>0</v>
      </c>
      <c r="BU57" s="116">
        <f t="shared" ref="BU57:BU58" si="126">+BD57+BJ57+BP57+BT57</f>
        <v>0</v>
      </c>
      <c r="BV57" s="117">
        <f t="shared" ref="BV57:BV58" si="127">+AO57+BU57</f>
        <v>951200</v>
      </c>
      <c r="BW57" s="118"/>
      <c r="BX57" s="118"/>
      <c r="BY57" s="119"/>
      <c r="BZ57" s="118"/>
      <c r="CA57" s="105"/>
      <c r="CB57" s="108"/>
      <c r="CC57" s="108"/>
      <c r="CD57" s="139"/>
      <c r="CE57" s="108"/>
      <c r="CF57" s="109"/>
      <c r="CG57" s="120"/>
      <c r="CH57" s="120"/>
      <c r="CI57" s="121"/>
      <c r="CJ57" s="121"/>
      <c r="CK57" s="121"/>
      <c r="CL57" s="122"/>
      <c r="CM57" s="123"/>
      <c r="CN57" s="124"/>
      <c r="CO57" s="268"/>
      <c r="CP57" s="122"/>
      <c r="CQ57" s="125"/>
      <c r="CR57" s="126"/>
      <c r="CS57" s="127"/>
      <c r="CT57" s="128"/>
      <c r="CU57" s="129"/>
      <c r="CV57" s="130"/>
      <c r="CW57" s="131"/>
      <c r="CX57" s="129"/>
      <c r="CY57" s="132"/>
      <c r="CZ57" s="132"/>
      <c r="DA57" s="133"/>
      <c r="DB57" s="459"/>
      <c r="DC57" s="132">
        <f t="shared" ref="DC57:DC58" si="128">+DA57</f>
        <v>0</v>
      </c>
      <c r="DD57" s="134">
        <f t="shared" ref="DD57:DD58" si="129">+CS57</f>
        <v>0</v>
      </c>
    </row>
    <row r="58" spans="1:182" s="262" customFormat="1" ht="121.5" x14ac:dyDescent="0.25">
      <c r="B58" s="274" t="s">
        <v>294</v>
      </c>
      <c r="C58" s="187" t="s">
        <v>510</v>
      </c>
      <c r="D58" s="84" t="s">
        <v>143</v>
      </c>
      <c r="E58" s="273">
        <v>42395</v>
      </c>
      <c r="F58" s="275" t="s">
        <v>253</v>
      </c>
      <c r="G58" s="85" t="s">
        <v>253</v>
      </c>
      <c r="H58" s="263" t="s">
        <v>511</v>
      </c>
      <c r="I58" s="263" t="s">
        <v>512</v>
      </c>
      <c r="J58" s="146" t="s">
        <v>513</v>
      </c>
      <c r="K58" s="272">
        <v>192</v>
      </c>
      <c r="L58" s="269">
        <v>781815</v>
      </c>
      <c r="M58" s="146" t="s">
        <v>514</v>
      </c>
      <c r="N58" s="444">
        <v>12500000</v>
      </c>
      <c r="O58" s="270" t="s">
        <v>515</v>
      </c>
      <c r="P58" s="267" t="s">
        <v>278</v>
      </c>
      <c r="Q58" s="266" t="s">
        <v>129</v>
      </c>
      <c r="R58" s="267" t="s">
        <v>130</v>
      </c>
      <c r="S58" s="91"/>
      <c r="T58" s="92"/>
      <c r="U58" s="91"/>
      <c r="V58" s="319">
        <v>3</v>
      </c>
      <c r="W58" s="273">
        <v>42416</v>
      </c>
      <c r="X58" s="273">
        <v>42419</v>
      </c>
      <c r="Y58" s="268">
        <f t="shared" si="123"/>
        <v>-3</v>
      </c>
      <c r="Z58" s="192" t="s">
        <v>231</v>
      </c>
      <c r="AA58" s="192" t="s">
        <v>581</v>
      </c>
      <c r="AB58" s="192" t="s">
        <v>760</v>
      </c>
      <c r="AC58" s="192" t="s">
        <v>759</v>
      </c>
      <c r="AD58" s="146" t="s">
        <v>761</v>
      </c>
      <c r="AE58" s="96">
        <v>88157156</v>
      </c>
      <c r="AF58" s="83"/>
      <c r="AG58" s="98">
        <v>43316</v>
      </c>
      <c r="AH58" s="273">
        <v>42416</v>
      </c>
      <c r="AI58" s="195" t="s">
        <v>235</v>
      </c>
      <c r="AJ58" s="320">
        <v>625004411</v>
      </c>
      <c r="AK58" s="146" t="s">
        <v>765</v>
      </c>
      <c r="AL58" s="265"/>
      <c r="AM58" s="265">
        <v>10000000</v>
      </c>
      <c r="AN58" s="268"/>
      <c r="AO58" s="268">
        <f t="shared" si="124"/>
        <v>10000000</v>
      </c>
      <c r="AP58" s="279" t="s">
        <v>17</v>
      </c>
      <c r="AQ58" s="280" t="s">
        <v>30</v>
      </c>
      <c r="AR58" s="280" t="s">
        <v>30</v>
      </c>
      <c r="AS58" s="280" t="s">
        <v>30</v>
      </c>
      <c r="AT58" s="281" t="s">
        <v>30</v>
      </c>
      <c r="AU58" s="273">
        <v>42416</v>
      </c>
      <c r="AV58" s="273">
        <v>42735</v>
      </c>
      <c r="AW58" s="265">
        <f t="shared" si="125"/>
        <v>319</v>
      </c>
      <c r="AX58" s="265"/>
      <c r="AY58" s="43" t="s">
        <v>762</v>
      </c>
      <c r="AZ58" s="103" t="e">
        <f>LOOKUP(AY58,#REF!,#REF!)</f>
        <v>#REF!</v>
      </c>
      <c r="BA58" s="323"/>
      <c r="BB58" s="104"/>
      <c r="BC58" s="104"/>
      <c r="BD58" s="105"/>
      <c r="BE58" s="106"/>
      <c r="BF58" s="104"/>
      <c r="BG58" s="105"/>
      <c r="BH58" s="107"/>
      <c r="BI58" s="108"/>
      <c r="BJ58" s="109"/>
      <c r="BK58" s="109"/>
      <c r="BL58" s="110"/>
      <c r="BM58" s="109"/>
      <c r="BN58" s="111"/>
      <c r="BO58" s="111"/>
      <c r="BP58" s="112"/>
      <c r="BQ58" s="113"/>
      <c r="BR58" s="114"/>
      <c r="BS58" s="113"/>
      <c r="BT58" s="115">
        <f t="shared" si="1"/>
        <v>0</v>
      </c>
      <c r="BU58" s="116">
        <f t="shared" si="126"/>
        <v>0</v>
      </c>
      <c r="BV58" s="117">
        <f t="shared" si="127"/>
        <v>10000000</v>
      </c>
      <c r="BW58" s="118"/>
      <c r="BX58" s="118"/>
      <c r="BY58" s="119"/>
      <c r="BZ58" s="118"/>
      <c r="CA58" s="105"/>
      <c r="CB58" s="109"/>
      <c r="CC58" s="108"/>
      <c r="CD58" s="108"/>
      <c r="CE58" s="108"/>
      <c r="CF58" s="109"/>
      <c r="CG58" s="120"/>
      <c r="CH58" s="120"/>
      <c r="CI58" s="121"/>
      <c r="CJ58" s="121"/>
      <c r="CK58" s="121"/>
      <c r="CL58" s="122"/>
      <c r="CM58" s="123">
        <f t="shared" ref="CM58" si="130">+IF(BX58&gt;AV58,IF(CC58&gt;BX58,IF(CH58&gt;CC58,CH58,CC58),BX58),AV58)</f>
        <v>42735</v>
      </c>
      <c r="CN58" s="124"/>
      <c r="CO58" s="268"/>
      <c r="CP58" s="122"/>
      <c r="CQ58" s="125" t="e">
        <f>+SUMIFS(#REF!,#REF!,AG58)</f>
        <v>#REF!</v>
      </c>
      <c r="CR58" s="126" t="e">
        <f>+SUMIFS(#REF!,#REF!,BB58)+SUMIFS(#REF!,#REF!,BH58)+SUMIFS(#REF!,#REF!,BN58)</f>
        <v>#REF!</v>
      </c>
      <c r="CS58" s="127" t="e">
        <f t="shared" ref="CS58" si="131">+(CQ58+CR58)/BV58</f>
        <v>#REF!</v>
      </c>
      <c r="CT58" s="128"/>
      <c r="CU58" s="129" t="str">
        <f t="shared" ref="CU58" si="132">+R58</f>
        <v>EJECUCIÓN</v>
      </c>
      <c r="CV58" s="130"/>
      <c r="CW58" s="131">
        <f t="shared" ref="CW58" si="133">+AU58</f>
        <v>42416</v>
      </c>
      <c r="CX58" s="129">
        <f t="shared" ref="CX58" si="134">+CM58</f>
        <v>42735</v>
      </c>
      <c r="CY58" s="132">
        <f t="shared" ref="CY58" si="135">+CX58-CW58</f>
        <v>319</v>
      </c>
      <c r="CZ58" s="132">
        <f t="shared" ref="CZ58" si="136">+$DB$1-CW58</f>
        <v>-139</v>
      </c>
      <c r="DA58" s="133">
        <f t="shared" ref="DA58" si="137">+IF(CZ58&gt;=CY58,100,(CZ58/CY58)*100)</f>
        <v>-43.573667711598745</v>
      </c>
      <c r="DB58" s="459"/>
      <c r="DC58" s="132">
        <f t="shared" si="128"/>
        <v>-43.573667711598745</v>
      </c>
      <c r="DD58" s="134" t="e">
        <f t="shared" si="129"/>
        <v>#REF!</v>
      </c>
    </row>
    <row r="59" spans="1:182" s="262" customFormat="1" ht="121.5" x14ac:dyDescent="0.25">
      <c r="B59" s="274" t="s">
        <v>294</v>
      </c>
      <c r="C59" s="187" t="s">
        <v>510</v>
      </c>
      <c r="D59" s="84" t="s">
        <v>143</v>
      </c>
      <c r="E59" s="273">
        <v>42395</v>
      </c>
      <c r="F59" s="275" t="s">
        <v>253</v>
      </c>
      <c r="G59" s="85" t="s">
        <v>253</v>
      </c>
      <c r="H59" s="263" t="s">
        <v>511</v>
      </c>
      <c r="I59" s="263" t="s">
        <v>512</v>
      </c>
      <c r="J59" s="146" t="s">
        <v>513</v>
      </c>
      <c r="K59" s="272">
        <v>192</v>
      </c>
      <c r="L59" s="269">
        <v>781815</v>
      </c>
      <c r="M59" s="146" t="s">
        <v>514</v>
      </c>
      <c r="N59" s="444">
        <v>12500000</v>
      </c>
      <c r="O59" s="270" t="s">
        <v>515</v>
      </c>
      <c r="P59" s="267" t="s">
        <v>278</v>
      </c>
      <c r="Q59" s="266" t="s">
        <v>129</v>
      </c>
      <c r="R59" s="267" t="s">
        <v>130</v>
      </c>
      <c r="S59" s="91"/>
      <c r="T59" s="92"/>
      <c r="U59" s="91"/>
      <c r="V59" s="319">
        <v>4</v>
      </c>
      <c r="W59" s="273">
        <v>42416</v>
      </c>
      <c r="X59" s="273">
        <v>42419</v>
      </c>
      <c r="Y59" s="268">
        <f t="shared" ref="Y59" si="138">W59-X59</f>
        <v>-3</v>
      </c>
      <c r="Z59" s="192" t="s">
        <v>231</v>
      </c>
      <c r="AA59" s="192" t="s">
        <v>581</v>
      </c>
      <c r="AB59" s="192" t="s">
        <v>763</v>
      </c>
      <c r="AC59" s="192" t="s">
        <v>764</v>
      </c>
      <c r="AD59" s="146" t="s">
        <v>681</v>
      </c>
      <c r="AE59" s="96">
        <v>800000214</v>
      </c>
      <c r="AF59" s="83" t="s">
        <v>252</v>
      </c>
      <c r="AG59" s="98">
        <v>43416</v>
      </c>
      <c r="AH59" s="273">
        <v>42416</v>
      </c>
      <c r="AI59" s="195" t="s">
        <v>138</v>
      </c>
      <c r="AJ59" s="320">
        <v>6252002841</v>
      </c>
      <c r="AK59" s="146" t="s">
        <v>765</v>
      </c>
      <c r="AL59" s="265"/>
      <c r="AM59" s="265">
        <v>2500000</v>
      </c>
      <c r="AN59" s="268"/>
      <c r="AO59" s="268">
        <f t="shared" ref="AO59" si="139">+AM59+AN59</f>
        <v>2500000</v>
      </c>
      <c r="AP59" s="279" t="s">
        <v>17</v>
      </c>
      <c r="AQ59" s="280" t="s">
        <v>30</v>
      </c>
      <c r="AR59" s="280" t="s">
        <v>30</v>
      </c>
      <c r="AS59" s="280" t="s">
        <v>30</v>
      </c>
      <c r="AT59" s="281" t="s">
        <v>30</v>
      </c>
      <c r="AU59" s="273">
        <v>42418</v>
      </c>
      <c r="AV59" s="273">
        <v>42735</v>
      </c>
      <c r="AW59" s="265">
        <f t="shared" ref="AW59" si="140">AV59-AU59</f>
        <v>317</v>
      </c>
      <c r="AX59" s="265"/>
      <c r="AY59" s="43" t="s">
        <v>766</v>
      </c>
      <c r="AZ59" s="103" t="e">
        <f>LOOKUP(AY59,#REF!,#REF!)</f>
        <v>#REF!</v>
      </c>
      <c r="BA59" s="323"/>
      <c r="BB59" s="104"/>
      <c r="BC59" s="104"/>
      <c r="BD59" s="105"/>
      <c r="BE59" s="106"/>
      <c r="BF59" s="104"/>
      <c r="BG59" s="105"/>
      <c r="BH59" s="107"/>
      <c r="BI59" s="108"/>
      <c r="BJ59" s="109"/>
      <c r="BK59" s="109"/>
      <c r="BL59" s="110"/>
      <c r="BM59" s="109"/>
      <c r="BN59" s="111"/>
      <c r="BO59" s="111"/>
      <c r="BP59" s="112"/>
      <c r="BQ59" s="113"/>
      <c r="BR59" s="114"/>
      <c r="BS59" s="113"/>
      <c r="BT59" s="115">
        <f t="shared" ref="BT59" si="141">+AN59</f>
        <v>0</v>
      </c>
      <c r="BU59" s="116">
        <f t="shared" ref="BU59" si="142">+BD59+BJ59+BP59+BT59</f>
        <v>0</v>
      </c>
      <c r="BV59" s="117">
        <f t="shared" ref="BV59" si="143">+AO59+BU59</f>
        <v>2500000</v>
      </c>
      <c r="BW59" s="118"/>
      <c r="BX59" s="118"/>
      <c r="BY59" s="119"/>
      <c r="BZ59" s="118"/>
      <c r="CA59" s="105"/>
      <c r="CB59" s="109"/>
      <c r="CC59" s="108"/>
      <c r="CD59" s="108"/>
      <c r="CE59" s="108"/>
      <c r="CF59" s="109"/>
      <c r="CG59" s="120"/>
      <c r="CH59" s="120"/>
      <c r="CI59" s="121"/>
      <c r="CJ59" s="121"/>
      <c r="CK59" s="121"/>
      <c r="CL59" s="122"/>
      <c r="CM59" s="123">
        <f t="shared" ref="CM59" si="144">+IF(BX59&gt;AV59,IF(CC59&gt;BX59,IF(CH59&gt;CC59,CH59,CC59),BX59),AV59)</f>
        <v>42735</v>
      </c>
      <c r="CN59" s="124"/>
      <c r="CO59" s="268"/>
      <c r="CP59" s="122"/>
      <c r="CQ59" s="125" t="e">
        <f>+SUMIFS(#REF!,#REF!,AG59)</f>
        <v>#REF!</v>
      </c>
      <c r="CR59" s="126" t="e">
        <f>+SUMIFS(#REF!,#REF!,BB59)+SUMIFS(#REF!,#REF!,BH59)+SUMIFS(#REF!,#REF!,BN59)</f>
        <v>#REF!</v>
      </c>
      <c r="CS59" s="127" t="e">
        <f t="shared" ref="CS59" si="145">+(CQ59+CR59)/BV59</f>
        <v>#REF!</v>
      </c>
      <c r="CT59" s="128"/>
      <c r="CU59" s="129" t="str">
        <f t="shared" ref="CU59" si="146">+R59</f>
        <v>EJECUCIÓN</v>
      </c>
      <c r="CV59" s="130"/>
      <c r="CW59" s="131">
        <f t="shared" ref="CW59" si="147">+AU59</f>
        <v>42418</v>
      </c>
      <c r="CX59" s="129">
        <f t="shared" ref="CX59" si="148">+CM59</f>
        <v>42735</v>
      </c>
      <c r="CY59" s="132">
        <f t="shared" ref="CY59" si="149">+CX59-CW59</f>
        <v>317</v>
      </c>
      <c r="CZ59" s="132">
        <f t="shared" ref="CZ59" si="150">+$DB$1-CW59</f>
        <v>-141</v>
      </c>
      <c r="DA59" s="133">
        <f t="shared" ref="DA59" si="151">+IF(CZ59&gt;=CY59,100,(CZ59/CY59)*100)</f>
        <v>-44.479495268138805</v>
      </c>
      <c r="DB59" s="459"/>
      <c r="DC59" s="132">
        <f t="shared" ref="DC59" si="152">+DA59</f>
        <v>-44.479495268138805</v>
      </c>
      <c r="DD59" s="134" t="e">
        <f t="shared" ref="DD59" si="153">+CS59</f>
        <v>#REF!</v>
      </c>
    </row>
    <row r="60" spans="1:182" s="82" customFormat="1" ht="54" x14ac:dyDescent="0.25">
      <c r="B60" s="274" t="s">
        <v>288</v>
      </c>
      <c r="C60" s="43" t="s">
        <v>185</v>
      </c>
      <c r="D60" s="84" t="s">
        <v>144</v>
      </c>
      <c r="E60" s="273">
        <v>42397</v>
      </c>
      <c r="F60" s="275" t="s">
        <v>253</v>
      </c>
      <c r="G60" s="85" t="s">
        <v>253</v>
      </c>
      <c r="H60" s="263" t="s">
        <v>274</v>
      </c>
      <c r="I60" s="263" t="s">
        <v>419</v>
      </c>
      <c r="J60" s="342" t="s">
        <v>275</v>
      </c>
      <c r="K60" s="98">
        <v>114</v>
      </c>
      <c r="L60" s="264">
        <v>78181500</v>
      </c>
      <c r="M60" s="146" t="s">
        <v>276</v>
      </c>
      <c r="N60" s="265">
        <v>27000000</v>
      </c>
      <c r="O60" s="270" t="s">
        <v>277</v>
      </c>
      <c r="P60" s="343" t="s">
        <v>278</v>
      </c>
      <c r="Q60" s="266" t="s">
        <v>129</v>
      </c>
      <c r="R60" s="267" t="s">
        <v>130</v>
      </c>
      <c r="S60" s="91"/>
      <c r="T60" s="92"/>
      <c r="U60" s="91"/>
      <c r="V60" s="319">
        <v>8</v>
      </c>
      <c r="W60" s="273">
        <v>42417</v>
      </c>
      <c r="X60" s="273">
        <v>42418</v>
      </c>
      <c r="Y60" s="268">
        <f t="shared" si="8"/>
        <v>-1</v>
      </c>
      <c r="Z60" s="263" t="s">
        <v>231</v>
      </c>
      <c r="AA60" s="263" t="s">
        <v>581</v>
      </c>
      <c r="AB60" s="263" t="s">
        <v>274</v>
      </c>
      <c r="AC60" s="263" t="s">
        <v>584</v>
      </c>
      <c r="AD60" s="269" t="s">
        <v>586</v>
      </c>
      <c r="AE60" s="430">
        <v>84079101</v>
      </c>
      <c r="AF60" s="83"/>
      <c r="AG60" s="98">
        <v>43616</v>
      </c>
      <c r="AH60" s="273">
        <v>42417</v>
      </c>
      <c r="AI60" s="271" t="s">
        <v>138</v>
      </c>
      <c r="AJ60" s="320">
        <v>236000671669</v>
      </c>
      <c r="AK60" s="269" t="s">
        <v>619</v>
      </c>
      <c r="AL60" s="265"/>
      <c r="AM60" s="276">
        <v>27000000</v>
      </c>
      <c r="AN60" s="268"/>
      <c r="AO60" s="268">
        <v>27000000</v>
      </c>
      <c r="AP60" s="279" t="s">
        <v>17</v>
      </c>
      <c r="AQ60" s="280" t="s">
        <v>30</v>
      </c>
      <c r="AR60" s="280" t="s">
        <v>30</v>
      </c>
      <c r="AS60" s="280" t="s">
        <v>30</v>
      </c>
      <c r="AT60" s="281" t="s">
        <v>30</v>
      </c>
      <c r="AU60" s="273">
        <v>42417</v>
      </c>
      <c r="AV60" s="273">
        <v>42735</v>
      </c>
      <c r="AW60" s="265">
        <f t="shared" si="9"/>
        <v>318</v>
      </c>
      <c r="AX60" s="265"/>
      <c r="AY60" s="136" t="s">
        <v>767</v>
      </c>
      <c r="AZ60" s="103">
        <f>LOOKUP(AY60,'[2]SUPERVISIONES 2015'!$A$3:$B$1279,'[2]SUPERVISIONES 2015'!$B$3:$B$1279)</f>
        <v>1136883446</v>
      </c>
      <c r="BA60" s="92"/>
      <c r="BB60" s="104"/>
      <c r="BC60" s="104"/>
      <c r="BD60" s="105"/>
      <c r="BE60" s="138"/>
      <c r="BF60" s="104"/>
      <c r="BG60" s="105"/>
      <c r="BH60" s="107"/>
      <c r="BI60" s="108"/>
      <c r="BJ60" s="109"/>
      <c r="BK60" s="109"/>
      <c r="BL60" s="110"/>
      <c r="BM60" s="109"/>
      <c r="BN60" s="111"/>
      <c r="BO60" s="111"/>
      <c r="BP60" s="112"/>
      <c r="BQ60" s="113"/>
      <c r="BR60" s="114"/>
      <c r="BS60" s="113"/>
      <c r="BT60" s="115">
        <f t="shared" si="1"/>
        <v>0</v>
      </c>
      <c r="BU60" s="116">
        <f t="shared" si="10"/>
        <v>0</v>
      </c>
      <c r="BV60" s="117">
        <f t="shared" si="2"/>
        <v>27000000</v>
      </c>
      <c r="BW60" s="118"/>
      <c r="BX60" s="118"/>
      <c r="BY60" s="119"/>
      <c r="BZ60" s="118"/>
      <c r="CA60" s="105"/>
      <c r="CB60" s="108"/>
      <c r="CC60" s="108"/>
      <c r="CD60" s="139"/>
      <c r="CE60" s="108"/>
      <c r="CF60" s="109"/>
      <c r="CG60" s="120"/>
      <c r="CH60" s="120"/>
      <c r="CI60" s="121"/>
      <c r="CJ60" s="121"/>
      <c r="CK60" s="121"/>
      <c r="CL60" s="122"/>
      <c r="CM60" s="123">
        <f t="shared" ref="CM60:CM62" si="154">+IF(BX60&gt;AV60,IF(CC60&gt;BX60,IF(CH60&gt;CC60,CH60,CC60),BX60),AV60)</f>
        <v>42735</v>
      </c>
      <c r="CN60" s="124"/>
      <c r="CO60" s="94"/>
      <c r="CP60" s="122"/>
      <c r="CQ60" s="125" t="e">
        <f>+SUMIFS(#REF!,#REF!,AG60)</f>
        <v>#REF!</v>
      </c>
      <c r="CR60" s="126" t="e">
        <f>+SUMIFS(#REF!,#REF!,BB60)+SUMIFS(#REF!,#REF!,BH60)+SUMIFS(#REF!,#REF!,BN60)</f>
        <v>#REF!</v>
      </c>
      <c r="CS60" s="127" t="e">
        <f t="shared" ref="CS60:CS62" si="155">+(CQ60+CR60)/BV60</f>
        <v>#REF!</v>
      </c>
      <c r="CT60" s="128"/>
      <c r="CU60" s="129" t="str">
        <f t="shared" ref="CU60:CU62" si="156">+R60</f>
        <v>EJECUCIÓN</v>
      </c>
      <c r="CV60" s="130"/>
      <c r="CW60" s="131">
        <f t="shared" ref="CW60:CW62" si="157">+AU60</f>
        <v>42417</v>
      </c>
      <c r="CX60" s="129">
        <f t="shared" ref="CX60:CX62" si="158">+CM60</f>
        <v>42735</v>
      </c>
      <c r="CY60" s="132">
        <f t="shared" ref="CY60:CY62" si="159">+CX60-CW60</f>
        <v>318</v>
      </c>
      <c r="CZ60" s="132">
        <f t="shared" ref="CZ60:CZ62" si="160">+$DB$1-CW60</f>
        <v>-140</v>
      </c>
      <c r="DA60" s="133">
        <f t="shared" ref="DA60:DA62" si="161">+IF(CZ60&gt;=CY60,100,(CZ60/CY60)*100)</f>
        <v>-44.025157232704402</v>
      </c>
      <c r="DB60" s="459"/>
      <c r="DC60" s="132">
        <f t="shared" si="14"/>
        <v>-44.025157232704402</v>
      </c>
      <c r="DD60" s="134" t="e">
        <f t="shared" si="15"/>
        <v>#REF!</v>
      </c>
    </row>
    <row r="61" spans="1:182" s="82" customFormat="1" ht="94.5" x14ac:dyDescent="0.25">
      <c r="B61" s="274" t="s">
        <v>295</v>
      </c>
      <c r="C61" s="43" t="s">
        <v>548</v>
      </c>
      <c r="D61" s="84" t="s">
        <v>145</v>
      </c>
      <c r="E61" s="273">
        <v>42397</v>
      </c>
      <c r="F61" s="275" t="s">
        <v>253</v>
      </c>
      <c r="G61" s="85" t="s">
        <v>253</v>
      </c>
      <c r="H61" s="263" t="s">
        <v>274</v>
      </c>
      <c r="I61" s="263" t="s">
        <v>419</v>
      </c>
      <c r="J61" s="146" t="s">
        <v>296</v>
      </c>
      <c r="K61" s="98">
        <v>79</v>
      </c>
      <c r="L61" s="264">
        <v>15101505</v>
      </c>
      <c r="M61" s="264" t="s">
        <v>549</v>
      </c>
      <c r="N61" s="265" t="s">
        <v>550</v>
      </c>
      <c r="O61" s="270" t="s">
        <v>551</v>
      </c>
      <c r="P61" s="270" t="s">
        <v>552</v>
      </c>
      <c r="Q61" s="266" t="s">
        <v>129</v>
      </c>
      <c r="R61" s="267" t="s">
        <v>130</v>
      </c>
      <c r="S61" s="91"/>
      <c r="T61" s="92"/>
      <c r="U61" s="91"/>
      <c r="V61" s="319">
        <v>5</v>
      </c>
      <c r="W61" s="273">
        <v>42416</v>
      </c>
      <c r="X61" s="273">
        <v>42416</v>
      </c>
      <c r="Y61" s="268">
        <f t="shared" ref="Y61:Y66" si="162">W61-X61</f>
        <v>0</v>
      </c>
      <c r="Z61" s="263" t="s">
        <v>231</v>
      </c>
      <c r="AA61" s="263" t="s">
        <v>603</v>
      </c>
      <c r="AB61" s="263" t="s">
        <v>274</v>
      </c>
      <c r="AC61" s="263" t="s">
        <v>584</v>
      </c>
      <c r="AD61" s="269" t="s">
        <v>604</v>
      </c>
      <c r="AE61" s="96">
        <v>825001598</v>
      </c>
      <c r="AF61" s="83" t="s">
        <v>252</v>
      </c>
      <c r="AG61" s="98">
        <v>43016</v>
      </c>
      <c r="AH61" s="273">
        <v>42416</v>
      </c>
      <c r="AI61" s="271" t="s">
        <v>235</v>
      </c>
      <c r="AJ61" s="321">
        <v>52627370369</v>
      </c>
      <c r="AK61" s="269" t="s">
        <v>154</v>
      </c>
      <c r="AL61" s="265"/>
      <c r="AM61" s="265">
        <v>28200000</v>
      </c>
      <c r="AN61" s="268"/>
      <c r="AO61" s="268">
        <f t="shared" ref="AO61:AO65" si="163">+AM61+AN61</f>
        <v>28200000</v>
      </c>
      <c r="AP61" s="279" t="s">
        <v>17</v>
      </c>
      <c r="AQ61" s="280" t="s">
        <v>30</v>
      </c>
      <c r="AR61" s="280" t="s">
        <v>30</v>
      </c>
      <c r="AS61" s="280" t="s">
        <v>30</v>
      </c>
      <c r="AT61" s="281" t="s">
        <v>30</v>
      </c>
      <c r="AU61" s="273">
        <v>42416</v>
      </c>
      <c r="AV61" s="273">
        <v>42735</v>
      </c>
      <c r="AW61" s="265">
        <f t="shared" ref="AW61:AW65" si="164">AV61-AU61</f>
        <v>319</v>
      </c>
      <c r="AX61" s="265"/>
      <c r="AY61" s="136" t="s">
        <v>767</v>
      </c>
      <c r="AZ61" s="103" t="e">
        <f>LOOKUP(AY61,#REF!,#REF!)</f>
        <v>#REF!</v>
      </c>
      <c r="BA61" s="92"/>
      <c r="BB61" s="137"/>
      <c r="BC61" s="104"/>
      <c r="BD61" s="105"/>
      <c r="BE61" s="105"/>
      <c r="BF61" s="104"/>
      <c r="BG61" s="105"/>
      <c r="BH61" s="107"/>
      <c r="BI61" s="108"/>
      <c r="BJ61" s="109"/>
      <c r="BK61" s="109"/>
      <c r="BL61" s="110"/>
      <c r="BM61" s="109"/>
      <c r="BN61" s="111"/>
      <c r="BO61" s="111"/>
      <c r="BP61" s="112"/>
      <c r="BQ61" s="113"/>
      <c r="BR61" s="114"/>
      <c r="BS61" s="113"/>
      <c r="BT61" s="115">
        <f t="shared" ref="BT61:BT65" si="165">+AN61</f>
        <v>0</v>
      </c>
      <c r="BU61" s="116">
        <f t="shared" ref="BU61:BU65" si="166">+BD61+BJ61+BP61+BT61</f>
        <v>0</v>
      </c>
      <c r="BV61" s="117">
        <f t="shared" ref="BV61:BV65" si="167">+AO61+BU61</f>
        <v>28200000</v>
      </c>
      <c r="BW61" s="118"/>
      <c r="BX61" s="118"/>
      <c r="BY61" s="118"/>
      <c r="BZ61" s="118"/>
      <c r="CA61" s="105"/>
      <c r="CB61" s="108"/>
      <c r="CC61" s="108"/>
      <c r="CD61" s="108"/>
      <c r="CE61" s="108"/>
      <c r="CF61" s="109"/>
      <c r="CG61" s="120"/>
      <c r="CH61" s="120"/>
      <c r="CI61" s="121"/>
      <c r="CJ61" s="121"/>
      <c r="CK61" s="121"/>
      <c r="CL61" s="122"/>
      <c r="CM61" s="123">
        <f t="shared" si="154"/>
        <v>42735</v>
      </c>
      <c r="CN61" s="124"/>
      <c r="CO61" s="94"/>
      <c r="CP61" s="122"/>
      <c r="CQ61" s="125" t="e">
        <f>+SUMIFS(#REF!,#REF!,AG61)</f>
        <v>#REF!</v>
      </c>
      <c r="CR61" s="126" t="e">
        <f>+SUMIFS(#REF!,#REF!,BB61)+SUMIFS(#REF!,#REF!,BH61)+SUMIFS(#REF!,#REF!,BN61)</f>
        <v>#REF!</v>
      </c>
      <c r="CS61" s="127" t="e">
        <f t="shared" si="155"/>
        <v>#REF!</v>
      </c>
      <c r="CT61" s="128"/>
      <c r="CU61" s="129" t="str">
        <f t="shared" si="156"/>
        <v>EJECUCIÓN</v>
      </c>
      <c r="CV61" s="130"/>
      <c r="CW61" s="131">
        <f t="shared" si="157"/>
        <v>42416</v>
      </c>
      <c r="CX61" s="129">
        <f t="shared" si="158"/>
        <v>42735</v>
      </c>
      <c r="CY61" s="132">
        <f t="shared" si="159"/>
        <v>319</v>
      </c>
      <c r="CZ61" s="132">
        <f t="shared" si="160"/>
        <v>-139</v>
      </c>
      <c r="DA61" s="133">
        <f t="shared" si="161"/>
        <v>-43.573667711598745</v>
      </c>
      <c r="DB61" s="459"/>
      <c r="DC61" s="132">
        <f t="shared" ref="DC61:DC65" si="168">+DA61</f>
        <v>-43.573667711598745</v>
      </c>
      <c r="DD61" s="134" t="e">
        <f t="shared" ref="DD61:DD65" si="169">+CS61</f>
        <v>#REF!</v>
      </c>
    </row>
    <row r="62" spans="1:182" s="82" customFormat="1" ht="94.5" x14ac:dyDescent="0.25">
      <c r="B62" s="274" t="s">
        <v>295</v>
      </c>
      <c r="C62" s="43" t="s">
        <v>554</v>
      </c>
      <c r="D62" s="84" t="s">
        <v>146</v>
      </c>
      <c r="E62" s="273">
        <v>42398</v>
      </c>
      <c r="F62" s="275" t="s">
        <v>253</v>
      </c>
      <c r="G62" s="85" t="s">
        <v>253</v>
      </c>
      <c r="H62" s="263" t="s">
        <v>297</v>
      </c>
      <c r="I62" s="263" t="s">
        <v>553</v>
      </c>
      <c r="J62" s="146" t="s">
        <v>298</v>
      </c>
      <c r="K62" s="98">
        <v>117</v>
      </c>
      <c r="L62" s="264">
        <v>78181500</v>
      </c>
      <c r="M62" s="146" t="s">
        <v>276</v>
      </c>
      <c r="N62" s="265">
        <v>20000000</v>
      </c>
      <c r="O62" s="270" t="s">
        <v>555</v>
      </c>
      <c r="P62" s="267" t="s">
        <v>278</v>
      </c>
      <c r="Q62" s="266" t="s">
        <v>195</v>
      </c>
      <c r="R62" s="267" t="s">
        <v>130</v>
      </c>
      <c r="S62" s="91"/>
      <c r="T62" s="92"/>
      <c r="U62" s="91"/>
      <c r="V62" s="319">
        <v>6</v>
      </c>
      <c r="W62" s="273">
        <v>42419</v>
      </c>
      <c r="X62" s="273">
        <v>42419</v>
      </c>
      <c r="Y62" s="268">
        <f t="shared" si="162"/>
        <v>0</v>
      </c>
      <c r="Z62" s="263" t="s">
        <v>231</v>
      </c>
      <c r="AA62" s="263" t="s">
        <v>581</v>
      </c>
      <c r="AB62" s="263" t="s">
        <v>297</v>
      </c>
      <c r="AC62" s="263" t="s">
        <v>768</v>
      </c>
      <c r="AD62" s="269" t="s">
        <v>769</v>
      </c>
      <c r="AE62" s="96">
        <v>900036034</v>
      </c>
      <c r="AF62" s="83" t="s">
        <v>241</v>
      </c>
      <c r="AG62" s="98">
        <v>45116</v>
      </c>
      <c r="AH62" s="273">
        <v>42419</v>
      </c>
      <c r="AI62" s="271" t="s">
        <v>138</v>
      </c>
      <c r="AJ62" s="321">
        <v>5782094687</v>
      </c>
      <c r="AK62" s="269" t="s">
        <v>770</v>
      </c>
      <c r="AL62" s="265"/>
      <c r="AM62" s="265">
        <v>20000000</v>
      </c>
      <c r="AN62" s="268"/>
      <c r="AO62" s="268">
        <f t="shared" si="163"/>
        <v>20000000</v>
      </c>
      <c r="AP62" s="279" t="s">
        <v>17</v>
      </c>
      <c r="AQ62" s="280" t="s">
        <v>30</v>
      </c>
      <c r="AR62" s="280" t="s">
        <v>30</v>
      </c>
      <c r="AS62" s="280" t="s">
        <v>30</v>
      </c>
      <c r="AT62" s="281" t="s">
        <v>30</v>
      </c>
      <c r="AU62" s="273">
        <v>42422</v>
      </c>
      <c r="AV62" s="273">
        <v>42735</v>
      </c>
      <c r="AW62" s="265">
        <f t="shared" si="164"/>
        <v>313</v>
      </c>
      <c r="AX62" s="265"/>
      <c r="AY62" s="136" t="s">
        <v>771</v>
      </c>
      <c r="AZ62" s="103" t="e">
        <f>LOOKUP(AY62,#REF!,#REF!)</f>
        <v>#REF!</v>
      </c>
      <c r="BA62" s="92"/>
      <c r="BB62" s="104"/>
      <c r="BC62" s="104"/>
      <c r="BD62" s="105"/>
      <c r="BE62" s="138"/>
      <c r="BF62" s="104"/>
      <c r="BG62" s="105"/>
      <c r="BH62" s="107"/>
      <c r="BI62" s="108"/>
      <c r="BJ62" s="109"/>
      <c r="BK62" s="109"/>
      <c r="BL62" s="110"/>
      <c r="BM62" s="109"/>
      <c r="BN62" s="111"/>
      <c r="BO62" s="111"/>
      <c r="BP62" s="112"/>
      <c r="BQ62" s="113"/>
      <c r="BR62" s="114"/>
      <c r="BS62" s="113"/>
      <c r="BT62" s="115">
        <f t="shared" si="165"/>
        <v>0</v>
      </c>
      <c r="BU62" s="116">
        <f t="shared" si="166"/>
        <v>0</v>
      </c>
      <c r="BV62" s="117">
        <f t="shared" si="167"/>
        <v>20000000</v>
      </c>
      <c r="BW62" s="118"/>
      <c r="BX62" s="118"/>
      <c r="BY62" s="119"/>
      <c r="BZ62" s="118"/>
      <c r="CA62" s="105"/>
      <c r="CB62" s="108"/>
      <c r="CC62" s="108"/>
      <c r="CD62" s="139"/>
      <c r="CE62" s="108"/>
      <c r="CF62" s="109"/>
      <c r="CG62" s="120"/>
      <c r="CH62" s="120"/>
      <c r="CI62" s="121"/>
      <c r="CJ62" s="121"/>
      <c r="CK62" s="121"/>
      <c r="CL62" s="122"/>
      <c r="CM62" s="123">
        <f t="shared" si="154"/>
        <v>42735</v>
      </c>
      <c r="CN62" s="124"/>
      <c r="CO62" s="94"/>
      <c r="CP62" s="122"/>
      <c r="CQ62" s="125" t="e">
        <f>+SUMIFS(#REF!,#REF!,AG62)</f>
        <v>#REF!</v>
      </c>
      <c r="CR62" s="126" t="e">
        <f>+SUMIFS(#REF!,#REF!,BB62)+SUMIFS(#REF!,#REF!,BH62)+SUMIFS(#REF!,#REF!,BN62)</f>
        <v>#REF!</v>
      </c>
      <c r="CS62" s="127" t="e">
        <f t="shared" si="155"/>
        <v>#REF!</v>
      </c>
      <c r="CT62" s="128"/>
      <c r="CU62" s="129" t="str">
        <f t="shared" si="156"/>
        <v>EJECUCIÓN</v>
      </c>
      <c r="CV62" s="130"/>
      <c r="CW62" s="131">
        <f t="shared" si="157"/>
        <v>42422</v>
      </c>
      <c r="CX62" s="129">
        <f t="shared" si="158"/>
        <v>42735</v>
      </c>
      <c r="CY62" s="132">
        <f t="shared" si="159"/>
        <v>313</v>
      </c>
      <c r="CZ62" s="132">
        <f t="shared" si="160"/>
        <v>-145</v>
      </c>
      <c r="DA62" s="133">
        <f t="shared" si="161"/>
        <v>-46.325878594249204</v>
      </c>
      <c r="DB62" s="459"/>
      <c r="DC62" s="132">
        <f t="shared" si="168"/>
        <v>-46.325878594249204</v>
      </c>
      <c r="DD62" s="134" t="e">
        <f t="shared" si="169"/>
        <v>#REF!</v>
      </c>
    </row>
    <row r="63" spans="1:182" s="82" customFormat="1" ht="66" customHeight="1" x14ac:dyDescent="0.25">
      <c r="B63" s="274" t="s">
        <v>288</v>
      </c>
      <c r="C63" s="43" t="s">
        <v>279</v>
      </c>
      <c r="D63" s="84" t="s">
        <v>147</v>
      </c>
      <c r="E63" s="273">
        <v>42398</v>
      </c>
      <c r="F63" s="275" t="s">
        <v>253</v>
      </c>
      <c r="G63" s="85" t="s">
        <v>253</v>
      </c>
      <c r="H63" s="263" t="s">
        <v>280</v>
      </c>
      <c r="I63" s="263" t="s">
        <v>526</v>
      </c>
      <c r="J63" s="146" t="s">
        <v>281</v>
      </c>
      <c r="K63" s="98">
        <v>115</v>
      </c>
      <c r="L63" s="264">
        <v>76111801</v>
      </c>
      <c r="M63" s="344" t="s">
        <v>281</v>
      </c>
      <c r="N63" s="265">
        <v>11000000</v>
      </c>
      <c r="O63" s="270" t="s">
        <v>282</v>
      </c>
      <c r="P63" s="343" t="s">
        <v>278</v>
      </c>
      <c r="Q63" s="266" t="s">
        <v>129</v>
      </c>
      <c r="R63" s="267" t="s">
        <v>130</v>
      </c>
      <c r="S63" s="91"/>
      <c r="T63" s="92"/>
      <c r="U63" s="91"/>
      <c r="V63" s="319">
        <v>7</v>
      </c>
      <c r="W63" s="273">
        <v>42415</v>
      </c>
      <c r="X63" s="273">
        <v>42416</v>
      </c>
      <c r="Y63" s="268">
        <f t="shared" si="162"/>
        <v>-1</v>
      </c>
      <c r="Z63" s="263" t="s">
        <v>231</v>
      </c>
      <c r="AA63" s="263" t="s">
        <v>582</v>
      </c>
      <c r="AB63" s="263" t="s">
        <v>583</v>
      </c>
      <c r="AC63" s="263" t="s">
        <v>134</v>
      </c>
      <c r="AD63" s="269" t="s">
        <v>585</v>
      </c>
      <c r="AE63" s="430">
        <v>80096614</v>
      </c>
      <c r="AF63" s="83"/>
      <c r="AG63" s="98">
        <v>42516</v>
      </c>
      <c r="AH63" s="273">
        <v>42415</v>
      </c>
      <c r="AI63" s="271" t="s">
        <v>138</v>
      </c>
      <c r="AJ63" s="321">
        <v>23147023448</v>
      </c>
      <c r="AK63" s="269" t="s">
        <v>587</v>
      </c>
      <c r="AL63" s="265"/>
      <c r="AM63" s="276">
        <v>10817990</v>
      </c>
      <c r="AN63" s="268"/>
      <c r="AO63" s="268">
        <f t="shared" si="163"/>
        <v>10817990</v>
      </c>
      <c r="AP63" s="279" t="s">
        <v>17</v>
      </c>
      <c r="AQ63" s="280" t="s">
        <v>30</v>
      </c>
      <c r="AR63" s="280" t="s">
        <v>30</v>
      </c>
      <c r="AS63" s="280" t="s">
        <v>30</v>
      </c>
      <c r="AT63" s="281" t="s">
        <v>30</v>
      </c>
      <c r="AU63" s="273">
        <v>42416</v>
      </c>
      <c r="AV63" s="273">
        <v>42735</v>
      </c>
      <c r="AW63" s="265">
        <f t="shared" si="164"/>
        <v>319</v>
      </c>
      <c r="AX63" s="265"/>
      <c r="AY63" s="136" t="s">
        <v>772</v>
      </c>
      <c r="AZ63" s="103">
        <f>LOOKUP(AY63,'[2]SUPERVISIONES 2015'!$A$3:$B$1279,'[2]SUPERVISIONES 2015'!$B$3:$B$1279)</f>
        <v>79247452</v>
      </c>
      <c r="BA63" s="92"/>
      <c r="BB63" s="104"/>
      <c r="BC63" s="104"/>
      <c r="BD63" s="105"/>
      <c r="BE63" s="138"/>
      <c r="BF63" s="104"/>
      <c r="BG63" s="105"/>
      <c r="BH63" s="107"/>
      <c r="BI63" s="108"/>
      <c r="BJ63" s="109"/>
      <c r="BK63" s="109"/>
      <c r="BL63" s="110"/>
      <c r="BM63" s="109"/>
      <c r="BN63" s="111"/>
      <c r="BO63" s="111"/>
      <c r="BP63" s="112"/>
      <c r="BQ63" s="113"/>
      <c r="BR63" s="114"/>
      <c r="BS63" s="113"/>
      <c r="BT63" s="115">
        <f t="shared" si="165"/>
        <v>0</v>
      </c>
      <c r="BU63" s="116">
        <f t="shared" si="166"/>
        <v>0</v>
      </c>
      <c r="BV63" s="117">
        <f t="shared" si="167"/>
        <v>10817990</v>
      </c>
      <c r="BW63" s="118"/>
      <c r="BX63" s="118"/>
      <c r="BY63" s="119"/>
      <c r="BZ63" s="118"/>
      <c r="CA63" s="105"/>
      <c r="CB63" s="108"/>
      <c r="CC63" s="108"/>
      <c r="CD63" s="139"/>
      <c r="CE63" s="108"/>
      <c r="CF63" s="109"/>
      <c r="CG63" s="120"/>
      <c r="CH63" s="120"/>
      <c r="CI63" s="121"/>
      <c r="CJ63" s="121"/>
      <c r="CK63" s="121"/>
      <c r="CL63" s="122"/>
      <c r="CM63" s="123">
        <f t="shared" ref="CM63:CM64" si="170">+IF(BX63&gt;AV63,IF(CC63&gt;BX63,IF(CH63&gt;CC63,CH63,CC63),BX63),AV63)</f>
        <v>42735</v>
      </c>
      <c r="CN63" s="124"/>
      <c r="CO63" s="94"/>
      <c r="CP63" s="122"/>
      <c r="CQ63" s="125" t="e">
        <f>+SUMIFS(#REF!,#REF!,AG63)</f>
        <v>#REF!</v>
      </c>
      <c r="CR63" s="126" t="e">
        <f>+SUMIFS(#REF!,#REF!,BB63)+SUMIFS(#REF!,#REF!,BH63)+SUMIFS(#REF!,#REF!,BN63)</f>
        <v>#REF!</v>
      </c>
      <c r="CS63" s="127" t="e">
        <f t="shared" ref="CS63:CS64" si="171">+(CQ63+CR63)/BV63</f>
        <v>#REF!</v>
      </c>
      <c r="CT63" s="128"/>
      <c r="CU63" s="129" t="str">
        <f t="shared" ref="CU63:CU64" si="172">+R63</f>
        <v>EJECUCIÓN</v>
      </c>
      <c r="CV63" s="130"/>
      <c r="CW63" s="131">
        <f t="shared" ref="CW63:CW64" si="173">+AU63</f>
        <v>42416</v>
      </c>
      <c r="CX63" s="129">
        <f t="shared" ref="CX63:CX64" si="174">+CM63</f>
        <v>42735</v>
      </c>
      <c r="CY63" s="132">
        <f t="shared" ref="CY63:CY64" si="175">+CX63-CW63</f>
        <v>319</v>
      </c>
      <c r="CZ63" s="132">
        <f t="shared" ref="CZ63:CZ64" si="176">+$DB$1-CW63</f>
        <v>-139</v>
      </c>
      <c r="DA63" s="133">
        <f t="shared" ref="DA63:DA64" si="177">+IF(CZ63&gt;=CY63,100,(CZ63/CY63)*100)</f>
        <v>-43.573667711598745</v>
      </c>
      <c r="DB63" s="459"/>
      <c r="DC63" s="132">
        <f t="shared" si="168"/>
        <v>-43.573667711598745</v>
      </c>
      <c r="DD63" s="134" t="e">
        <f t="shared" si="169"/>
        <v>#REF!</v>
      </c>
    </row>
    <row r="64" spans="1:182" s="262" customFormat="1" ht="78" customHeight="1" x14ac:dyDescent="0.25">
      <c r="B64" s="274" t="s">
        <v>288</v>
      </c>
      <c r="C64" s="43" t="s">
        <v>279</v>
      </c>
      <c r="D64" s="84" t="s">
        <v>148</v>
      </c>
      <c r="E64" s="273">
        <v>42409</v>
      </c>
      <c r="F64" s="85" t="s">
        <v>253</v>
      </c>
      <c r="G64" s="85" t="s">
        <v>253</v>
      </c>
      <c r="H64" s="263" t="s">
        <v>280</v>
      </c>
      <c r="I64" s="263" t="s">
        <v>526</v>
      </c>
      <c r="J64" s="146" t="s">
        <v>528</v>
      </c>
      <c r="K64" s="98">
        <v>111</v>
      </c>
      <c r="L64" s="264" t="s">
        <v>529</v>
      </c>
      <c r="M64" s="269" t="s">
        <v>530</v>
      </c>
      <c r="N64" s="265">
        <v>18000000</v>
      </c>
      <c r="O64" s="270" t="s">
        <v>531</v>
      </c>
      <c r="P64" s="343" t="s">
        <v>532</v>
      </c>
      <c r="Q64" s="266" t="s">
        <v>129</v>
      </c>
      <c r="R64" s="267" t="s">
        <v>580</v>
      </c>
      <c r="S64" s="91"/>
      <c r="T64" s="92"/>
      <c r="U64" s="91"/>
      <c r="V64" s="319">
        <v>10</v>
      </c>
      <c r="W64" s="273">
        <v>42423</v>
      </c>
      <c r="X64" s="273">
        <v>42423</v>
      </c>
      <c r="Y64" s="268">
        <f t="shared" si="162"/>
        <v>0</v>
      </c>
      <c r="Z64" s="263" t="s">
        <v>659</v>
      </c>
      <c r="AA64" s="263" t="s">
        <v>660</v>
      </c>
      <c r="AB64" s="263" t="s">
        <v>583</v>
      </c>
      <c r="AC64" s="263" t="s">
        <v>134</v>
      </c>
      <c r="AD64" s="136" t="s">
        <v>661</v>
      </c>
      <c r="AE64" s="96">
        <v>79338886</v>
      </c>
      <c r="AF64" s="83"/>
      <c r="AG64" s="98">
        <v>46516</v>
      </c>
      <c r="AH64" s="273">
        <v>42423</v>
      </c>
      <c r="AI64" s="271" t="s">
        <v>235</v>
      </c>
      <c r="AJ64" s="321">
        <v>511066490</v>
      </c>
      <c r="AK64" s="269" t="s">
        <v>662</v>
      </c>
      <c r="AL64" s="265"/>
      <c r="AM64" s="276">
        <v>18000000</v>
      </c>
      <c r="AN64" s="268"/>
      <c r="AO64" s="268">
        <f t="shared" si="163"/>
        <v>18000000</v>
      </c>
      <c r="AP64" s="279" t="s">
        <v>17</v>
      </c>
      <c r="AQ64" s="280" t="s">
        <v>30</v>
      </c>
      <c r="AR64" s="280" t="s">
        <v>30</v>
      </c>
      <c r="AS64" s="280" t="s">
        <v>30</v>
      </c>
      <c r="AT64" s="281" t="s">
        <v>30</v>
      </c>
      <c r="AU64" s="273"/>
      <c r="AV64" s="273">
        <v>42735</v>
      </c>
      <c r="AW64" s="265">
        <f t="shared" si="164"/>
        <v>42735</v>
      </c>
      <c r="AX64" s="265"/>
      <c r="AY64" s="136" t="s">
        <v>773</v>
      </c>
      <c r="AZ64" s="103">
        <f>LOOKUP(AY64,'[2]SUPERVISIONES 2015'!$A$3:$B$1279,'[2]SUPERVISIONES 2015'!$B$3:$B$1279)</f>
        <v>98428631</v>
      </c>
      <c r="BA64" s="92"/>
      <c r="BB64" s="104"/>
      <c r="BC64" s="104"/>
      <c r="BD64" s="105"/>
      <c r="BE64" s="138"/>
      <c r="BF64" s="104"/>
      <c r="BG64" s="105"/>
      <c r="BH64" s="107"/>
      <c r="BI64" s="108"/>
      <c r="BJ64" s="109"/>
      <c r="BK64" s="109"/>
      <c r="BL64" s="110"/>
      <c r="BM64" s="109"/>
      <c r="BN64" s="111"/>
      <c r="BO64" s="111"/>
      <c r="BP64" s="112"/>
      <c r="BQ64" s="113"/>
      <c r="BR64" s="114"/>
      <c r="BS64" s="113"/>
      <c r="BT64" s="115">
        <f t="shared" si="165"/>
        <v>0</v>
      </c>
      <c r="BU64" s="116">
        <f t="shared" si="166"/>
        <v>0</v>
      </c>
      <c r="BV64" s="117">
        <f t="shared" si="167"/>
        <v>18000000</v>
      </c>
      <c r="BW64" s="118"/>
      <c r="BX64" s="118"/>
      <c r="BY64" s="119"/>
      <c r="BZ64" s="118"/>
      <c r="CA64" s="105"/>
      <c r="CB64" s="108"/>
      <c r="CC64" s="108"/>
      <c r="CD64" s="139"/>
      <c r="CE64" s="108"/>
      <c r="CF64" s="109"/>
      <c r="CG64" s="120"/>
      <c r="CH64" s="120"/>
      <c r="CI64" s="121"/>
      <c r="CJ64" s="121"/>
      <c r="CK64" s="121"/>
      <c r="CL64" s="122"/>
      <c r="CM64" s="123">
        <f t="shared" si="170"/>
        <v>42735</v>
      </c>
      <c r="CN64" s="124"/>
      <c r="CO64" s="268"/>
      <c r="CP64" s="122"/>
      <c r="CQ64" s="125" t="e">
        <f>+SUMIFS(#REF!,#REF!,AG64)</f>
        <v>#REF!</v>
      </c>
      <c r="CR64" s="126" t="e">
        <f>+SUMIFS(#REF!,#REF!,BB64)+SUMIFS(#REF!,#REF!,BH64)+SUMIFS(#REF!,#REF!,BN64)</f>
        <v>#REF!</v>
      </c>
      <c r="CS64" s="127" t="e">
        <f t="shared" si="171"/>
        <v>#REF!</v>
      </c>
      <c r="CT64" s="128"/>
      <c r="CU64" s="129" t="str">
        <f t="shared" si="172"/>
        <v>PUBLIACION DE ACEPTACION DE OFERTA</v>
      </c>
      <c r="CV64" s="130"/>
      <c r="CW64" s="131">
        <f t="shared" si="173"/>
        <v>0</v>
      </c>
      <c r="CX64" s="129">
        <f t="shared" si="174"/>
        <v>42735</v>
      </c>
      <c r="CY64" s="132">
        <f t="shared" si="175"/>
        <v>42735</v>
      </c>
      <c r="CZ64" s="132">
        <f t="shared" si="176"/>
        <v>42277</v>
      </c>
      <c r="DA64" s="133">
        <f t="shared" si="177"/>
        <v>98.928278928278928</v>
      </c>
      <c r="DB64" s="459"/>
      <c r="DC64" s="132">
        <f t="shared" si="168"/>
        <v>98.928278928278928</v>
      </c>
      <c r="DD64" s="134" t="e">
        <f t="shared" si="169"/>
        <v>#REF!</v>
      </c>
    </row>
    <row r="65" spans="1:182" s="262" customFormat="1" ht="162" x14ac:dyDescent="0.25">
      <c r="A65" s="268"/>
      <c r="B65" s="274" t="s">
        <v>141</v>
      </c>
      <c r="C65" s="217" t="s">
        <v>625</v>
      </c>
      <c r="D65" s="84" t="s">
        <v>626</v>
      </c>
      <c r="E65" s="273">
        <v>42408</v>
      </c>
      <c r="F65" s="85" t="s">
        <v>253</v>
      </c>
      <c r="G65" s="85" t="s">
        <v>253</v>
      </c>
      <c r="H65" s="263" t="s">
        <v>380</v>
      </c>
      <c r="I65" s="263" t="s">
        <v>219</v>
      </c>
      <c r="J65" s="146" t="s">
        <v>627</v>
      </c>
      <c r="K65" s="272">
        <v>21</v>
      </c>
      <c r="L65" s="264" t="s">
        <v>628</v>
      </c>
      <c r="M65" s="269" t="s">
        <v>629</v>
      </c>
      <c r="N65" s="265">
        <v>13428740</v>
      </c>
      <c r="O65" s="270" t="s">
        <v>630</v>
      </c>
      <c r="P65" s="267" t="s">
        <v>194</v>
      </c>
      <c r="Q65" s="266" t="s">
        <v>129</v>
      </c>
      <c r="R65" s="267" t="s">
        <v>631</v>
      </c>
      <c r="S65" s="91"/>
      <c r="T65" s="92"/>
      <c r="U65" s="91"/>
      <c r="V65" s="319">
        <v>9</v>
      </c>
      <c r="W65" s="273">
        <v>42424</v>
      </c>
      <c r="X65" s="273">
        <v>42424</v>
      </c>
      <c r="Y65" s="268">
        <f t="shared" si="162"/>
        <v>0</v>
      </c>
      <c r="Z65" s="263" t="s">
        <v>231</v>
      </c>
      <c r="AA65" s="263" t="s">
        <v>632</v>
      </c>
      <c r="AB65" s="263" t="s">
        <v>633</v>
      </c>
      <c r="AC65" s="263" t="s">
        <v>634</v>
      </c>
      <c r="AD65" s="269" t="s">
        <v>635</v>
      </c>
      <c r="AE65" s="96">
        <v>900098348</v>
      </c>
      <c r="AF65" s="83" t="s">
        <v>636</v>
      </c>
      <c r="AG65" s="98">
        <v>46816</v>
      </c>
      <c r="AH65" s="273">
        <v>42424</v>
      </c>
      <c r="AI65" s="271" t="s">
        <v>235</v>
      </c>
      <c r="AJ65" s="320">
        <v>21927853649</v>
      </c>
      <c r="AK65" s="146" t="s">
        <v>637</v>
      </c>
      <c r="AL65" s="265"/>
      <c r="AM65" s="265">
        <v>7308000</v>
      </c>
      <c r="AN65" s="268"/>
      <c r="AO65" s="268">
        <f t="shared" si="163"/>
        <v>7308000</v>
      </c>
      <c r="AP65" s="279" t="s">
        <v>17</v>
      </c>
      <c r="AQ65" s="280" t="s">
        <v>30</v>
      </c>
      <c r="AR65" s="280" t="s">
        <v>30</v>
      </c>
      <c r="AS65" s="280" t="s">
        <v>30</v>
      </c>
      <c r="AT65" s="281" t="s">
        <v>30</v>
      </c>
      <c r="AU65" s="273">
        <v>42425</v>
      </c>
      <c r="AV65" s="273">
        <v>42735</v>
      </c>
      <c r="AW65" s="265">
        <f t="shared" si="164"/>
        <v>310</v>
      </c>
      <c r="AX65" s="265"/>
      <c r="AY65" s="136" t="s">
        <v>638</v>
      </c>
      <c r="AZ65" s="103" t="e">
        <f>LOOKUP(AY65,#REF!,#REF!)</f>
        <v>#REF!</v>
      </c>
      <c r="BA65" s="234" t="s">
        <v>639</v>
      </c>
      <c r="BB65" s="137"/>
      <c r="BC65" s="104"/>
      <c r="BD65" s="105"/>
      <c r="BE65" s="105"/>
      <c r="BF65" s="104"/>
      <c r="BG65" s="105"/>
      <c r="BH65" s="107"/>
      <c r="BI65" s="108"/>
      <c r="BJ65" s="109"/>
      <c r="BK65" s="109"/>
      <c r="BL65" s="110"/>
      <c r="BM65" s="109"/>
      <c r="BN65" s="111"/>
      <c r="BO65" s="111"/>
      <c r="BP65" s="112"/>
      <c r="BQ65" s="113"/>
      <c r="BR65" s="114"/>
      <c r="BS65" s="113"/>
      <c r="BT65" s="115">
        <f t="shared" si="165"/>
        <v>0</v>
      </c>
      <c r="BU65" s="116">
        <f t="shared" si="166"/>
        <v>0</v>
      </c>
      <c r="BV65" s="117">
        <f t="shared" si="167"/>
        <v>7308000</v>
      </c>
      <c r="BW65" s="118"/>
      <c r="BX65" s="118"/>
      <c r="BY65" s="118"/>
      <c r="BZ65" s="118"/>
      <c r="CA65" s="105"/>
      <c r="CB65" s="108"/>
      <c r="CC65" s="108"/>
      <c r="CD65" s="108"/>
      <c r="CE65" s="108"/>
      <c r="CF65" s="109"/>
      <c r="CG65" s="120"/>
      <c r="CH65" s="120"/>
      <c r="CI65" s="121"/>
      <c r="CJ65" s="121"/>
      <c r="CK65" s="121"/>
      <c r="CL65" s="122"/>
      <c r="CM65" s="123"/>
      <c r="CN65" s="124"/>
      <c r="CO65" s="268"/>
      <c r="CP65" s="122"/>
      <c r="CQ65" s="125"/>
      <c r="CR65" s="126"/>
      <c r="CS65" s="127"/>
      <c r="CT65" s="128"/>
      <c r="CU65" s="129"/>
      <c r="CV65" s="130"/>
      <c r="CW65" s="131"/>
      <c r="CX65" s="129"/>
      <c r="CY65" s="132"/>
      <c r="CZ65" s="132"/>
      <c r="DA65" s="133"/>
      <c r="DB65" s="459"/>
      <c r="DC65" s="132">
        <f t="shared" si="168"/>
        <v>0</v>
      </c>
      <c r="DD65" s="134">
        <f t="shared" si="169"/>
        <v>0</v>
      </c>
      <c r="DE65" s="140"/>
      <c r="DF65" s="140"/>
      <c r="DG65" s="140"/>
      <c r="DH65" s="140"/>
      <c r="DI65" s="140"/>
      <c r="DJ65" s="140"/>
      <c r="DK65" s="140"/>
      <c r="DL65" s="140"/>
      <c r="DM65" s="140"/>
      <c r="DN65" s="140"/>
      <c r="DO65" s="140"/>
      <c r="DP65" s="140"/>
      <c r="DQ65" s="140"/>
      <c r="DR65" s="140"/>
      <c r="DS65" s="140"/>
      <c r="DT65" s="140"/>
      <c r="DU65" s="140"/>
      <c r="DV65" s="140"/>
      <c r="DW65" s="140"/>
      <c r="DX65" s="140"/>
      <c r="DY65" s="140"/>
      <c r="DZ65" s="140"/>
      <c r="EA65" s="140"/>
      <c r="EB65" s="140"/>
      <c r="EC65" s="140"/>
      <c r="ED65" s="140"/>
      <c r="EE65" s="140"/>
      <c r="EF65" s="140"/>
      <c r="EG65" s="140"/>
      <c r="EH65" s="140"/>
      <c r="EI65" s="140"/>
      <c r="EJ65" s="140"/>
      <c r="EK65" s="140"/>
      <c r="EL65" s="140"/>
      <c r="EM65" s="140"/>
      <c r="EN65" s="140"/>
      <c r="EO65" s="140"/>
      <c r="EP65" s="140"/>
      <c r="EQ65" s="140"/>
      <c r="ER65" s="140"/>
      <c r="ES65" s="140"/>
      <c r="ET65" s="140"/>
      <c r="EU65" s="140"/>
      <c r="EV65" s="140"/>
      <c r="EW65" s="140"/>
      <c r="EX65" s="140"/>
      <c r="EY65" s="140"/>
      <c r="EZ65" s="140"/>
      <c r="FA65" s="140"/>
      <c r="FB65" s="140"/>
      <c r="FC65" s="140"/>
      <c r="FD65" s="140"/>
      <c r="FE65" s="140"/>
      <c r="FF65" s="140"/>
      <c r="FG65" s="140"/>
      <c r="FH65" s="140"/>
      <c r="FI65" s="140"/>
      <c r="FJ65" s="140"/>
      <c r="FK65" s="140"/>
      <c r="FL65" s="140"/>
      <c r="FM65" s="140"/>
      <c r="FN65" s="140"/>
      <c r="FO65" s="140"/>
      <c r="FP65" s="140"/>
      <c r="FQ65" s="140"/>
    </row>
    <row r="66" spans="1:182" s="262" customFormat="1" ht="99" hidden="1" customHeight="1" x14ac:dyDescent="0.25">
      <c r="B66" s="309" t="s">
        <v>295</v>
      </c>
      <c r="C66" s="315" t="s">
        <v>605</v>
      </c>
      <c r="D66" s="376" t="s">
        <v>150</v>
      </c>
      <c r="E66" s="377">
        <v>42412</v>
      </c>
      <c r="F66" s="378" t="s">
        <v>253</v>
      </c>
      <c r="G66" s="378" t="s">
        <v>253</v>
      </c>
      <c r="H66" s="379" t="s">
        <v>606</v>
      </c>
      <c r="I66" s="379" t="s">
        <v>606</v>
      </c>
      <c r="J66" s="295" t="s">
        <v>607</v>
      </c>
      <c r="K66" s="408">
        <v>181</v>
      </c>
      <c r="L66" s="381" t="s">
        <v>608</v>
      </c>
      <c r="M66" s="153" t="s">
        <v>609</v>
      </c>
      <c r="N66" s="382">
        <v>8000000</v>
      </c>
      <c r="O66" s="383" t="s">
        <v>610</v>
      </c>
      <c r="P66" s="453" t="s">
        <v>450</v>
      </c>
      <c r="Q66" s="385" t="s">
        <v>195</v>
      </c>
      <c r="R66" s="384" t="s">
        <v>611</v>
      </c>
      <c r="S66" s="305"/>
      <c r="T66" s="333"/>
      <c r="U66" s="305"/>
      <c r="V66" s="452">
        <v>11</v>
      </c>
      <c r="W66" s="377">
        <v>42432</v>
      </c>
      <c r="X66" s="377">
        <v>42432</v>
      </c>
      <c r="Y66" s="403">
        <f t="shared" si="162"/>
        <v>0</v>
      </c>
      <c r="Z66" s="379" t="s">
        <v>231</v>
      </c>
      <c r="AA66" s="379" t="s">
        <v>775</v>
      </c>
      <c r="AB66" s="379" t="s">
        <v>776</v>
      </c>
      <c r="AC66" s="379" t="s">
        <v>606</v>
      </c>
      <c r="AD66" s="454" t="s">
        <v>777</v>
      </c>
      <c r="AE66" s="406">
        <v>900408459</v>
      </c>
      <c r="AF66" s="407" t="s">
        <v>470</v>
      </c>
      <c r="AG66" s="408">
        <v>53016</v>
      </c>
      <c r="AH66" s="377">
        <v>42432</v>
      </c>
      <c r="AI66" s="420" t="s">
        <v>138</v>
      </c>
      <c r="AJ66" s="455">
        <v>226000223930</v>
      </c>
      <c r="AK66" s="454" t="s">
        <v>242</v>
      </c>
      <c r="AL66" s="382"/>
      <c r="AM66" s="411">
        <v>6850000</v>
      </c>
      <c r="AN66" s="403"/>
      <c r="AO66" s="403">
        <f t="shared" ref="AO66" si="178">+AM66+AN66</f>
        <v>6850000</v>
      </c>
      <c r="AP66" s="428" t="s">
        <v>17</v>
      </c>
      <c r="AQ66" s="395" t="s">
        <v>30</v>
      </c>
      <c r="AR66" s="395" t="s">
        <v>30</v>
      </c>
      <c r="AS66" s="395" t="s">
        <v>30</v>
      </c>
      <c r="AT66" s="396" t="s">
        <v>30</v>
      </c>
      <c r="AU66" s="377"/>
      <c r="AV66" s="377">
        <v>42735</v>
      </c>
      <c r="AW66" s="382"/>
      <c r="AX66" s="382"/>
      <c r="AY66" s="419"/>
      <c r="AZ66" s="103"/>
      <c r="BA66" s="92"/>
      <c r="BB66" s="104"/>
      <c r="BC66" s="104"/>
      <c r="BD66" s="105"/>
      <c r="BE66" s="138"/>
      <c r="BF66" s="104"/>
      <c r="BG66" s="105"/>
      <c r="BH66" s="107"/>
      <c r="BI66" s="108"/>
      <c r="BJ66" s="109"/>
      <c r="BK66" s="109"/>
      <c r="BL66" s="110"/>
      <c r="BM66" s="109"/>
      <c r="BN66" s="111"/>
      <c r="BO66" s="111"/>
      <c r="BP66" s="112"/>
      <c r="BQ66" s="113"/>
      <c r="BR66" s="114"/>
      <c r="BS66" s="113"/>
      <c r="BT66" s="115"/>
      <c r="BU66" s="116"/>
      <c r="BV66" s="117"/>
      <c r="BW66" s="118"/>
      <c r="BX66" s="118"/>
      <c r="BY66" s="119"/>
      <c r="BZ66" s="118"/>
      <c r="CA66" s="105"/>
      <c r="CB66" s="108"/>
      <c r="CC66" s="108"/>
      <c r="CD66" s="139"/>
      <c r="CE66" s="108"/>
      <c r="CF66" s="109"/>
      <c r="CG66" s="120"/>
      <c r="CH66" s="120"/>
      <c r="CI66" s="121"/>
      <c r="CJ66" s="121"/>
      <c r="CK66" s="121"/>
      <c r="CL66" s="122"/>
      <c r="CM66" s="123"/>
      <c r="CN66" s="124"/>
      <c r="CO66" s="268"/>
      <c r="CP66" s="122"/>
      <c r="CQ66" s="125"/>
      <c r="CR66" s="126"/>
      <c r="CS66" s="127"/>
      <c r="CT66" s="128"/>
      <c r="CU66" s="129"/>
      <c r="CV66" s="130"/>
      <c r="CW66" s="131"/>
      <c r="CX66" s="129"/>
      <c r="CY66" s="132"/>
      <c r="CZ66" s="132"/>
      <c r="DA66" s="133"/>
      <c r="DB66" s="459"/>
      <c r="DC66" s="132"/>
      <c r="DD66" s="134"/>
    </row>
    <row r="67" spans="1:182" s="262" customFormat="1" ht="90" customHeight="1" x14ac:dyDescent="0.25">
      <c r="B67" s="309" t="s">
        <v>294</v>
      </c>
      <c r="C67" s="315"/>
      <c r="D67" s="84" t="s">
        <v>663</v>
      </c>
      <c r="E67" s="273">
        <v>42412</v>
      </c>
      <c r="F67" s="85" t="s">
        <v>253</v>
      </c>
      <c r="G67" s="85" t="s">
        <v>253</v>
      </c>
      <c r="H67" s="263" t="s">
        <v>254</v>
      </c>
      <c r="I67" s="263" t="s">
        <v>76</v>
      </c>
      <c r="J67" s="445" t="s">
        <v>728</v>
      </c>
      <c r="K67" s="98">
        <v>174</v>
      </c>
      <c r="L67" s="264" t="s">
        <v>729</v>
      </c>
      <c r="M67" s="269" t="s">
        <v>730</v>
      </c>
      <c r="N67" s="265">
        <v>5000000</v>
      </c>
      <c r="O67" s="270" t="s">
        <v>731</v>
      </c>
      <c r="P67" s="450">
        <v>42403</v>
      </c>
      <c r="Q67" s="266" t="s">
        <v>301</v>
      </c>
      <c r="R67" s="266" t="s">
        <v>301</v>
      </c>
      <c r="S67" s="91"/>
      <c r="T67" s="92"/>
      <c r="U67" s="91"/>
      <c r="V67" s="319"/>
      <c r="W67" s="273"/>
      <c r="X67" s="273"/>
      <c r="Y67" s="268"/>
      <c r="Z67" s="263"/>
      <c r="AA67" s="263"/>
      <c r="AB67" s="263"/>
      <c r="AC67" s="263"/>
      <c r="AD67" s="269"/>
      <c r="AE67" s="96"/>
      <c r="AF67" s="83"/>
      <c r="AG67" s="98"/>
      <c r="AH67" s="273"/>
      <c r="AI67" s="271"/>
      <c r="AJ67" s="321"/>
      <c r="AK67" s="269"/>
      <c r="AL67" s="265"/>
      <c r="AM67" s="276"/>
      <c r="AN67" s="268"/>
      <c r="AO67" s="268"/>
      <c r="AP67" s="311"/>
      <c r="AQ67" s="101"/>
      <c r="AR67" s="101"/>
      <c r="AS67" s="101"/>
      <c r="AT67" s="102"/>
      <c r="AU67" s="273"/>
      <c r="AV67" s="273"/>
      <c r="AW67" s="265"/>
      <c r="AX67" s="265"/>
      <c r="AY67" s="136"/>
      <c r="AZ67" s="103"/>
      <c r="BA67" s="92"/>
      <c r="BB67" s="104"/>
      <c r="BC67" s="104"/>
      <c r="BD67" s="105"/>
      <c r="BE67" s="138"/>
      <c r="BF67" s="104"/>
      <c r="BG67" s="105"/>
      <c r="BH67" s="107"/>
      <c r="BI67" s="108"/>
      <c r="BJ67" s="109"/>
      <c r="BK67" s="109"/>
      <c r="BL67" s="110"/>
      <c r="BM67" s="109"/>
      <c r="BN67" s="111"/>
      <c r="BO67" s="111"/>
      <c r="BP67" s="112"/>
      <c r="BQ67" s="113"/>
      <c r="BR67" s="114"/>
      <c r="BS67" s="113"/>
      <c r="BT67" s="115"/>
      <c r="BU67" s="116"/>
      <c r="BV67" s="117"/>
      <c r="BW67" s="118"/>
      <c r="BX67" s="118"/>
      <c r="BY67" s="119"/>
      <c r="BZ67" s="118"/>
      <c r="CA67" s="105"/>
      <c r="CB67" s="108"/>
      <c r="CC67" s="108"/>
      <c r="CD67" s="139"/>
      <c r="CE67" s="108"/>
      <c r="CF67" s="109"/>
      <c r="CG67" s="120"/>
      <c r="CH67" s="120"/>
      <c r="CI67" s="121"/>
      <c r="CJ67" s="121"/>
      <c r="CK67" s="121"/>
      <c r="CL67" s="122"/>
      <c r="CM67" s="123"/>
      <c r="CN67" s="124"/>
      <c r="CO67" s="268"/>
      <c r="CP67" s="122"/>
      <c r="CQ67" s="125"/>
      <c r="CR67" s="126"/>
      <c r="CS67" s="127"/>
      <c r="CT67" s="128"/>
      <c r="CU67" s="129"/>
      <c r="CV67" s="130"/>
      <c r="CW67" s="131"/>
      <c r="CX67" s="129"/>
      <c r="CY67" s="132"/>
      <c r="CZ67" s="132"/>
      <c r="DA67" s="133"/>
      <c r="DB67" s="459"/>
      <c r="DC67" s="132"/>
      <c r="DD67" s="134"/>
    </row>
    <row r="68" spans="1:182" s="140" customFormat="1" ht="67.5" x14ac:dyDescent="0.25">
      <c r="A68" s="268"/>
      <c r="B68" s="309" t="s">
        <v>141</v>
      </c>
      <c r="C68" s="318" t="s">
        <v>664</v>
      </c>
      <c r="D68" s="84" t="s">
        <v>156</v>
      </c>
      <c r="E68" s="273">
        <v>42408</v>
      </c>
      <c r="F68" s="85" t="s">
        <v>253</v>
      </c>
      <c r="G68" s="85" t="s">
        <v>253</v>
      </c>
      <c r="H68" s="263" t="s">
        <v>312</v>
      </c>
      <c r="I68" s="263" t="s">
        <v>665</v>
      </c>
      <c r="J68" s="146" t="s">
        <v>666</v>
      </c>
      <c r="K68" s="272">
        <v>84</v>
      </c>
      <c r="L68" s="264" t="s">
        <v>667</v>
      </c>
      <c r="M68" s="269" t="s">
        <v>668</v>
      </c>
      <c r="N68" s="265">
        <v>2900000</v>
      </c>
      <c r="O68" s="270" t="s">
        <v>669</v>
      </c>
      <c r="P68" s="267" t="s">
        <v>552</v>
      </c>
      <c r="Q68" s="266" t="s">
        <v>301</v>
      </c>
      <c r="R68" s="266" t="s">
        <v>301</v>
      </c>
      <c r="S68" s="91"/>
      <c r="T68" s="92"/>
      <c r="U68" s="91"/>
      <c r="V68" s="319"/>
      <c r="W68" s="273"/>
      <c r="X68" s="273"/>
      <c r="Y68" s="268">
        <f t="shared" ref="Y68:Y69" si="179">W68-X68</f>
        <v>0</v>
      </c>
      <c r="Z68" s="263" t="s">
        <v>659</v>
      </c>
      <c r="AA68" s="263" t="s">
        <v>670</v>
      </c>
      <c r="AB68" s="263" t="s">
        <v>671</v>
      </c>
      <c r="AC68" s="263" t="s">
        <v>672</v>
      </c>
      <c r="AD68" s="269"/>
      <c r="AE68" s="96"/>
      <c r="AF68" s="83"/>
      <c r="AG68" s="98"/>
      <c r="AH68" s="273"/>
      <c r="AI68" s="271"/>
      <c r="AJ68" s="320"/>
      <c r="AK68" s="146"/>
      <c r="AL68" s="265"/>
      <c r="AM68" s="265"/>
      <c r="AN68" s="268"/>
      <c r="AO68" s="268">
        <f t="shared" ref="AO68:AO69" si="180">+AM68+AN68</f>
        <v>0</v>
      </c>
      <c r="AP68" s="311" t="s">
        <v>17</v>
      </c>
      <c r="AQ68" s="101" t="s">
        <v>30</v>
      </c>
      <c r="AR68" s="101" t="s">
        <v>30</v>
      </c>
      <c r="AS68" s="101" t="s">
        <v>30</v>
      </c>
      <c r="AT68" s="102" t="s">
        <v>30</v>
      </c>
      <c r="AU68" s="273"/>
      <c r="AV68" s="273">
        <v>42735</v>
      </c>
      <c r="AW68" s="265">
        <f t="shared" ref="AW68:AW69" si="181">AV68-AU68</f>
        <v>42735</v>
      </c>
      <c r="AX68" s="265"/>
      <c r="AY68" s="136"/>
      <c r="AZ68" s="103" t="e">
        <f>LOOKUP(AY68,'[1]SUPERVISIONES 2015'!$A$3:$B$1279,'[1]SUPERVISIONES 2015'!$B$3:$B$1279)</f>
        <v>#N/A</v>
      </c>
      <c r="BA68" s="297" t="s">
        <v>673</v>
      </c>
      <c r="BB68" s="137"/>
      <c r="BC68" s="104"/>
      <c r="BD68" s="105"/>
      <c r="BE68" s="105"/>
      <c r="BF68" s="104"/>
      <c r="BG68" s="105"/>
      <c r="BH68" s="107"/>
      <c r="BI68" s="108"/>
      <c r="BJ68" s="109"/>
      <c r="BK68" s="109"/>
      <c r="BL68" s="110"/>
      <c r="BM68" s="109"/>
      <c r="BN68" s="111"/>
      <c r="BO68" s="111"/>
      <c r="BP68" s="112"/>
      <c r="BQ68" s="113"/>
      <c r="BR68" s="114"/>
      <c r="BS68" s="113"/>
      <c r="BT68" s="115">
        <f t="shared" ref="BT68:BT69" si="182">+AN68</f>
        <v>0</v>
      </c>
      <c r="BU68" s="116">
        <f t="shared" ref="BU68:BU69" si="183">+BD68+BJ68+BP68+BT68</f>
        <v>0</v>
      </c>
      <c r="BV68" s="117">
        <f t="shared" ref="BV68:BV69" si="184">+AO68+BU68</f>
        <v>0</v>
      </c>
      <c r="BW68" s="118"/>
      <c r="BX68" s="118"/>
      <c r="BY68" s="118"/>
      <c r="BZ68" s="118"/>
      <c r="CA68" s="105"/>
      <c r="CB68" s="108"/>
      <c r="CC68" s="108"/>
      <c r="CD68" s="108"/>
      <c r="CE68" s="108"/>
      <c r="CF68" s="109"/>
      <c r="CG68" s="120"/>
      <c r="CH68" s="120"/>
      <c r="CI68" s="121"/>
      <c r="CJ68" s="121"/>
      <c r="CK68" s="121"/>
      <c r="CL68" s="122"/>
      <c r="CM68" s="123"/>
      <c r="CN68" s="124"/>
      <c r="CO68" s="268"/>
      <c r="CP68" s="122"/>
      <c r="CQ68" s="125"/>
      <c r="CR68" s="126"/>
      <c r="CS68" s="127"/>
      <c r="CT68" s="128"/>
      <c r="CU68" s="129"/>
      <c r="CV68" s="130"/>
      <c r="CW68" s="131"/>
      <c r="CX68" s="129"/>
      <c r="CY68" s="132"/>
      <c r="CZ68" s="132"/>
      <c r="DA68" s="133"/>
      <c r="DB68" s="459"/>
      <c r="DC68" s="132">
        <f t="shared" ref="DC68:DC69" si="185">+DA68</f>
        <v>0</v>
      </c>
      <c r="DD68" s="134">
        <f t="shared" ref="DD68:DD69" si="186">+CS68</f>
        <v>0</v>
      </c>
      <c r="FR68" s="262"/>
      <c r="FS68" s="262"/>
      <c r="FT68" s="262"/>
      <c r="FU68" s="262"/>
      <c r="FV68" s="262"/>
      <c r="FW68" s="262"/>
      <c r="FX68" s="262"/>
      <c r="FY68" s="262"/>
      <c r="FZ68" s="262"/>
    </row>
    <row r="69" spans="1:182" s="140" customFormat="1" ht="78" customHeight="1" x14ac:dyDescent="0.25">
      <c r="A69" s="268"/>
      <c r="B69" s="309" t="s">
        <v>141</v>
      </c>
      <c r="C69" s="318" t="s">
        <v>674</v>
      </c>
      <c r="D69" s="84" t="s">
        <v>157</v>
      </c>
      <c r="E69" s="273">
        <v>42425</v>
      </c>
      <c r="F69" s="85" t="s">
        <v>253</v>
      </c>
      <c r="G69" s="85" t="s">
        <v>253</v>
      </c>
      <c r="H69" s="263" t="s">
        <v>675</v>
      </c>
      <c r="I69" s="263" t="s">
        <v>676</v>
      </c>
      <c r="J69" s="146" t="s">
        <v>677</v>
      </c>
      <c r="K69" s="272">
        <v>81</v>
      </c>
      <c r="L69" s="264" t="s">
        <v>667</v>
      </c>
      <c r="M69" s="269" t="s">
        <v>668</v>
      </c>
      <c r="N69" s="265">
        <v>2800000</v>
      </c>
      <c r="O69" s="270" t="s">
        <v>678</v>
      </c>
      <c r="P69" s="267" t="s">
        <v>552</v>
      </c>
      <c r="Q69" s="266" t="s">
        <v>301</v>
      </c>
      <c r="R69" s="266" t="s">
        <v>301</v>
      </c>
      <c r="S69" s="91"/>
      <c r="T69" s="92"/>
      <c r="U69" s="91"/>
      <c r="V69" s="319"/>
      <c r="W69" s="273"/>
      <c r="X69" s="273"/>
      <c r="Y69" s="268">
        <f t="shared" si="179"/>
        <v>0</v>
      </c>
      <c r="Z69" s="263" t="s">
        <v>659</v>
      </c>
      <c r="AA69" s="263" t="s">
        <v>670</v>
      </c>
      <c r="AB69" s="263" t="s">
        <v>679</v>
      </c>
      <c r="AC69" s="263" t="s">
        <v>680</v>
      </c>
      <c r="AD69" s="269"/>
      <c r="AE69" s="96"/>
      <c r="AF69" s="83"/>
      <c r="AG69" s="98"/>
      <c r="AH69" s="273"/>
      <c r="AI69" s="271"/>
      <c r="AJ69" s="320"/>
      <c r="AK69" s="146"/>
      <c r="AL69" s="265"/>
      <c r="AM69" s="265"/>
      <c r="AN69" s="268"/>
      <c r="AO69" s="268">
        <f t="shared" si="180"/>
        <v>0</v>
      </c>
      <c r="AP69" s="311" t="s">
        <v>17</v>
      </c>
      <c r="AQ69" s="101" t="s">
        <v>30</v>
      </c>
      <c r="AR69" s="101" t="s">
        <v>30</v>
      </c>
      <c r="AS69" s="101" t="s">
        <v>30</v>
      </c>
      <c r="AT69" s="102" t="s">
        <v>30</v>
      </c>
      <c r="AU69" s="273"/>
      <c r="AV69" s="273"/>
      <c r="AW69" s="265">
        <f t="shared" si="181"/>
        <v>0</v>
      </c>
      <c r="AX69" s="265"/>
      <c r="AY69" s="136" t="s">
        <v>70</v>
      </c>
      <c r="AZ69" s="103">
        <f>LOOKUP(AY69,'[1]SUPERVISIONES 2015'!$A$3:$B$1279,'[1]SUPERVISIONES 2015'!$B$3:$B$1279)</f>
        <v>17586972</v>
      </c>
      <c r="BA69" s="297" t="s">
        <v>774</v>
      </c>
      <c r="BB69" s="137"/>
      <c r="BC69" s="104"/>
      <c r="BD69" s="105"/>
      <c r="BE69" s="105"/>
      <c r="BF69" s="104"/>
      <c r="BG69" s="105"/>
      <c r="BH69" s="107"/>
      <c r="BI69" s="108"/>
      <c r="BJ69" s="109"/>
      <c r="BK69" s="109"/>
      <c r="BL69" s="110"/>
      <c r="BM69" s="109"/>
      <c r="BN69" s="111"/>
      <c r="BO69" s="111"/>
      <c r="BP69" s="112"/>
      <c r="BQ69" s="113"/>
      <c r="BR69" s="114"/>
      <c r="BS69" s="113"/>
      <c r="BT69" s="115">
        <f t="shared" si="182"/>
        <v>0</v>
      </c>
      <c r="BU69" s="116">
        <f t="shared" si="183"/>
        <v>0</v>
      </c>
      <c r="BV69" s="117">
        <f t="shared" si="184"/>
        <v>0</v>
      </c>
      <c r="BW69" s="118"/>
      <c r="BX69" s="118"/>
      <c r="BY69" s="118"/>
      <c r="BZ69" s="118"/>
      <c r="CA69" s="105"/>
      <c r="CB69" s="108"/>
      <c r="CC69" s="108"/>
      <c r="CD69" s="108"/>
      <c r="CE69" s="108"/>
      <c r="CF69" s="109"/>
      <c r="CG69" s="120"/>
      <c r="CH69" s="120"/>
      <c r="CI69" s="121"/>
      <c r="CJ69" s="121"/>
      <c r="CK69" s="121"/>
      <c r="CL69" s="122"/>
      <c r="CM69" s="123"/>
      <c r="CN69" s="124"/>
      <c r="CO69" s="268"/>
      <c r="CP69" s="122"/>
      <c r="CQ69" s="125"/>
      <c r="CR69" s="126"/>
      <c r="CS69" s="127"/>
      <c r="CT69" s="128"/>
      <c r="CU69" s="129"/>
      <c r="CV69" s="130"/>
      <c r="CW69" s="131"/>
      <c r="CX69" s="129"/>
      <c r="CY69" s="132"/>
      <c r="CZ69" s="132"/>
      <c r="DA69" s="133"/>
      <c r="DB69" s="459"/>
      <c r="DC69" s="132">
        <f t="shared" si="185"/>
        <v>0</v>
      </c>
      <c r="DD69" s="134">
        <f t="shared" si="186"/>
        <v>0</v>
      </c>
      <c r="FR69" s="262"/>
      <c r="FS69" s="262"/>
      <c r="FT69" s="262"/>
      <c r="FU69" s="262"/>
      <c r="FV69" s="262"/>
      <c r="FW69" s="262"/>
      <c r="FX69" s="262"/>
      <c r="FY69" s="262"/>
      <c r="FZ69" s="262"/>
    </row>
    <row r="70" spans="1:182" s="82" customFormat="1" ht="102" x14ac:dyDescent="0.25">
      <c r="B70" s="197" t="s">
        <v>141</v>
      </c>
      <c r="C70" s="217" t="s">
        <v>527</v>
      </c>
      <c r="D70" s="84" t="s">
        <v>252</v>
      </c>
      <c r="E70" s="273">
        <v>42396</v>
      </c>
      <c r="F70" s="275" t="s">
        <v>261</v>
      </c>
      <c r="G70" s="85" t="s">
        <v>682</v>
      </c>
      <c r="H70" s="263" t="s">
        <v>262</v>
      </c>
      <c r="I70" s="263" t="s">
        <v>219</v>
      </c>
      <c r="J70" s="218" t="s">
        <v>263</v>
      </c>
      <c r="K70" s="98">
        <v>12</v>
      </c>
      <c r="L70" s="264" t="s">
        <v>264</v>
      </c>
      <c r="M70" s="264" t="s">
        <v>265</v>
      </c>
      <c r="N70" s="265">
        <v>709228500</v>
      </c>
      <c r="O70" s="270" t="s">
        <v>268</v>
      </c>
      <c r="P70" s="267" t="s">
        <v>194</v>
      </c>
      <c r="Q70" s="266" t="s">
        <v>266</v>
      </c>
      <c r="R70" s="267" t="s">
        <v>267</v>
      </c>
      <c r="S70" s="91"/>
      <c r="T70" s="92"/>
      <c r="U70" s="91"/>
      <c r="V70" s="319"/>
      <c r="W70" s="273"/>
      <c r="X70" s="273"/>
      <c r="Y70" s="268">
        <f t="shared" si="8"/>
        <v>0</v>
      </c>
      <c r="Z70" s="263"/>
      <c r="AA70" s="263"/>
      <c r="AB70" s="263"/>
      <c r="AC70" s="263"/>
      <c r="AD70" s="269"/>
      <c r="AE70" s="96"/>
      <c r="AF70" s="83"/>
      <c r="AG70" s="98"/>
      <c r="AH70" s="273"/>
      <c r="AI70" s="271"/>
      <c r="AJ70" s="258"/>
      <c r="AK70" s="269"/>
      <c r="AL70" s="265"/>
      <c r="AM70" s="265"/>
      <c r="AN70" s="268"/>
      <c r="AO70" s="268">
        <f t="shared" si="0"/>
        <v>0</v>
      </c>
      <c r="AP70" s="100" t="s">
        <v>17</v>
      </c>
      <c r="AQ70" s="101" t="s">
        <v>30</v>
      </c>
      <c r="AR70" s="101" t="s">
        <v>30</v>
      </c>
      <c r="AS70" s="101" t="s">
        <v>30</v>
      </c>
      <c r="AT70" s="102" t="s">
        <v>30</v>
      </c>
      <c r="AU70" s="273"/>
      <c r="AV70" s="273"/>
      <c r="AW70" s="265">
        <f t="shared" si="9"/>
        <v>0</v>
      </c>
      <c r="AX70" s="265"/>
      <c r="AY70" s="136"/>
      <c r="AZ70" s="103" t="e">
        <f>LOOKUP(AY70,#REF!,#REF!)</f>
        <v>#REF!</v>
      </c>
      <c r="BA70" s="92"/>
      <c r="BB70" s="104"/>
      <c r="BC70" s="104"/>
      <c r="BD70" s="105"/>
      <c r="BE70" s="138"/>
      <c r="BF70" s="104"/>
      <c r="BG70" s="105"/>
      <c r="BH70" s="107"/>
      <c r="BI70" s="108"/>
      <c r="BJ70" s="109"/>
      <c r="BK70" s="109"/>
      <c r="BL70" s="110"/>
      <c r="BM70" s="109"/>
      <c r="BN70" s="111"/>
      <c r="BO70" s="111"/>
      <c r="BP70" s="112"/>
      <c r="BQ70" s="113"/>
      <c r="BR70" s="114"/>
      <c r="BS70" s="113"/>
      <c r="BT70" s="115">
        <f t="shared" si="1"/>
        <v>0</v>
      </c>
      <c r="BU70" s="116">
        <f t="shared" si="10"/>
        <v>0</v>
      </c>
      <c r="BV70" s="117">
        <f t="shared" si="2"/>
        <v>0</v>
      </c>
      <c r="BW70" s="118"/>
      <c r="BX70" s="118"/>
      <c r="BY70" s="119"/>
      <c r="BZ70" s="118"/>
      <c r="CA70" s="105"/>
      <c r="CB70" s="108"/>
      <c r="CC70" s="108"/>
      <c r="CD70" s="139"/>
      <c r="CE70" s="108"/>
      <c r="CF70" s="109"/>
      <c r="CG70" s="120"/>
      <c r="CH70" s="120"/>
      <c r="CI70" s="121"/>
      <c r="CJ70" s="121"/>
      <c r="CK70" s="121"/>
      <c r="CL70" s="122"/>
      <c r="CM70" s="123">
        <f t="shared" ref="CM70:CM73" si="187">+IF(BX70&gt;AV70,IF(CC70&gt;BX70,IF(CH70&gt;CC70,CH70,CC70),BX70),AV70)</f>
        <v>0</v>
      </c>
      <c r="CN70" s="124"/>
      <c r="CO70" s="94"/>
      <c r="CP70" s="122"/>
      <c r="CQ70" s="125" t="e">
        <f>+SUMIFS(#REF!,#REF!,AG70)</f>
        <v>#REF!</v>
      </c>
      <c r="CR70" s="126" t="e">
        <f>+SUMIFS(#REF!,#REF!,BB70)+SUMIFS(#REF!,#REF!,BH70)+SUMIFS(#REF!,#REF!,BN70)</f>
        <v>#REF!</v>
      </c>
      <c r="CS70" s="127" t="e">
        <f t="shared" si="11"/>
        <v>#REF!</v>
      </c>
      <c r="CT70" s="128"/>
      <c r="CU70" s="129" t="str">
        <f t="shared" ref="CU70:CU73" si="188">+R70</f>
        <v>PUBLICACIÓN PROYECTO PLIEGOS</v>
      </c>
      <c r="CV70" s="130"/>
      <c r="CW70" s="131">
        <f t="shared" ref="CW70:CW73" si="189">+AU70</f>
        <v>0</v>
      </c>
      <c r="CX70" s="129">
        <f t="shared" ref="CX70:CX73" si="190">+CM70</f>
        <v>0</v>
      </c>
      <c r="CY70" s="132">
        <f t="shared" si="16"/>
        <v>0</v>
      </c>
      <c r="CZ70" s="132">
        <f t="shared" ref="CZ70:CZ73" si="191">+$DB$1-CW70</f>
        <v>42277</v>
      </c>
      <c r="DA70" s="133">
        <f t="shared" si="13"/>
        <v>100</v>
      </c>
      <c r="DB70" s="459"/>
      <c r="DC70" s="132">
        <f t="shared" si="14"/>
        <v>100</v>
      </c>
      <c r="DD70" s="134" t="e">
        <f t="shared" si="15"/>
        <v>#REF!</v>
      </c>
    </row>
    <row r="71" spans="1:182" s="82" customFormat="1" ht="60.75" customHeight="1" x14ac:dyDescent="0.25">
      <c r="B71" s="197" t="s">
        <v>141</v>
      </c>
      <c r="C71" s="217" t="s">
        <v>260</v>
      </c>
      <c r="D71" s="261" t="s">
        <v>252</v>
      </c>
      <c r="E71" s="273">
        <v>42397</v>
      </c>
      <c r="F71" s="85" t="s">
        <v>269</v>
      </c>
      <c r="G71" s="85" t="s">
        <v>270</v>
      </c>
      <c r="H71" s="263" t="s">
        <v>262</v>
      </c>
      <c r="I71" s="263" t="s">
        <v>219</v>
      </c>
      <c r="J71" s="218" t="s">
        <v>271</v>
      </c>
      <c r="K71" s="98">
        <v>9</v>
      </c>
      <c r="L71" s="264" t="s">
        <v>191</v>
      </c>
      <c r="M71" s="264" t="s">
        <v>272</v>
      </c>
      <c r="N71" s="265">
        <v>138700190</v>
      </c>
      <c r="O71" s="270" t="s">
        <v>273</v>
      </c>
      <c r="P71" s="267" t="s">
        <v>194</v>
      </c>
      <c r="Q71" s="266" t="s">
        <v>195</v>
      </c>
      <c r="R71" s="267" t="s">
        <v>267</v>
      </c>
      <c r="S71" s="91"/>
      <c r="T71" s="92"/>
      <c r="U71" s="91"/>
      <c r="V71" s="319"/>
      <c r="W71" s="273"/>
      <c r="X71" s="273"/>
      <c r="Y71" s="268">
        <f t="shared" si="8"/>
        <v>0</v>
      </c>
      <c r="Z71" s="192"/>
      <c r="AA71" s="192"/>
      <c r="AB71" s="192"/>
      <c r="AC71" s="192"/>
      <c r="AD71" s="146"/>
      <c r="AE71" s="96"/>
      <c r="AF71" s="83"/>
      <c r="AG71" s="98"/>
      <c r="AH71" s="273"/>
      <c r="AI71" s="195"/>
      <c r="AJ71" s="257"/>
      <c r="AK71" s="146"/>
      <c r="AL71" s="265"/>
      <c r="AM71" s="265"/>
      <c r="AN71" s="268"/>
      <c r="AO71" s="268">
        <f t="shared" si="0"/>
        <v>0</v>
      </c>
      <c r="AP71" s="100" t="s">
        <v>17</v>
      </c>
      <c r="AQ71" s="101" t="s">
        <v>30</v>
      </c>
      <c r="AR71" s="101" t="s">
        <v>30</v>
      </c>
      <c r="AS71" s="101" t="s">
        <v>30</v>
      </c>
      <c r="AT71" s="102" t="s">
        <v>30</v>
      </c>
      <c r="AU71" s="273"/>
      <c r="AV71" s="273"/>
      <c r="AW71" s="265">
        <f t="shared" si="9"/>
        <v>0</v>
      </c>
      <c r="AX71" s="265"/>
      <c r="AY71" s="196"/>
      <c r="AZ71" s="103" t="e">
        <f>LOOKUP(AY71,#REF!,#REF!)</f>
        <v>#REF!</v>
      </c>
      <c r="BA71" s="228"/>
      <c r="BB71" s="104"/>
      <c r="BC71" s="104"/>
      <c r="BD71" s="105"/>
      <c r="BE71" s="106"/>
      <c r="BF71" s="104"/>
      <c r="BG71" s="105"/>
      <c r="BH71" s="107"/>
      <c r="BI71" s="108"/>
      <c r="BJ71" s="109"/>
      <c r="BK71" s="109"/>
      <c r="BL71" s="110"/>
      <c r="BM71" s="109"/>
      <c r="BN71" s="111"/>
      <c r="BO71" s="111"/>
      <c r="BP71" s="112"/>
      <c r="BQ71" s="113"/>
      <c r="BR71" s="114"/>
      <c r="BS71" s="113"/>
      <c r="BT71" s="115">
        <f t="shared" si="1"/>
        <v>0</v>
      </c>
      <c r="BU71" s="116">
        <f t="shared" si="10"/>
        <v>0</v>
      </c>
      <c r="BV71" s="117">
        <f t="shared" si="2"/>
        <v>0</v>
      </c>
      <c r="BW71" s="118"/>
      <c r="BX71" s="118"/>
      <c r="BY71" s="119"/>
      <c r="BZ71" s="118"/>
      <c r="CA71" s="105"/>
      <c r="CB71" s="109"/>
      <c r="CC71" s="108"/>
      <c r="CD71" s="108"/>
      <c r="CE71" s="108"/>
      <c r="CF71" s="109"/>
      <c r="CG71" s="120"/>
      <c r="CH71" s="120"/>
      <c r="CI71" s="121"/>
      <c r="CJ71" s="121"/>
      <c r="CK71" s="121"/>
      <c r="CL71" s="122"/>
      <c r="CM71" s="123">
        <f t="shared" si="187"/>
        <v>0</v>
      </c>
      <c r="CN71" s="124"/>
      <c r="CO71" s="94"/>
      <c r="CP71" s="122"/>
      <c r="CQ71" s="125" t="e">
        <f>+SUMIFS(#REF!,#REF!,AG71)</f>
        <v>#REF!</v>
      </c>
      <c r="CR71" s="126" t="e">
        <f>+SUMIFS(#REF!,#REF!,BB71)+SUMIFS(#REF!,#REF!,BH71)+SUMIFS(#REF!,#REF!,BN71)</f>
        <v>#REF!</v>
      </c>
      <c r="CS71" s="127" t="e">
        <f t="shared" si="11"/>
        <v>#REF!</v>
      </c>
      <c r="CT71" s="128"/>
      <c r="CU71" s="129" t="str">
        <f t="shared" si="188"/>
        <v>PUBLICACIÓN PROYECTO PLIEGOS</v>
      </c>
      <c r="CV71" s="130"/>
      <c r="CW71" s="131">
        <f t="shared" si="189"/>
        <v>0</v>
      </c>
      <c r="CX71" s="129">
        <f t="shared" si="190"/>
        <v>0</v>
      </c>
      <c r="CY71" s="132">
        <f t="shared" si="16"/>
        <v>0</v>
      </c>
      <c r="CZ71" s="132">
        <f t="shared" si="191"/>
        <v>42277</v>
      </c>
      <c r="DA71" s="133">
        <f t="shared" si="13"/>
        <v>100</v>
      </c>
      <c r="DB71" s="227"/>
      <c r="DC71" s="132">
        <f t="shared" si="14"/>
        <v>100</v>
      </c>
      <c r="DD71" s="134" t="e">
        <f t="shared" si="15"/>
        <v>#REF!</v>
      </c>
    </row>
    <row r="72" spans="1:182" s="262" customFormat="1" ht="54" x14ac:dyDescent="0.25">
      <c r="B72" s="274" t="s">
        <v>294</v>
      </c>
      <c r="C72" s="43" t="s">
        <v>516</v>
      </c>
      <c r="D72" s="261" t="s">
        <v>140</v>
      </c>
      <c r="E72" s="273">
        <v>42397</v>
      </c>
      <c r="F72" s="85" t="s">
        <v>269</v>
      </c>
      <c r="G72" s="85" t="s">
        <v>270</v>
      </c>
      <c r="H72" s="263" t="s">
        <v>380</v>
      </c>
      <c r="I72" s="263" t="s">
        <v>219</v>
      </c>
      <c r="J72" s="220" t="s">
        <v>517</v>
      </c>
      <c r="K72" s="98">
        <v>14</v>
      </c>
      <c r="L72" s="264" t="s">
        <v>518</v>
      </c>
      <c r="M72" s="264" t="s">
        <v>519</v>
      </c>
      <c r="N72" s="457" t="s">
        <v>520</v>
      </c>
      <c r="O72" s="270" t="s">
        <v>521</v>
      </c>
      <c r="P72" s="267" t="s">
        <v>194</v>
      </c>
      <c r="Q72" s="266" t="s">
        <v>195</v>
      </c>
      <c r="R72" s="267"/>
      <c r="S72" s="91"/>
      <c r="T72" s="92"/>
      <c r="U72" s="91"/>
      <c r="V72" s="319"/>
      <c r="W72" s="273"/>
      <c r="X72" s="273"/>
      <c r="Y72" s="268">
        <f t="shared" ref="Y72" si="192">W72-X72</f>
        <v>0</v>
      </c>
      <c r="Z72" s="263"/>
      <c r="AA72" s="263"/>
      <c r="AB72" s="263"/>
      <c r="AC72" s="263"/>
      <c r="AD72" s="269"/>
      <c r="AE72" s="96"/>
      <c r="AF72" s="83"/>
      <c r="AG72" s="98"/>
      <c r="AH72" s="273"/>
      <c r="AI72" s="271"/>
      <c r="AJ72" s="258"/>
      <c r="AK72" s="269"/>
      <c r="AL72" s="265"/>
      <c r="AM72" s="265"/>
      <c r="AN72" s="268"/>
      <c r="AO72" s="268">
        <f t="shared" ref="AO72" si="193">+AM72+AN72</f>
        <v>0</v>
      </c>
      <c r="AP72" s="100" t="s">
        <v>17</v>
      </c>
      <c r="AQ72" s="101" t="s">
        <v>30</v>
      </c>
      <c r="AR72" s="101" t="s">
        <v>30</v>
      </c>
      <c r="AS72" s="101" t="s">
        <v>30</v>
      </c>
      <c r="AT72" s="102" t="s">
        <v>30</v>
      </c>
      <c r="AU72" s="273"/>
      <c r="AV72" s="273"/>
      <c r="AW72" s="265">
        <f t="shared" ref="AW72" si="194">AV72-AU72</f>
        <v>0</v>
      </c>
      <c r="AX72" s="265"/>
      <c r="AY72" s="136"/>
      <c r="AZ72" s="103" t="e">
        <f>LOOKUP(AY72,#REF!,#REF!)</f>
        <v>#REF!</v>
      </c>
      <c r="BA72" s="92"/>
      <c r="BB72" s="137"/>
      <c r="BC72" s="104"/>
      <c r="BD72" s="105"/>
      <c r="BE72" s="105"/>
      <c r="BF72" s="104"/>
      <c r="BG72" s="105"/>
      <c r="BH72" s="107"/>
      <c r="BI72" s="108"/>
      <c r="BJ72" s="109"/>
      <c r="BK72" s="109"/>
      <c r="BL72" s="110"/>
      <c r="BM72" s="109"/>
      <c r="BN72" s="111"/>
      <c r="BO72" s="111"/>
      <c r="BP72" s="112"/>
      <c r="BQ72" s="113"/>
      <c r="BR72" s="114"/>
      <c r="BS72" s="113"/>
      <c r="BT72" s="115">
        <f t="shared" si="1"/>
        <v>0</v>
      </c>
      <c r="BU72" s="116">
        <f t="shared" ref="BU72" si="195">+BD72+BJ72+BP72+BT72</f>
        <v>0</v>
      </c>
      <c r="BV72" s="117">
        <f t="shared" ref="BV72" si="196">+AO72+BU72</f>
        <v>0</v>
      </c>
      <c r="BW72" s="118"/>
      <c r="BX72" s="118"/>
      <c r="BY72" s="118"/>
      <c r="BZ72" s="118"/>
      <c r="CA72" s="105"/>
      <c r="CB72" s="108"/>
      <c r="CC72" s="108"/>
      <c r="CD72" s="108"/>
      <c r="CE72" s="108"/>
      <c r="CF72" s="109"/>
      <c r="CG72" s="120"/>
      <c r="CH72" s="120"/>
      <c r="CI72" s="121"/>
      <c r="CJ72" s="121"/>
      <c r="CK72" s="121"/>
      <c r="CL72" s="122"/>
      <c r="CM72" s="123">
        <f t="shared" si="187"/>
        <v>0</v>
      </c>
      <c r="CN72" s="124"/>
      <c r="CO72" s="268"/>
      <c r="CP72" s="122"/>
      <c r="CQ72" s="125" t="e">
        <f>+SUMIFS(#REF!,#REF!,AG72)</f>
        <v>#REF!</v>
      </c>
      <c r="CR72" s="126" t="e">
        <f>+SUMIFS(#REF!,#REF!,BB72)+SUMIFS(#REF!,#REF!,BH72)+SUMIFS(#REF!,#REF!,BN72)</f>
        <v>#REF!</v>
      </c>
      <c r="CS72" s="127" t="e">
        <f t="shared" ref="CS72" si="197">+(CQ72+CR72)/BV72</f>
        <v>#REF!</v>
      </c>
      <c r="CT72" s="128"/>
      <c r="CU72" s="129">
        <f t="shared" si="188"/>
        <v>0</v>
      </c>
      <c r="CV72" s="130"/>
      <c r="CW72" s="131">
        <f t="shared" si="189"/>
        <v>0</v>
      </c>
      <c r="CX72" s="129">
        <f t="shared" si="190"/>
        <v>0</v>
      </c>
      <c r="CY72" s="132">
        <f t="shared" ref="CY72" si="198">+CX72-CW72</f>
        <v>0</v>
      </c>
      <c r="CZ72" s="132">
        <f t="shared" si="191"/>
        <v>42277</v>
      </c>
      <c r="DA72" s="133">
        <f t="shared" ref="DA72" si="199">+IF(CZ72&gt;=CY72,100,(CZ72/CY72)*100)</f>
        <v>100</v>
      </c>
      <c r="DB72" s="277"/>
      <c r="DC72" s="132">
        <f t="shared" ref="DC72" si="200">+DA72</f>
        <v>100</v>
      </c>
      <c r="DD72" s="134" t="e">
        <f t="shared" ref="DD72" si="201">+CS72</f>
        <v>#REF!</v>
      </c>
    </row>
    <row r="73" spans="1:182" s="82" customFormat="1" ht="76.5" x14ac:dyDescent="0.25">
      <c r="B73" s="274" t="s">
        <v>125</v>
      </c>
      <c r="C73" s="187" t="s">
        <v>378</v>
      </c>
      <c r="D73" s="298">
        <v>3</v>
      </c>
      <c r="E73" s="273">
        <v>42398</v>
      </c>
      <c r="F73" s="85" t="s">
        <v>269</v>
      </c>
      <c r="G73" s="85" t="s">
        <v>270</v>
      </c>
      <c r="H73" s="263" t="s">
        <v>127</v>
      </c>
      <c r="I73" s="263" t="s">
        <v>219</v>
      </c>
      <c r="J73" s="219" t="s">
        <v>368</v>
      </c>
      <c r="K73" s="98">
        <v>11</v>
      </c>
      <c r="L73" s="264" t="s">
        <v>369</v>
      </c>
      <c r="M73" s="264" t="s">
        <v>370</v>
      </c>
      <c r="N73" s="265">
        <v>145638134</v>
      </c>
      <c r="O73" s="270" t="s">
        <v>371</v>
      </c>
      <c r="P73" s="267" t="s">
        <v>194</v>
      </c>
      <c r="Q73" s="266" t="s">
        <v>195</v>
      </c>
      <c r="R73" s="267" t="s">
        <v>267</v>
      </c>
      <c r="S73" s="91"/>
      <c r="T73" s="92"/>
      <c r="U73" s="91"/>
      <c r="V73" s="319"/>
      <c r="W73" s="273"/>
      <c r="X73" s="273"/>
      <c r="Y73" s="268">
        <f t="shared" si="8"/>
        <v>0</v>
      </c>
      <c r="Z73" s="192"/>
      <c r="AA73" s="136"/>
      <c r="AB73" s="192"/>
      <c r="AC73" s="192"/>
      <c r="AD73" s="146"/>
      <c r="AE73" s="96"/>
      <c r="AF73" s="83"/>
      <c r="AG73" s="98"/>
      <c r="AH73" s="273"/>
      <c r="AI73" s="271"/>
      <c r="AJ73" s="257"/>
      <c r="AK73" s="146"/>
      <c r="AL73" s="276"/>
      <c r="AM73" s="276"/>
      <c r="AN73" s="268"/>
      <c r="AO73" s="268">
        <f t="shared" si="0"/>
        <v>0</v>
      </c>
      <c r="AP73" s="100" t="s">
        <v>17</v>
      </c>
      <c r="AQ73" s="101" t="s">
        <v>30</v>
      </c>
      <c r="AR73" s="101" t="s">
        <v>30</v>
      </c>
      <c r="AS73" s="101" t="s">
        <v>30</v>
      </c>
      <c r="AT73" s="102" t="s">
        <v>30</v>
      </c>
      <c r="AU73" s="273"/>
      <c r="AV73" s="273"/>
      <c r="AW73" s="265">
        <f t="shared" si="9"/>
        <v>0</v>
      </c>
      <c r="AX73" s="265"/>
      <c r="AY73" s="9"/>
      <c r="AZ73" s="103" t="e">
        <f>LOOKUP(AY73,#REF!,#REF!)</f>
        <v>#REF!</v>
      </c>
      <c r="BA73" s="233"/>
      <c r="BB73" s="137"/>
      <c r="BC73" s="104"/>
      <c r="BD73" s="105"/>
      <c r="BE73" s="105"/>
      <c r="BF73" s="104"/>
      <c r="BG73" s="105"/>
      <c r="BH73" s="107"/>
      <c r="BI73" s="108"/>
      <c r="BJ73" s="109"/>
      <c r="BK73" s="109"/>
      <c r="BL73" s="110"/>
      <c r="BM73" s="109"/>
      <c r="BN73" s="111"/>
      <c r="BO73" s="111"/>
      <c r="BP73" s="112"/>
      <c r="BQ73" s="113"/>
      <c r="BR73" s="114"/>
      <c r="BS73" s="113"/>
      <c r="BT73" s="115">
        <f t="shared" si="1"/>
        <v>0</v>
      </c>
      <c r="BU73" s="116">
        <f t="shared" si="10"/>
        <v>0</v>
      </c>
      <c r="BV73" s="117">
        <f t="shared" si="2"/>
        <v>0</v>
      </c>
      <c r="BW73" s="118"/>
      <c r="BX73" s="118"/>
      <c r="BY73" s="118"/>
      <c r="BZ73" s="118"/>
      <c r="CA73" s="105"/>
      <c r="CB73" s="108"/>
      <c r="CC73" s="108"/>
      <c r="CD73" s="108"/>
      <c r="CE73" s="108"/>
      <c r="CF73" s="109"/>
      <c r="CG73" s="120"/>
      <c r="CH73" s="120"/>
      <c r="CI73" s="121"/>
      <c r="CJ73" s="121"/>
      <c r="CK73" s="121"/>
      <c r="CL73" s="122"/>
      <c r="CM73" s="123">
        <f t="shared" si="187"/>
        <v>0</v>
      </c>
      <c r="CN73" s="124"/>
      <c r="CO73" s="94"/>
      <c r="CP73" s="122"/>
      <c r="CQ73" s="125" t="e">
        <f>+SUMIFS(#REF!,#REF!,AG73)</f>
        <v>#REF!</v>
      </c>
      <c r="CR73" s="126" t="e">
        <f>+SUMIFS(#REF!,#REF!,BB73)+SUMIFS(#REF!,#REF!,BH73)+SUMIFS(#REF!,#REF!,BN73)</f>
        <v>#REF!</v>
      </c>
      <c r="CS73" s="127" t="e">
        <f t="shared" si="11"/>
        <v>#REF!</v>
      </c>
      <c r="CT73" s="128"/>
      <c r="CU73" s="129" t="str">
        <f t="shared" si="188"/>
        <v>PUBLICACIÓN PROYECTO PLIEGOS</v>
      </c>
      <c r="CV73" s="130"/>
      <c r="CW73" s="131">
        <f t="shared" si="189"/>
        <v>0</v>
      </c>
      <c r="CX73" s="129">
        <f t="shared" si="190"/>
        <v>0</v>
      </c>
      <c r="CY73" s="132">
        <f t="shared" si="16"/>
        <v>0</v>
      </c>
      <c r="CZ73" s="132">
        <f t="shared" si="191"/>
        <v>42277</v>
      </c>
      <c r="DA73" s="133">
        <f t="shared" si="13"/>
        <v>100</v>
      </c>
      <c r="DB73" s="459"/>
      <c r="DC73" s="132">
        <f t="shared" si="14"/>
        <v>100</v>
      </c>
      <c r="DD73" s="134" t="e">
        <f t="shared" si="15"/>
        <v>#REF!</v>
      </c>
    </row>
    <row r="74" spans="1:182" s="82" customFormat="1" ht="51" x14ac:dyDescent="0.25">
      <c r="B74" s="304" t="s">
        <v>125</v>
      </c>
      <c r="C74" s="212" t="s">
        <v>377</v>
      </c>
      <c r="D74" s="298">
        <v>4</v>
      </c>
      <c r="E74" s="273">
        <v>42398</v>
      </c>
      <c r="F74" s="85" t="s">
        <v>269</v>
      </c>
      <c r="G74" s="85" t="s">
        <v>270</v>
      </c>
      <c r="H74" s="263" t="s">
        <v>127</v>
      </c>
      <c r="I74" s="263" t="s">
        <v>219</v>
      </c>
      <c r="J74" s="219" t="s">
        <v>372</v>
      </c>
      <c r="K74" s="98" t="s">
        <v>373</v>
      </c>
      <c r="L74" s="264" t="s">
        <v>374</v>
      </c>
      <c r="M74" s="264" t="s">
        <v>375</v>
      </c>
      <c r="N74" s="265">
        <v>369932000</v>
      </c>
      <c r="O74" s="270" t="s">
        <v>376</v>
      </c>
      <c r="P74" s="267" t="s">
        <v>194</v>
      </c>
      <c r="Q74" s="266" t="s">
        <v>195</v>
      </c>
      <c r="R74" s="267" t="s">
        <v>267</v>
      </c>
      <c r="S74" s="91"/>
      <c r="T74" s="92"/>
      <c r="U74" s="91"/>
      <c r="V74" s="319"/>
      <c r="W74" s="273"/>
      <c r="X74" s="273"/>
      <c r="Y74" s="268">
        <f t="shared" ref="Y74" si="202">W74-X74</f>
        <v>0</v>
      </c>
      <c r="Z74" s="192"/>
      <c r="AA74" s="136"/>
      <c r="AB74" s="192"/>
      <c r="AC74" s="192"/>
      <c r="AD74" s="146"/>
      <c r="AE74" s="96"/>
      <c r="AF74" s="83"/>
      <c r="AG74" s="98"/>
      <c r="AH74" s="273"/>
      <c r="AI74" s="271"/>
      <c r="AJ74" s="257"/>
      <c r="AK74" s="146"/>
      <c r="AL74" s="276"/>
      <c r="AM74" s="276"/>
      <c r="AN74" s="268"/>
      <c r="AO74" s="268">
        <f t="shared" ref="AO74" si="203">+AM74+AN74</f>
        <v>0</v>
      </c>
      <c r="AP74" s="100" t="s">
        <v>17</v>
      </c>
      <c r="AQ74" s="101" t="s">
        <v>30</v>
      </c>
      <c r="AR74" s="101" t="s">
        <v>30</v>
      </c>
      <c r="AS74" s="101" t="s">
        <v>30</v>
      </c>
      <c r="AT74" s="102" t="s">
        <v>30</v>
      </c>
      <c r="AU74" s="273"/>
      <c r="AV74" s="273"/>
      <c r="AW74" s="265">
        <f t="shared" ref="AW74" si="204">AV74-AU74</f>
        <v>0</v>
      </c>
      <c r="AX74" s="265"/>
      <c r="AY74" s="9"/>
      <c r="AZ74" s="103" t="e">
        <f>LOOKUP(AY74,#REF!,#REF!)</f>
        <v>#REF!</v>
      </c>
      <c r="BA74" s="233"/>
      <c r="BB74" s="137"/>
      <c r="BC74" s="104"/>
      <c r="BD74" s="105"/>
      <c r="BE74" s="105"/>
      <c r="BF74" s="104"/>
      <c r="BG74" s="105"/>
      <c r="BH74" s="107"/>
      <c r="BI74" s="108"/>
      <c r="BJ74" s="109"/>
      <c r="BK74" s="109"/>
      <c r="BL74" s="110"/>
      <c r="BM74" s="109"/>
      <c r="BN74" s="111"/>
      <c r="BO74" s="111"/>
      <c r="BP74" s="112"/>
      <c r="BQ74" s="113"/>
      <c r="BR74" s="114"/>
      <c r="BS74" s="113"/>
      <c r="BT74" s="115">
        <f t="shared" ref="BT74" si="205">+AN74</f>
        <v>0</v>
      </c>
      <c r="BU74" s="116">
        <f t="shared" ref="BU74" si="206">+BD74+BJ74+BP74+BT74</f>
        <v>0</v>
      </c>
      <c r="BV74" s="117">
        <f t="shared" ref="BV74" si="207">+AO74+BU74</f>
        <v>0</v>
      </c>
      <c r="BW74" s="118"/>
      <c r="BX74" s="118"/>
      <c r="BY74" s="118"/>
      <c r="BZ74" s="118"/>
      <c r="CA74" s="105"/>
      <c r="CB74" s="108"/>
      <c r="CC74" s="108"/>
      <c r="CD74" s="108"/>
      <c r="CE74" s="108"/>
      <c r="CF74" s="109"/>
      <c r="CG74" s="120"/>
      <c r="CH74" s="120"/>
      <c r="CI74" s="121"/>
      <c r="CJ74" s="121"/>
      <c r="CK74" s="121"/>
      <c r="CL74" s="122"/>
      <c r="CM74" s="123">
        <f t="shared" ref="CM74" si="208">+IF(BX74&gt;AV74,IF(CC74&gt;BX74,IF(CH74&gt;CC74,CH74,CC74),BX74),AV74)</f>
        <v>0</v>
      </c>
      <c r="CN74" s="124"/>
      <c r="CO74" s="94"/>
      <c r="CP74" s="122"/>
      <c r="CQ74" s="125" t="e">
        <f>+SUMIFS(#REF!,#REF!,AG74)</f>
        <v>#REF!</v>
      </c>
      <c r="CR74" s="126" t="e">
        <f>+SUMIFS(#REF!,#REF!,BB74)+SUMIFS(#REF!,#REF!,BH74)+SUMIFS(#REF!,#REF!,BN74)</f>
        <v>#REF!</v>
      </c>
      <c r="CS74" s="127" t="e">
        <f t="shared" ref="CS74" si="209">+(CQ74+CR74)/BV74</f>
        <v>#REF!</v>
      </c>
      <c r="CT74" s="128"/>
      <c r="CU74" s="129" t="str">
        <f t="shared" ref="CU74" si="210">+R74</f>
        <v>PUBLICACIÓN PROYECTO PLIEGOS</v>
      </c>
      <c r="CV74" s="130"/>
      <c r="CW74" s="131">
        <f t="shared" ref="CW74" si="211">+AU74</f>
        <v>0</v>
      </c>
      <c r="CX74" s="129">
        <f t="shared" ref="CX74" si="212">+CM74</f>
        <v>0</v>
      </c>
      <c r="CY74" s="132">
        <f t="shared" ref="CY74" si="213">+CX74-CW74</f>
        <v>0</v>
      </c>
      <c r="CZ74" s="132">
        <f t="shared" ref="CZ74" si="214">+$DB$1-CW74</f>
        <v>42277</v>
      </c>
      <c r="DA74" s="133">
        <f t="shared" ref="DA74" si="215">+IF(CZ74&gt;=CY74,100,(CZ74/CY74)*100)</f>
        <v>100</v>
      </c>
      <c r="DB74" s="459"/>
      <c r="DC74" s="132">
        <f t="shared" ref="DC74" si="216">+DA74</f>
        <v>100</v>
      </c>
      <c r="DD74" s="134" t="e">
        <f t="shared" ref="DD74" si="217">+CS74</f>
        <v>#REF!</v>
      </c>
    </row>
    <row r="75" spans="1:182" s="262" customFormat="1" ht="71.25" customHeight="1" x14ac:dyDescent="0.25">
      <c r="B75" s="309" t="s">
        <v>125</v>
      </c>
      <c r="C75" s="310"/>
      <c r="D75" s="443">
        <v>5</v>
      </c>
      <c r="E75" s="273">
        <v>42418</v>
      </c>
      <c r="F75" s="85" t="s">
        <v>269</v>
      </c>
      <c r="G75" s="85" t="s">
        <v>270</v>
      </c>
      <c r="H75" s="263" t="s">
        <v>690</v>
      </c>
      <c r="I75" s="263" t="s">
        <v>76</v>
      </c>
      <c r="J75" s="327" t="s">
        <v>732</v>
      </c>
      <c r="K75" s="98">
        <v>123</v>
      </c>
      <c r="L75" s="264" t="s">
        <v>733</v>
      </c>
      <c r="M75" s="264" t="s">
        <v>734</v>
      </c>
      <c r="N75" s="265">
        <v>110000000</v>
      </c>
      <c r="O75" s="270" t="s">
        <v>735</v>
      </c>
      <c r="P75" s="267">
        <v>42397</v>
      </c>
      <c r="Q75" s="266" t="s">
        <v>195</v>
      </c>
      <c r="R75" s="267" t="s">
        <v>736</v>
      </c>
      <c r="S75" s="91"/>
      <c r="T75" s="92"/>
      <c r="U75" s="91"/>
      <c r="V75" s="319"/>
      <c r="W75" s="273"/>
      <c r="X75" s="273"/>
      <c r="Y75" s="268"/>
      <c r="Z75" s="192"/>
      <c r="AA75" s="136"/>
      <c r="AB75" s="192"/>
      <c r="AC75" s="192"/>
      <c r="AD75" s="146"/>
      <c r="AE75" s="96"/>
      <c r="AF75" s="83"/>
      <c r="AG75" s="98"/>
      <c r="AH75" s="273"/>
      <c r="AI75" s="271"/>
      <c r="AJ75" s="257"/>
      <c r="AK75" s="146"/>
      <c r="AL75" s="276"/>
      <c r="AM75" s="276"/>
      <c r="AN75" s="268"/>
      <c r="AO75" s="268"/>
      <c r="AP75" s="311"/>
      <c r="AQ75" s="101"/>
      <c r="AR75" s="101"/>
      <c r="AS75" s="101"/>
      <c r="AT75" s="102"/>
      <c r="AU75" s="273"/>
      <c r="AV75" s="273"/>
      <c r="AW75" s="265"/>
      <c r="AX75" s="265"/>
      <c r="AY75" s="328"/>
      <c r="AZ75" s="103"/>
      <c r="BA75" s="233"/>
      <c r="BB75" s="137"/>
      <c r="BC75" s="104"/>
      <c r="BD75" s="105"/>
      <c r="BE75" s="105"/>
      <c r="BF75" s="104"/>
      <c r="BG75" s="105"/>
      <c r="BH75" s="107"/>
      <c r="BI75" s="108"/>
      <c r="BJ75" s="109"/>
      <c r="BK75" s="109"/>
      <c r="BL75" s="110"/>
      <c r="BM75" s="109"/>
      <c r="BN75" s="111"/>
      <c r="BO75" s="111"/>
      <c r="BP75" s="112"/>
      <c r="BQ75" s="113"/>
      <c r="BR75" s="114"/>
      <c r="BS75" s="113"/>
      <c r="BT75" s="115"/>
      <c r="BU75" s="116"/>
      <c r="BV75" s="117"/>
      <c r="BW75" s="118"/>
      <c r="BX75" s="118"/>
      <c r="BY75" s="118"/>
      <c r="BZ75" s="118"/>
      <c r="CA75" s="105"/>
      <c r="CB75" s="108"/>
      <c r="CC75" s="108"/>
      <c r="CD75" s="108"/>
      <c r="CE75" s="108"/>
      <c r="CF75" s="109"/>
      <c r="CG75" s="120"/>
      <c r="CH75" s="120"/>
      <c r="CI75" s="121"/>
      <c r="CJ75" s="121"/>
      <c r="CK75" s="121"/>
      <c r="CL75" s="122"/>
      <c r="CM75" s="123"/>
      <c r="CN75" s="124"/>
      <c r="CO75" s="268"/>
      <c r="CP75" s="122"/>
      <c r="CQ75" s="125"/>
      <c r="CR75" s="126"/>
      <c r="CS75" s="127"/>
      <c r="CT75" s="128"/>
      <c r="CU75" s="129"/>
      <c r="CV75" s="130"/>
      <c r="CW75" s="131"/>
      <c r="CX75" s="129"/>
      <c r="CY75" s="132"/>
      <c r="CZ75" s="132"/>
      <c r="DA75" s="133"/>
      <c r="DB75" s="277"/>
      <c r="DC75" s="132"/>
      <c r="DD75" s="134"/>
    </row>
    <row r="76" spans="1:182" s="262" customFormat="1" ht="80.25" customHeight="1" x14ac:dyDescent="0.25">
      <c r="B76" s="309" t="s">
        <v>294</v>
      </c>
      <c r="C76" s="310"/>
      <c r="D76" s="443">
        <v>6</v>
      </c>
      <c r="E76" s="273">
        <v>42425</v>
      </c>
      <c r="F76" s="85" t="s">
        <v>269</v>
      </c>
      <c r="G76" s="85" t="s">
        <v>270</v>
      </c>
      <c r="H76" s="263" t="s">
        <v>690</v>
      </c>
      <c r="I76" s="263" t="s">
        <v>76</v>
      </c>
      <c r="J76" s="327" t="s">
        <v>737</v>
      </c>
      <c r="K76" s="98">
        <v>124</v>
      </c>
      <c r="L76" s="264" t="s">
        <v>738</v>
      </c>
      <c r="M76" s="264" t="s">
        <v>739</v>
      </c>
      <c r="N76" s="265">
        <v>99064796</v>
      </c>
      <c r="O76" s="270" t="s">
        <v>740</v>
      </c>
      <c r="P76" s="267">
        <v>42395</v>
      </c>
      <c r="Q76" s="266" t="s">
        <v>195</v>
      </c>
      <c r="R76" s="267" t="s">
        <v>267</v>
      </c>
      <c r="S76" s="91"/>
      <c r="T76" s="92"/>
      <c r="U76" s="91"/>
      <c r="V76" s="319"/>
      <c r="W76" s="273"/>
      <c r="X76" s="273"/>
      <c r="Y76" s="268"/>
      <c r="Z76" s="192"/>
      <c r="AA76" s="136"/>
      <c r="AB76" s="192"/>
      <c r="AC76" s="192"/>
      <c r="AD76" s="146"/>
      <c r="AE76" s="96"/>
      <c r="AF76" s="83"/>
      <c r="AG76" s="98"/>
      <c r="AH76" s="273"/>
      <c r="AI76" s="271"/>
      <c r="AJ76" s="257"/>
      <c r="AK76" s="146"/>
      <c r="AL76" s="276"/>
      <c r="AM76" s="276"/>
      <c r="AN76" s="268"/>
      <c r="AO76" s="268"/>
      <c r="AP76" s="311"/>
      <c r="AQ76" s="101"/>
      <c r="AR76" s="101"/>
      <c r="AS76" s="101"/>
      <c r="AT76" s="102"/>
      <c r="AU76" s="273"/>
      <c r="AV76" s="273"/>
      <c r="AW76" s="265"/>
      <c r="AX76" s="265"/>
      <c r="AY76" s="328"/>
      <c r="AZ76" s="103"/>
      <c r="BA76" s="233"/>
      <c r="BB76" s="137"/>
      <c r="BC76" s="104"/>
      <c r="BD76" s="105"/>
      <c r="BE76" s="105"/>
      <c r="BF76" s="104"/>
      <c r="BG76" s="105"/>
      <c r="BH76" s="107"/>
      <c r="BI76" s="108"/>
      <c r="BJ76" s="109"/>
      <c r="BK76" s="109"/>
      <c r="BL76" s="110"/>
      <c r="BM76" s="109"/>
      <c r="BN76" s="111"/>
      <c r="BO76" s="111"/>
      <c r="BP76" s="112"/>
      <c r="BQ76" s="113"/>
      <c r="BR76" s="114"/>
      <c r="BS76" s="113"/>
      <c r="BT76" s="115"/>
      <c r="BU76" s="116"/>
      <c r="BV76" s="117"/>
      <c r="BW76" s="118"/>
      <c r="BX76" s="118"/>
      <c r="BY76" s="118"/>
      <c r="BZ76" s="118"/>
      <c r="CA76" s="105"/>
      <c r="CB76" s="108"/>
      <c r="CC76" s="108"/>
      <c r="CD76" s="108"/>
      <c r="CE76" s="108"/>
      <c r="CF76" s="109"/>
      <c r="CG76" s="120"/>
      <c r="CH76" s="120"/>
      <c r="CI76" s="121"/>
      <c r="CJ76" s="121"/>
      <c r="CK76" s="121"/>
      <c r="CL76" s="122"/>
      <c r="CM76" s="123"/>
      <c r="CN76" s="124"/>
      <c r="CO76" s="268"/>
      <c r="CP76" s="122"/>
      <c r="CQ76" s="125"/>
      <c r="CR76" s="126"/>
      <c r="CS76" s="127"/>
      <c r="CT76" s="128"/>
      <c r="CU76" s="129"/>
      <c r="CV76" s="130"/>
      <c r="CW76" s="131"/>
      <c r="CX76" s="129"/>
      <c r="CY76" s="132"/>
      <c r="CZ76" s="132"/>
      <c r="DA76" s="133"/>
      <c r="DB76" s="277"/>
      <c r="DC76" s="132"/>
      <c r="DD76" s="134"/>
    </row>
    <row r="77" spans="1:182" s="262" customFormat="1" ht="89.25" customHeight="1" x14ac:dyDescent="0.25">
      <c r="B77" s="309" t="s">
        <v>125</v>
      </c>
      <c r="C77" s="310"/>
      <c r="D77" s="443">
        <v>7</v>
      </c>
      <c r="E77" s="273">
        <v>42429</v>
      </c>
      <c r="F77" s="85" t="s">
        <v>269</v>
      </c>
      <c r="G77" s="85" t="s">
        <v>270</v>
      </c>
      <c r="H77" s="263" t="s">
        <v>219</v>
      </c>
      <c r="I77" s="263" t="s">
        <v>219</v>
      </c>
      <c r="J77" s="327" t="s">
        <v>741</v>
      </c>
      <c r="K77" s="98">
        <v>18</v>
      </c>
      <c r="L77" s="264" t="s">
        <v>742</v>
      </c>
      <c r="M77" s="264" t="s">
        <v>743</v>
      </c>
      <c r="N77" s="265">
        <v>549402759</v>
      </c>
      <c r="O77" s="270" t="s">
        <v>744</v>
      </c>
      <c r="P77" s="267">
        <v>42417</v>
      </c>
      <c r="Q77" s="266" t="s">
        <v>195</v>
      </c>
      <c r="R77" s="267" t="s">
        <v>267</v>
      </c>
      <c r="S77" s="91"/>
      <c r="T77" s="92"/>
      <c r="U77" s="91"/>
      <c r="V77" s="319"/>
      <c r="W77" s="273"/>
      <c r="X77" s="273"/>
      <c r="Y77" s="268"/>
      <c r="Z77" s="192"/>
      <c r="AA77" s="136"/>
      <c r="AB77" s="192"/>
      <c r="AC77" s="192"/>
      <c r="AD77" s="146"/>
      <c r="AE77" s="96"/>
      <c r="AF77" s="83"/>
      <c r="AG77" s="98"/>
      <c r="AH77" s="273"/>
      <c r="AI77" s="271"/>
      <c r="AJ77" s="257"/>
      <c r="AK77" s="146"/>
      <c r="AL77" s="276"/>
      <c r="AM77" s="276"/>
      <c r="AN77" s="268"/>
      <c r="AO77" s="268"/>
      <c r="AP77" s="311"/>
      <c r="AQ77" s="101"/>
      <c r="AR77" s="101"/>
      <c r="AS77" s="101"/>
      <c r="AT77" s="102"/>
      <c r="AU77" s="273"/>
      <c r="AV77" s="273"/>
      <c r="AW77" s="265"/>
      <c r="AX77" s="265"/>
      <c r="AY77" s="328"/>
      <c r="AZ77" s="103"/>
      <c r="BA77" s="233"/>
      <c r="BB77" s="137"/>
      <c r="BC77" s="104"/>
      <c r="BD77" s="105"/>
      <c r="BE77" s="105"/>
      <c r="BF77" s="104"/>
      <c r="BG77" s="105"/>
      <c r="BH77" s="107"/>
      <c r="BI77" s="108"/>
      <c r="BJ77" s="109"/>
      <c r="BK77" s="109"/>
      <c r="BL77" s="110"/>
      <c r="BM77" s="109"/>
      <c r="BN77" s="111"/>
      <c r="BO77" s="111"/>
      <c r="BP77" s="112"/>
      <c r="BQ77" s="113"/>
      <c r="BR77" s="114"/>
      <c r="BS77" s="113"/>
      <c r="BT77" s="115"/>
      <c r="BU77" s="116"/>
      <c r="BV77" s="117"/>
      <c r="BW77" s="118"/>
      <c r="BX77" s="118"/>
      <c r="BY77" s="118"/>
      <c r="BZ77" s="118"/>
      <c r="CA77" s="105"/>
      <c r="CB77" s="108"/>
      <c r="CC77" s="108"/>
      <c r="CD77" s="108"/>
      <c r="CE77" s="108"/>
      <c r="CF77" s="109"/>
      <c r="CG77" s="120"/>
      <c r="CH77" s="120"/>
      <c r="CI77" s="121"/>
      <c r="CJ77" s="121"/>
      <c r="CK77" s="121"/>
      <c r="CL77" s="122"/>
      <c r="CM77" s="123"/>
      <c r="CN77" s="124"/>
      <c r="CO77" s="268"/>
      <c r="CP77" s="122"/>
      <c r="CQ77" s="125"/>
      <c r="CR77" s="126"/>
      <c r="CS77" s="127"/>
      <c r="CT77" s="128"/>
      <c r="CU77" s="129"/>
      <c r="CV77" s="130"/>
      <c r="CW77" s="131"/>
      <c r="CX77" s="129"/>
      <c r="CY77" s="132"/>
      <c r="CZ77" s="132"/>
      <c r="DA77" s="133"/>
      <c r="DB77" s="277"/>
      <c r="DC77" s="132"/>
      <c r="DD77" s="134"/>
    </row>
    <row r="78" spans="1:182" s="82" customFormat="1" ht="49.5" customHeight="1" x14ac:dyDescent="0.25">
      <c r="B78" s="197" t="s">
        <v>294</v>
      </c>
      <c r="C78" s="43" t="s">
        <v>522</v>
      </c>
      <c r="D78" s="84" t="s">
        <v>7</v>
      </c>
      <c r="E78" s="273">
        <v>42398</v>
      </c>
      <c r="F78" s="85" t="s">
        <v>269</v>
      </c>
      <c r="G78" s="85" t="s">
        <v>683</v>
      </c>
      <c r="H78" s="263" t="s">
        <v>446</v>
      </c>
      <c r="I78" s="263" t="s">
        <v>73</v>
      </c>
      <c r="J78" s="219" t="s">
        <v>745</v>
      </c>
      <c r="K78" s="98">
        <v>120</v>
      </c>
      <c r="L78" s="264">
        <v>781815</v>
      </c>
      <c r="M78" s="264" t="s">
        <v>523</v>
      </c>
      <c r="N78" s="265">
        <v>161000000</v>
      </c>
      <c r="O78" s="270" t="s">
        <v>524</v>
      </c>
      <c r="P78" s="267" t="s">
        <v>278</v>
      </c>
      <c r="Q78" s="266" t="s">
        <v>195</v>
      </c>
      <c r="R78" s="267"/>
      <c r="S78" s="91"/>
      <c r="T78" s="92"/>
      <c r="U78" s="91"/>
      <c r="V78" s="319"/>
      <c r="W78" s="273"/>
      <c r="X78" s="273"/>
      <c r="Y78" s="268">
        <f t="shared" si="8"/>
        <v>0</v>
      </c>
      <c r="Z78" s="263"/>
      <c r="AA78" s="263"/>
      <c r="AB78" s="263"/>
      <c r="AC78" s="263"/>
      <c r="AD78" s="269"/>
      <c r="AE78" s="96"/>
      <c r="AF78" s="83"/>
      <c r="AG78" s="98"/>
      <c r="AH78" s="273"/>
      <c r="AI78" s="271"/>
      <c r="AJ78" s="258"/>
      <c r="AK78" s="269"/>
      <c r="AL78" s="265"/>
      <c r="AM78" s="265"/>
      <c r="AN78" s="268"/>
      <c r="AO78" s="268">
        <f t="shared" si="0"/>
        <v>0</v>
      </c>
      <c r="AP78" s="100" t="s">
        <v>17</v>
      </c>
      <c r="AQ78" s="101" t="s">
        <v>30</v>
      </c>
      <c r="AR78" s="101" t="s">
        <v>30</v>
      </c>
      <c r="AS78" s="101" t="s">
        <v>30</v>
      </c>
      <c r="AT78" s="102" t="s">
        <v>30</v>
      </c>
      <c r="AU78" s="273"/>
      <c r="AV78" s="273"/>
      <c r="AW78" s="265">
        <f t="shared" si="9"/>
        <v>0</v>
      </c>
      <c r="AX78" s="265"/>
      <c r="AY78" s="136"/>
      <c r="AZ78" s="103" t="e">
        <f>LOOKUP(AY78,#REF!,#REF!)</f>
        <v>#REF!</v>
      </c>
      <c r="BA78" s="92"/>
      <c r="BB78" s="104"/>
      <c r="BC78" s="104"/>
      <c r="BD78" s="105"/>
      <c r="BE78" s="138"/>
      <c r="BF78" s="104"/>
      <c r="BG78" s="105"/>
      <c r="BH78" s="107"/>
      <c r="BI78" s="108"/>
      <c r="BJ78" s="109"/>
      <c r="BK78" s="109"/>
      <c r="BL78" s="110"/>
      <c r="BM78" s="109"/>
      <c r="BN78" s="111"/>
      <c r="BO78" s="111"/>
      <c r="BP78" s="112"/>
      <c r="BQ78" s="113"/>
      <c r="BR78" s="114"/>
      <c r="BS78" s="113"/>
      <c r="BT78" s="115">
        <f t="shared" ref="BT78" si="218">+AN78</f>
        <v>0</v>
      </c>
      <c r="BU78" s="116">
        <f t="shared" si="10"/>
        <v>0</v>
      </c>
      <c r="BV78" s="117">
        <f t="shared" si="2"/>
        <v>0</v>
      </c>
      <c r="BW78" s="118"/>
      <c r="BX78" s="118"/>
      <c r="BY78" s="119"/>
      <c r="BZ78" s="118"/>
      <c r="CA78" s="105"/>
      <c r="CB78" s="108"/>
      <c r="CC78" s="108"/>
      <c r="CD78" s="139"/>
      <c r="CE78" s="108"/>
      <c r="CF78" s="109"/>
      <c r="CG78" s="120"/>
      <c r="CH78" s="120"/>
      <c r="CI78" s="121"/>
      <c r="CJ78" s="121"/>
      <c r="CK78" s="121"/>
      <c r="CL78" s="122"/>
      <c r="CM78" s="123">
        <f t="shared" ref="CM78" si="219">+IF(BX78&gt;AV78,IF(CC78&gt;BX78,IF(CH78&gt;CC78,CH78,CC78),BX78),AV78)</f>
        <v>0</v>
      </c>
      <c r="CN78" s="124"/>
      <c r="CO78" s="94"/>
      <c r="CP78" s="122"/>
      <c r="CQ78" s="125" t="e">
        <f>+SUMIFS(#REF!,#REF!,AG78)</f>
        <v>#REF!</v>
      </c>
      <c r="CR78" s="126" t="e">
        <f>+SUMIFS(#REF!,#REF!,BB78)+SUMIFS(#REF!,#REF!,BH78)+SUMIFS(#REF!,#REF!,BN78)</f>
        <v>#REF!</v>
      </c>
      <c r="CS78" s="127" t="e">
        <f t="shared" si="11"/>
        <v>#REF!</v>
      </c>
      <c r="CT78" s="128"/>
      <c r="CU78" s="129">
        <f t="shared" ref="CU78" si="220">+R78</f>
        <v>0</v>
      </c>
      <c r="CV78" s="130"/>
      <c r="CW78" s="131">
        <f t="shared" ref="CW78" si="221">+AU78</f>
        <v>0</v>
      </c>
      <c r="CX78" s="129">
        <f t="shared" ref="CX78" si="222">+CM78</f>
        <v>0</v>
      </c>
      <c r="CY78" s="132">
        <f t="shared" si="16"/>
        <v>0</v>
      </c>
      <c r="CZ78" s="132">
        <f t="shared" ref="CZ78:CZ88" si="223">+$DB$1-CW78</f>
        <v>42277</v>
      </c>
      <c r="DA78" s="133">
        <f t="shared" si="13"/>
        <v>100</v>
      </c>
      <c r="DB78" s="277"/>
      <c r="DC78" s="132">
        <f t="shared" si="14"/>
        <v>100</v>
      </c>
      <c r="DD78" s="134" t="e">
        <f t="shared" si="15"/>
        <v>#REF!</v>
      </c>
    </row>
    <row r="79" spans="1:182" s="82" customFormat="1" x14ac:dyDescent="0.25">
      <c r="B79" s="197"/>
      <c r="C79" s="187"/>
      <c r="D79" s="84"/>
      <c r="E79" s="273"/>
      <c r="F79" s="85"/>
      <c r="G79" s="85"/>
      <c r="H79" s="263"/>
      <c r="I79" s="263"/>
      <c r="J79" s="218"/>
      <c r="K79" s="272"/>
      <c r="L79" s="264"/>
      <c r="M79" s="201"/>
      <c r="N79" s="265"/>
      <c r="O79" s="270"/>
      <c r="P79" s="267"/>
      <c r="Q79" s="266"/>
      <c r="R79" s="267"/>
      <c r="S79" s="91"/>
      <c r="T79" s="92"/>
      <c r="U79" s="91"/>
      <c r="V79" s="224"/>
      <c r="W79" s="273"/>
      <c r="X79" s="273"/>
      <c r="Y79" s="268">
        <f t="shared" ref="Y79:Y132" si="224">W79-X79</f>
        <v>0</v>
      </c>
      <c r="Z79" s="192"/>
      <c r="AA79" s="192"/>
      <c r="AB79" s="192"/>
      <c r="AC79" s="192"/>
      <c r="AD79" s="146"/>
      <c r="AE79" s="96"/>
      <c r="AF79" s="83"/>
      <c r="AG79" s="98"/>
      <c r="AH79" s="273"/>
      <c r="AI79" s="195"/>
      <c r="AJ79" s="257"/>
      <c r="AK79" s="146"/>
      <c r="AL79" s="265"/>
      <c r="AM79" s="265"/>
      <c r="AN79" s="268"/>
      <c r="AO79" s="268">
        <f t="shared" ref="AO79:AO131" si="225">+AM79+AN79</f>
        <v>0</v>
      </c>
      <c r="AP79" s="100" t="s">
        <v>17</v>
      </c>
      <c r="AQ79" s="101" t="s">
        <v>30</v>
      </c>
      <c r="AR79" s="101" t="s">
        <v>30</v>
      </c>
      <c r="AS79" s="101" t="s">
        <v>30</v>
      </c>
      <c r="AT79" s="102" t="s">
        <v>30</v>
      </c>
      <c r="AU79" s="273"/>
      <c r="AV79" s="273"/>
      <c r="AW79" s="265">
        <f t="shared" ref="AW79:AW132" si="226">AV79-AU79</f>
        <v>0</v>
      </c>
      <c r="AX79" s="265"/>
      <c r="AY79" s="196"/>
      <c r="AZ79" s="103" t="e">
        <f>LOOKUP(AY79,#REF!,#REF!)</f>
        <v>#REF!</v>
      </c>
      <c r="BA79" s="228"/>
      <c r="BB79" s="104"/>
      <c r="BC79" s="104"/>
      <c r="BD79" s="105"/>
      <c r="BE79" s="106"/>
      <c r="BF79" s="104"/>
      <c r="BG79" s="105"/>
      <c r="BH79" s="107"/>
      <c r="BI79" s="108"/>
      <c r="BJ79" s="109"/>
      <c r="BK79" s="109"/>
      <c r="BL79" s="110"/>
      <c r="BM79" s="109"/>
      <c r="BN79" s="111"/>
      <c r="BO79" s="111"/>
      <c r="BP79" s="112"/>
      <c r="BQ79" s="113"/>
      <c r="BR79" s="114"/>
      <c r="BS79" s="113"/>
      <c r="BT79" s="115">
        <f t="shared" ref="BT79:BT99" si="227">+AN79</f>
        <v>0</v>
      </c>
      <c r="BU79" s="116">
        <f t="shared" ref="BU79:BU132" si="228">+BD79+BJ79+BP79+BT79</f>
        <v>0</v>
      </c>
      <c r="BV79" s="117">
        <f t="shared" ref="BV79:BV131" si="229">+AO79+BU79</f>
        <v>0</v>
      </c>
      <c r="BW79" s="118"/>
      <c r="BX79" s="118"/>
      <c r="BY79" s="119"/>
      <c r="BZ79" s="118"/>
      <c r="CA79" s="105"/>
      <c r="CB79" s="109"/>
      <c r="CC79" s="108"/>
      <c r="CD79" s="108"/>
      <c r="CE79" s="108"/>
      <c r="CF79" s="109"/>
      <c r="CG79" s="120"/>
      <c r="CH79" s="120"/>
      <c r="CI79" s="121"/>
      <c r="CJ79" s="121"/>
      <c r="CK79" s="121"/>
      <c r="CL79" s="122"/>
      <c r="CM79" s="123">
        <f t="shared" ref="CM79:CM88" si="230">+IF(BX79&gt;AV79,IF(CC79&gt;BX79,IF(CH79&gt;CC79,CH79,CC79),BX79),AV79)</f>
        <v>0</v>
      </c>
      <c r="CN79" s="124"/>
      <c r="CO79" s="94"/>
      <c r="CP79" s="122"/>
      <c r="CQ79" s="125" t="e">
        <f>+SUMIFS(#REF!,#REF!,AG79)</f>
        <v>#REF!</v>
      </c>
      <c r="CR79" s="126" t="e">
        <f>+SUMIFS(#REF!,#REF!,BB79)+SUMIFS(#REF!,#REF!,BH79)+SUMIFS(#REF!,#REF!,BN79)</f>
        <v>#REF!</v>
      </c>
      <c r="CS79" s="127" t="e">
        <f t="shared" ref="CS79:CS132" si="231">+(CQ79+CR79)/BV79</f>
        <v>#REF!</v>
      </c>
      <c r="CT79" s="128"/>
      <c r="CU79" s="129">
        <f t="shared" ref="CU79:CU88" si="232">+R79</f>
        <v>0</v>
      </c>
      <c r="CV79" s="130"/>
      <c r="CW79" s="131">
        <f t="shared" ref="CW79:CW88" si="233">+AU79</f>
        <v>0</v>
      </c>
      <c r="CX79" s="129">
        <f t="shared" ref="CX79:CX88" si="234">+CM79</f>
        <v>0</v>
      </c>
      <c r="CY79" s="132">
        <f t="shared" ref="CY79:CY133" si="235">+CX79-CW79</f>
        <v>0</v>
      </c>
      <c r="CZ79" s="132">
        <f t="shared" si="223"/>
        <v>42277</v>
      </c>
      <c r="DA79" s="133">
        <f t="shared" ref="DA79:DA132" si="236">+IF(CZ79&gt;=CY79,100,(CZ79/CY79)*100)</f>
        <v>100</v>
      </c>
      <c r="DB79" s="459"/>
      <c r="DC79" s="132">
        <f t="shared" ref="DC79:DC132" si="237">+DA79</f>
        <v>100</v>
      </c>
      <c r="DD79" s="134" t="e">
        <f t="shared" ref="DD79:DD132" si="238">+CS79</f>
        <v>#REF!</v>
      </c>
    </row>
    <row r="80" spans="1:182" s="82" customFormat="1" x14ac:dyDescent="0.25">
      <c r="B80" s="197"/>
      <c r="C80" s="43"/>
      <c r="D80" s="84"/>
      <c r="E80" s="273"/>
      <c r="F80" s="85"/>
      <c r="G80" s="85"/>
      <c r="H80" s="263"/>
      <c r="I80" s="263"/>
      <c r="J80" s="220"/>
      <c r="K80" s="98"/>
      <c r="L80" s="264"/>
      <c r="M80" s="264"/>
      <c r="N80" s="265"/>
      <c r="O80" s="270"/>
      <c r="P80" s="267"/>
      <c r="Q80" s="266"/>
      <c r="R80" s="267"/>
      <c r="S80" s="91"/>
      <c r="T80" s="92"/>
      <c r="U80" s="91"/>
      <c r="V80" s="135"/>
      <c r="W80" s="273"/>
      <c r="X80" s="273"/>
      <c r="Y80" s="268">
        <f t="shared" si="224"/>
        <v>0</v>
      </c>
      <c r="Z80" s="263"/>
      <c r="AA80" s="263"/>
      <c r="AB80" s="263"/>
      <c r="AC80" s="263"/>
      <c r="AD80" s="269"/>
      <c r="AE80" s="96"/>
      <c r="AF80" s="83"/>
      <c r="AG80" s="98"/>
      <c r="AH80" s="273"/>
      <c r="AI80" s="271"/>
      <c r="AJ80" s="258"/>
      <c r="AK80" s="269"/>
      <c r="AL80" s="265"/>
      <c r="AM80" s="265"/>
      <c r="AN80" s="268"/>
      <c r="AO80" s="268">
        <f t="shared" si="225"/>
        <v>0</v>
      </c>
      <c r="AP80" s="100" t="s">
        <v>17</v>
      </c>
      <c r="AQ80" s="101" t="s">
        <v>30</v>
      </c>
      <c r="AR80" s="101" t="s">
        <v>30</v>
      </c>
      <c r="AS80" s="101" t="s">
        <v>30</v>
      </c>
      <c r="AT80" s="102" t="s">
        <v>30</v>
      </c>
      <c r="AU80" s="273"/>
      <c r="AV80" s="273"/>
      <c r="AW80" s="265">
        <f t="shared" si="226"/>
        <v>0</v>
      </c>
      <c r="AX80" s="265"/>
      <c r="AY80" s="136"/>
      <c r="AZ80" s="103" t="e">
        <f>LOOKUP(AY80,#REF!,#REF!)</f>
        <v>#REF!</v>
      </c>
      <c r="BA80" s="92"/>
      <c r="BB80" s="137"/>
      <c r="BC80" s="104"/>
      <c r="BD80" s="105"/>
      <c r="BE80" s="105"/>
      <c r="BF80" s="104"/>
      <c r="BG80" s="105"/>
      <c r="BH80" s="107"/>
      <c r="BI80" s="108"/>
      <c r="BJ80" s="109"/>
      <c r="BK80" s="109"/>
      <c r="BL80" s="110"/>
      <c r="BM80" s="109"/>
      <c r="BN80" s="111"/>
      <c r="BO80" s="111"/>
      <c r="BP80" s="112"/>
      <c r="BQ80" s="113"/>
      <c r="BR80" s="114"/>
      <c r="BS80" s="113"/>
      <c r="BT80" s="115">
        <f t="shared" si="227"/>
        <v>0</v>
      </c>
      <c r="BU80" s="116">
        <f t="shared" si="228"/>
        <v>0</v>
      </c>
      <c r="BV80" s="117">
        <f t="shared" si="229"/>
        <v>0</v>
      </c>
      <c r="BW80" s="118"/>
      <c r="BX80" s="118"/>
      <c r="BY80" s="118"/>
      <c r="BZ80" s="118"/>
      <c r="CA80" s="105"/>
      <c r="CB80" s="108"/>
      <c r="CC80" s="108"/>
      <c r="CD80" s="108"/>
      <c r="CE80" s="108"/>
      <c r="CF80" s="109"/>
      <c r="CG80" s="120"/>
      <c r="CH80" s="120"/>
      <c r="CI80" s="121"/>
      <c r="CJ80" s="121"/>
      <c r="CK80" s="121"/>
      <c r="CL80" s="122"/>
      <c r="CM80" s="123">
        <f t="shared" si="230"/>
        <v>0</v>
      </c>
      <c r="CN80" s="124"/>
      <c r="CO80" s="94"/>
      <c r="CP80" s="122"/>
      <c r="CQ80" s="125" t="e">
        <f>+SUMIFS(#REF!,#REF!,AG80)</f>
        <v>#REF!</v>
      </c>
      <c r="CR80" s="126" t="e">
        <f>+SUMIFS(#REF!,#REF!,BB80)+SUMIFS(#REF!,#REF!,BH80)+SUMIFS(#REF!,#REF!,BN80)</f>
        <v>#REF!</v>
      </c>
      <c r="CS80" s="127" t="e">
        <f t="shared" si="231"/>
        <v>#REF!</v>
      </c>
      <c r="CT80" s="128"/>
      <c r="CU80" s="129">
        <f t="shared" si="232"/>
        <v>0</v>
      </c>
      <c r="CV80" s="130"/>
      <c r="CW80" s="131">
        <f t="shared" si="233"/>
        <v>0</v>
      </c>
      <c r="CX80" s="129">
        <f t="shared" si="234"/>
        <v>0</v>
      </c>
      <c r="CY80" s="132">
        <f t="shared" si="235"/>
        <v>0</v>
      </c>
      <c r="CZ80" s="132">
        <f t="shared" si="223"/>
        <v>42277</v>
      </c>
      <c r="DA80" s="133">
        <f t="shared" si="236"/>
        <v>100</v>
      </c>
      <c r="DB80" s="459"/>
      <c r="DC80" s="132">
        <f t="shared" si="237"/>
        <v>100</v>
      </c>
      <c r="DD80" s="134" t="e">
        <f t="shared" si="238"/>
        <v>#REF!</v>
      </c>
    </row>
    <row r="81" spans="2:108" s="82" customFormat="1" x14ac:dyDescent="0.25">
      <c r="B81" s="197"/>
      <c r="C81" s="43"/>
      <c r="D81" s="84"/>
      <c r="E81" s="194"/>
      <c r="F81" s="85"/>
      <c r="G81" s="85"/>
      <c r="H81" s="86"/>
      <c r="I81" s="86"/>
      <c r="J81" s="220"/>
      <c r="K81" s="98"/>
      <c r="L81" s="87"/>
      <c r="M81" s="87"/>
      <c r="N81" s="88"/>
      <c r="O81" s="97"/>
      <c r="P81" s="90"/>
      <c r="Q81" s="89"/>
      <c r="R81" s="90"/>
      <c r="S81" s="91"/>
      <c r="T81" s="92"/>
      <c r="U81" s="91"/>
      <c r="V81" s="93"/>
      <c r="W81" s="194"/>
      <c r="X81" s="194"/>
      <c r="Y81" s="94">
        <f t="shared" si="224"/>
        <v>0</v>
      </c>
      <c r="Z81" s="86"/>
      <c r="AA81" s="86"/>
      <c r="AB81" s="86"/>
      <c r="AC81" s="86"/>
      <c r="AD81" s="95"/>
      <c r="AE81" s="96"/>
      <c r="AF81" s="83"/>
      <c r="AG81" s="98"/>
      <c r="AH81" s="194"/>
      <c r="AI81" s="99"/>
      <c r="AJ81" s="258"/>
      <c r="AK81" s="95"/>
      <c r="AL81" s="88"/>
      <c r="AM81" s="88"/>
      <c r="AN81" s="94"/>
      <c r="AO81" s="94">
        <f t="shared" si="225"/>
        <v>0</v>
      </c>
      <c r="AP81" s="100" t="s">
        <v>17</v>
      </c>
      <c r="AQ81" s="101" t="s">
        <v>30</v>
      </c>
      <c r="AR81" s="101" t="s">
        <v>30</v>
      </c>
      <c r="AS81" s="101" t="s">
        <v>30</v>
      </c>
      <c r="AT81" s="102" t="s">
        <v>30</v>
      </c>
      <c r="AU81" s="194"/>
      <c r="AV81" s="194"/>
      <c r="AW81" s="88">
        <f t="shared" si="226"/>
        <v>0</v>
      </c>
      <c r="AX81" s="88"/>
      <c r="AY81" s="136"/>
      <c r="AZ81" s="103" t="e">
        <f>LOOKUP(AY81,#REF!,#REF!)</f>
        <v>#REF!</v>
      </c>
      <c r="BA81" s="92"/>
      <c r="BB81" s="104"/>
      <c r="BC81" s="104"/>
      <c r="BD81" s="105"/>
      <c r="BE81" s="138"/>
      <c r="BF81" s="104"/>
      <c r="BG81" s="105"/>
      <c r="BH81" s="107"/>
      <c r="BI81" s="108"/>
      <c r="BJ81" s="109"/>
      <c r="BK81" s="109"/>
      <c r="BL81" s="110"/>
      <c r="BM81" s="109"/>
      <c r="BN81" s="111"/>
      <c r="BO81" s="111"/>
      <c r="BP81" s="112"/>
      <c r="BQ81" s="113"/>
      <c r="BR81" s="114"/>
      <c r="BS81" s="113"/>
      <c r="BT81" s="115">
        <f t="shared" si="227"/>
        <v>0</v>
      </c>
      <c r="BU81" s="116">
        <f t="shared" si="228"/>
        <v>0</v>
      </c>
      <c r="BV81" s="117">
        <f t="shared" si="229"/>
        <v>0</v>
      </c>
      <c r="BW81" s="118"/>
      <c r="BX81" s="118"/>
      <c r="BY81" s="119"/>
      <c r="BZ81" s="118"/>
      <c r="CA81" s="105"/>
      <c r="CB81" s="108"/>
      <c r="CC81" s="108"/>
      <c r="CD81" s="139"/>
      <c r="CE81" s="108"/>
      <c r="CF81" s="109"/>
      <c r="CG81" s="120"/>
      <c r="CH81" s="120"/>
      <c r="CI81" s="121"/>
      <c r="CJ81" s="121"/>
      <c r="CK81" s="121"/>
      <c r="CL81" s="122"/>
      <c r="CM81" s="123">
        <f t="shared" si="230"/>
        <v>0</v>
      </c>
      <c r="CN81" s="124"/>
      <c r="CO81" s="94"/>
      <c r="CP81" s="122"/>
      <c r="CQ81" s="125" t="e">
        <f>+SUMIFS(#REF!,#REF!,AG81)</f>
        <v>#REF!</v>
      </c>
      <c r="CR81" s="126" t="e">
        <f>+SUMIFS(#REF!,#REF!,BB81)+SUMIFS(#REF!,#REF!,BH81)+SUMIFS(#REF!,#REF!,BN81)</f>
        <v>#REF!</v>
      </c>
      <c r="CS81" s="127" t="e">
        <f t="shared" si="231"/>
        <v>#REF!</v>
      </c>
      <c r="CT81" s="128"/>
      <c r="CU81" s="129">
        <f t="shared" si="232"/>
        <v>0</v>
      </c>
      <c r="CV81" s="130"/>
      <c r="CW81" s="131">
        <f t="shared" si="233"/>
        <v>0</v>
      </c>
      <c r="CX81" s="129">
        <f t="shared" si="234"/>
        <v>0</v>
      </c>
      <c r="CY81" s="132">
        <f t="shared" si="235"/>
        <v>0</v>
      </c>
      <c r="CZ81" s="132">
        <f t="shared" si="223"/>
        <v>42277</v>
      </c>
      <c r="DA81" s="133">
        <f t="shared" si="236"/>
        <v>100</v>
      </c>
      <c r="DB81" s="459"/>
      <c r="DC81" s="132">
        <f t="shared" si="237"/>
        <v>100</v>
      </c>
      <c r="DD81" s="134" t="e">
        <f t="shared" si="238"/>
        <v>#REF!</v>
      </c>
    </row>
    <row r="82" spans="2:108" s="82" customFormat="1" x14ac:dyDescent="0.25">
      <c r="B82" s="197"/>
      <c r="C82" s="187"/>
      <c r="D82" s="84"/>
      <c r="E82" s="194"/>
      <c r="F82" s="85"/>
      <c r="G82" s="85"/>
      <c r="H82" s="86"/>
      <c r="I82" s="86"/>
      <c r="J82" s="218"/>
      <c r="K82" s="143"/>
      <c r="L82" s="87"/>
      <c r="M82" s="201"/>
      <c r="N82" s="88"/>
      <c r="O82" s="97"/>
      <c r="P82" s="90"/>
      <c r="Q82" s="89"/>
      <c r="R82" s="90"/>
      <c r="S82" s="91"/>
      <c r="T82" s="92"/>
      <c r="U82" s="91"/>
      <c r="V82" s="224"/>
      <c r="W82" s="194"/>
      <c r="X82" s="194"/>
      <c r="Y82" s="94">
        <f t="shared" si="224"/>
        <v>0</v>
      </c>
      <c r="Z82" s="192"/>
      <c r="AA82" s="192"/>
      <c r="AB82" s="192"/>
      <c r="AC82" s="192"/>
      <c r="AD82" s="146"/>
      <c r="AE82" s="96"/>
      <c r="AF82" s="83"/>
      <c r="AG82" s="98"/>
      <c r="AH82" s="194"/>
      <c r="AI82" s="195"/>
      <c r="AJ82" s="257"/>
      <c r="AK82" s="146"/>
      <c r="AL82" s="88"/>
      <c r="AM82" s="88"/>
      <c r="AN82" s="94"/>
      <c r="AO82" s="94">
        <f t="shared" si="225"/>
        <v>0</v>
      </c>
      <c r="AP82" s="100" t="s">
        <v>17</v>
      </c>
      <c r="AQ82" s="101" t="s">
        <v>30</v>
      </c>
      <c r="AR82" s="101" t="s">
        <v>30</v>
      </c>
      <c r="AS82" s="101" t="s">
        <v>30</v>
      </c>
      <c r="AT82" s="102" t="s">
        <v>30</v>
      </c>
      <c r="AU82" s="194"/>
      <c r="AV82" s="194"/>
      <c r="AW82" s="88">
        <f t="shared" si="226"/>
        <v>0</v>
      </c>
      <c r="AX82" s="88"/>
      <c r="AY82" s="196"/>
      <c r="AZ82" s="103" t="e">
        <f>LOOKUP(AY82,#REF!,#REF!)</f>
        <v>#REF!</v>
      </c>
      <c r="BA82" s="228"/>
      <c r="BB82" s="104"/>
      <c r="BC82" s="104"/>
      <c r="BD82" s="105"/>
      <c r="BE82" s="106"/>
      <c r="BF82" s="104"/>
      <c r="BG82" s="105"/>
      <c r="BH82" s="107"/>
      <c r="BI82" s="108"/>
      <c r="BJ82" s="109"/>
      <c r="BK82" s="109"/>
      <c r="BL82" s="110"/>
      <c r="BM82" s="109"/>
      <c r="BN82" s="111"/>
      <c r="BO82" s="111"/>
      <c r="BP82" s="112"/>
      <c r="BQ82" s="113"/>
      <c r="BR82" s="114"/>
      <c r="BS82" s="113"/>
      <c r="BT82" s="115">
        <f t="shared" si="227"/>
        <v>0</v>
      </c>
      <c r="BU82" s="116">
        <f t="shared" si="228"/>
        <v>0</v>
      </c>
      <c r="BV82" s="117">
        <f t="shared" si="229"/>
        <v>0</v>
      </c>
      <c r="BW82" s="118"/>
      <c r="BX82" s="118"/>
      <c r="BY82" s="119"/>
      <c r="BZ82" s="118"/>
      <c r="CA82" s="105"/>
      <c r="CB82" s="109"/>
      <c r="CC82" s="108"/>
      <c r="CD82" s="108"/>
      <c r="CE82" s="108"/>
      <c r="CF82" s="109"/>
      <c r="CG82" s="120"/>
      <c r="CH82" s="120"/>
      <c r="CI82" s="121"/>
      <c r="CJ82" s="121"/>
      <c r="CK82" s="121"/>
      <c r="CL82" s="122"/>
      <c r="CM82" s="123">
        <f t="shared" si="230"/>
        <v>0</v>
      </c>
      <c r="CN82" s="124"/>
      <c r="CO82" s="94"/>
      <c r="CP82" s="122"/>
      <c r="CQ82" s="125" t="e">
        <f>+SUMIFS(#REF!,#REF!,AG82)</f>
        <v>#REF!</v>
      </c>
      <c r="CR82" s="126" t="e">
        <f>+SUMIFS(#REF!,#REF!,BB82)+SUMIFS(#REF!,#REF!,BH82)+SUMIFS(#REF!,#REF!,BN82)</f>
        <v>#REF!</v>
      </c>
      <c r="CS82" s="127" t="e">
        <f t="shared" si="231"/>
        <v>#REF!</v>
      </c>
      <c r="CT82" s="128"/>
      <c r="CU82" s="129">
        <f t="shared" si="232"/>
        <v>0</v>
      </c>
      <c r="CV82" s="130"/>
      <c r="CW82" s="131">
        <f t="shared" si="233"/>
        <v>0</v>
      </c>
      <c r="CX82" s="129">
        <f t="shared" si="234"/>
        <v>0</v>
      </c>
      <c r="CY82" s="132">
        <f t="shared" si="235"/>
        <v>0</v>
      </c>
      <c r="CZ82" s="132">
        <f t="shared" si="223"/>
        <v>42277</v>
      </c>
      <c r="DA82" s="133">
        <f t="shared" si="236"/>
        <v>100</v>
      </c>
      <c r="DB82" s="459"/>
      <c r="DC82" s="132">
        <f t="shared" si="237"/>
        <v>100</v>
      </c>
      <c r="DD82" s="134" t="e">
        <f t="shared" si="238"/>
        <v>#REF!</v>
      </c>
    </row>
    <row r="83" spans="2:108" s="82" customFormat="1" x14ac:dyDescent="0.25">
      <c r="B83" s="197"/>
      <c r="C83" s="43"/>
      <c r="D83" s="84"/>
      <c r="E83" s="194"/>
      <c r="F83" s="85"/>
      <c r="G83" s="85"/>
      <c r="H83" s="86"/>
      <c r="I83" s="86"/>
      <c r="J83" s="220"/>
      <c r="K83" s="98"/>
      <c r="L83" s="87"/>
      <c r="M83" s="87"/>
      <c r="N83" s="88"/>
      <c r="O83" s="97"/>
      <c r="P83" s="90"/>
      <c r="Q83" s="89"/>
      <c r="R83" s="90"/>
      <c r="S83" s="91"/>
      <c r="T83" s="92"/>
      <c r="U83" s="91"/>
      <c r="V83" s="135"/>
      <c r="W83" s="194"/>
      <c r="X83" s="194"/>
      <c r="Y83" s="94">
        <f t="shared" si="224"/>
        <v>0</v>
      </c>
      <c r="Z83" s="86"/>
      <c r="AA83" s="86"/>
      <c r="AB83" s="86"/>
      <c r="AC83" s="86"/>
      <c r="AD83" s="95"/>
      <c r="AE83" s="96"/>
      <c r="AF83" s="83"/>
      <c r="AG83" s="98"/>
      <c r="AH83" s="194"/>
      <c r="AI83" s="99"/>
      <c r="AJ83" s="258"/>
      <c r="AK83" s="95"/>
      <c r="AL83" s="88"/>
      <c r="AM83" s="88"/>
      <c r="AN83" s="94"/>
      <c r="AO83" s="94">
        <f t="shared" si="225"/>
        <v>0</v>
      </c>
      <c r="AP83" s="100" t="s">
        <v>17</v>
      </c>
      <c r="AQ83" s="101" t="s">
        <v>30</v>
      </c>
      <c r="AR83" s="101" t="s">
        <v>30</v>
      </c>
      <c r="AS83" s="101" t="s">
        <v>30</v>
      </c>
      <c r="AT83" s="102" t="s">
        <v>30</v>
      </c>
      <c r="AU83" s="194"/>
      <c r="AV83" s="194"/>
      <c r="AW83" s="88">
        <f t="shared" si="226"/>
        <v>0</v>
      </c>
      <c r="AX83" s="88"/>
      <c r="AY83" s="136"/>
      <c r="AZ83" s="103" t="e">
        <f>LOOKUP(AY83,#REF!,#REF!)</f>
        <v>#REF!</v>
      </c>
      <c r="BA83" s="92"/>
      <c r="BB83" s="137"/>
      <c r="BC83" s="104"/>
      <c r="BD83" s="105"/>
      <c r="BE83" s="105"/>
      <c r="BF83" s="104"/>
      <c r="BG83" s="105"/>
      <c r="BH83" s="107"/>
      <c r="BI83" s="108"/>
      <c r="BJ83" s="109"/>
      <c r="BK83" s="109"/>
      <c r="BL83" s="110"/>
      <c r="BM83" s="109"/>
      <c r="BN83" s="111"/>
      <c r="BO83" s="111"/>
      <c r="BP83" s="112"/>
      <c r="BQ83" s="113"/>
      <c r="BR83" s="114"/>
      <c r="BS83" s="113"/>
      <c r="BT83" s="115">
        <f t="shared" si="227"/>
        <v>0</v>
      </c>
      <c r="BU83" s="116">
        <f t="shared" si="228"/>
        <v>0</v>
      </c>
      <c r="BV83" s="117">
        <f t="shared" si="229"/>
        <v>0</v>
      </c>
      <c r="BW83" s="118"/>
      <c r="BX83" s="118"/>
      <c r="BY83" s="118"/>
      <c r="BZ83" s="118"/>
      <c r="CA83" s="105"/>
      <c r="CB83" s="108"/>
      <c r="CC83" s="108"/>
      <c r="CD83" s="108"/>
      <c r="CE83" s="108"/>
      <c r="CF83" s="109"/>
      <c r="CG83" s="120"/>
      <c r="CH83" s="120"/>
      <c r="CI83" s="121"/>
      <c r="CJ83" s="121"/>
      <c r="CK83" s="121"/>
      <c r="CL83" s="122"/>
      <c r="CM83" s="123">
        <f t="shared" si="230"/>
        <v>0</v>
      </c>
      <c r="CN83" s="124"/>
      <c r="CO83" s="94"/>
      <c r="CP83" s="122"/>
      <c r="CQ83" s="125" t="e">
        <f>+SUMIFS(#REF!,#REF!,AG83)</f>
        <v>#REF!</v>
      </c>
      <c r="CR83" s="126" t="e">
        <f>+SUMIFS(#REF!,#REF!,BB83)+SUMIFS(#REF!,#REF!,BH83)+SUMIFS(#REF!,#REF!,BN83)</f>
        <v>#REF!</v>
      </c>
      <c r="CS83" s="127" t="e">
        <f t="shared" si="231"/>
        <v>#REF!</v>
      </c>
      <c r="CT83" s="128"/>
      <c r="CU83" s="129">
        <f t="shared" si="232"/>
        <v>0</v>
      </c>
      <c r="CV83" s="130"/>
      <c r="CW83" s="131">
        <f t="shared" si="233"/>
        <v>0</v>
      </c>
      <c r="CX83" s="129">
        <f t="shared" si="234"/>
        <v>0</v>
      </c>
      <c r="CY83" s="132">
        <f t="shared" si="235"/>
        <v>0</v>
      </c>
      <c r="CZ83" s="132">
        <f t="shared" si="223"/>
        <v>42277</v>
      </c>
      <c r="DA83" s="133">
        <f t="shared" si="236"/>
        <v>100</v>
      </c>
      <c r="DB83" s="459"/>
      <c r="DC83" s="132">
        <f t="shared" si="237"/>
        <v>100</v>
      </c>
      <c r="DD83" s="134" t="e">
        <f t="shared" si="238"/>
        <v>#REF!</v>
      </c>
    </row>
    <row r="84" spans="2:108" s="82" customFormat="1" x14ac:dyDescent="0.25">
      <c r="B84" s="197"/>
      <c r="C84" s="43"/>
      <c r="D84" s="84"/>
      <c r="E84" s="194"/>
      <c r="F84" s="85"/>
      <c r="G84" s="85"/>
      <c r="H84" s="86"/>
      <c r="I84" s="86"/>
      <c r="J84" s="220"/>
      <c r="K84" s="98"/>
      <c r="L84" s="87"/>
      <c r="M84" s="87"/>
      <c r="N84" s="88"/>
      <c r="O84" s="97"/>
      <c r="P84" s="90"/>
      <c r="Q84" s="89"/>
      <c r="R84" s="90"/>
      <c r="S84" s="91"/>
      <c r="T84" s="92"/>
      <c r="U84" s="91"/>
      <c r="V84" s="93"/>
      <c r="W84" s="194"/>
      <c r="X84" s="194"/>
      <c r="Y84" s="94">
        <f t="shared" si="224"/>
        <v>0</v>
      </c>
      <c r="Z84" s="86"/>
      <c r="AA84" s="86"/>
      <c r="AB84" s="86"/>
      <c r="AC84" s="86"/>
      <c r="AD84" s="95"/>
      <c r="AE84" s="96"/>
      <c r="AF84" s="83"/>
      <c r="AG84" s="98"/>
      <c r="AH84" s="194"/>
      <c r="AI84" s="99"/>
      <c r="AJ84" s="258"/>
      <c r="AK84" s="95"/>
      <c r="AL84" s="88"/>
      <c r="AM84" s="88"/>
      <c r="AN84" s="94"/>
      <c r="AO84" s="94">
        <f t="shared" si="225"/>
        <v>0</v>
      </c>
      <c r="AP84" s="100" t="s">
        <v>17</v>
      </c>
      <c r="AQ84" s="101" t="s">
        <v>30</v>
      </c>
      <c r="AR84" s="101" t="s">
        <v>30</v>
      </c>
      <c r="AS84" s="101" t="s">
        <v>30</v>
      </c>
      <c r="AT84" s="102" t="s">
        <v>30</v>
      </c>
      <c r="AU84" s="194"/>
      <c r="AV84" s="194"/>
      <c r="AW84" s="88">
        <f t="shared" si="226"/>
        <v>0</v>
      </c>
      <c r="AX84" s="88"/>
      <c r="AY84" s="136"/>
      <c r="AZ84" s="103" t="e">
        <f>LOOKUP(AY84,#REF!,#REF!)</f>
        <v>#REF!</v>
      </c>
      <c r="BA84" s="92"/>
      <c r="BB84" s="104"/>
      <c r="BC84" s="104"/>
      <c r="BD84" s="105"/>
      <c r="BE84" s="138"/>
      <c r="BF84" s="104"/>
      <c r="BG84" s="105"/>
      <c r="BH84" s="107"/>
      <c r="BI84" s="108"/>
      <c r="BJ84" s="109"/>
      <c r="BK84" s="109"/>
      <c r="BL84" s="110"/>
      <c r="BM84" s="109"/>
      <c r="BN84" s="111"/>
      <c r="BO84" s="111"/>
      <c r="BP84" s="112"/>
      <c r="BQ84" s="113"/>
      <c r="BR84" s="114"/>
      <c r="BS84" s="113"/>
      <c r="BT84" s="115">
        <f t="shared" si="227"/>
        <v>0</v>
      </c>
      <c r="BU84" s="116">
        <f t="shared" si="228"/>
        <v>0</v>
      </c>
      <c r="BV84" s="117">
        <f t="shared" si="229"/>
        <v>0</v>
      </c>
      <c r="BW84" s="118"/>
      <c r="BX84" s="118"/>
      <c r="BY84" s="119"/>
      <c r="BZ84" s="118"/>
      <c r="CA84" s="105"/>
      <c r="CB84" s="108"/>
      <c r="CC84" s="108"/>
      <c r="CD84" s="139"/>
      <c r="CE84" s="108"/>
      <c r="CF84" s="109"/>
      <c r="CG84" s="120"/>
      <c r="CH84" s="120"/>
      <c r="CI84" s="121"/>
      <c r="CJ84" s="121"/>
      <c r="CK84" s="121"/>
      <c r="CL84" s="122"/>
      <c r="CM84" s="123">
        <f t="shared" si="230"/>
        <v>0</v>
      </c>
      <c r="CN84" s="124"/>
      <c r="CO84" s="94"/>
      <c r="CP84" s="122"/>
      <c r="CQ84" s="125" t="e">
        <f>+SUMIFS(#REF!,#REF!,AG84)</f>
        <v>#REF!</v>
      </c>
      <c r="CR84" s="126" t="e">
        <f>+SUMIFS(#REF!,#REF!,BB84)+SUMIFS(#REF!,#REF!,BH84)+SUMIFS(#REF!,#REF!,BN84)</f>
        <v>#REF!</v>
      </c>
      <c r="CS84" s="127" t="e">
        <f t="shared" si="231"/>
        <v>#REF!</v>
      </c>
      <c r="CT84" s="128"/>
      <c r="CU84" s="129">
        <f t="shared" si="232"/>
        <v>0</v>
      </c>
      <c r="CV84" s="130"/>
      <c r="CW84" s="131">
        <f t="shared" si="233"/>
        <v>0</v>
      </c>
      <c r="CX84" s="129">
        <f t="shared" si="234"/>
        <v>0</v>
      </c>
      <c r="CY84" s="132">
        <f t="shared" si="235"/>
        <v>0</v>
      </c>
      <c r="CZ84" s="132">
        <f t="shared" si="223"/>
        <v>42277</v>
      </c>
      <c r="DA84" s="133">
        <f t="shared" si="236"/>
        <v>100</v>
      </c>
      <c r="DB84" s="459"/>
      <c r="DC84" s="132">
        <f t="shared" si="237"/>
        <v>100</v>
      </c>
      <c r="DD84" s="134" t="e">
        <f t="shared" si="238"/>
        <v>#REF!</v>
      </c>
    </row>
    <row r="85" spans="2:108" s="82" customFormat="1" x14ac:dyDescent="0.25">
      <c r="B85" s="197"/>
      <c r="C85" s="187"/>
      <c r="D85" s="84"/>
      <c r="E85" s="194"/>
      <c r="F85" s="85"/>
      <c r="G85" s="85"/>
      <c r="H85" s="86"/>
      <c r="I85" s="86"/>
      <c r="J85" s="218"/>
      <c r="K85" s="143"/>
      <c r="L85" s="87"/>
      <c r="M85" s="201"/>
      <c r="N85" s="88"/>
      <c r="O85" s="97"/>
      <c r="P85" s="90"/>
      <c r="Q85" s="89"/>
      <c r="R85" s="90"/>
      <c r="S85" s="91"/>
      <c r="T85" s="92"/>
      <c r="U85" s="91"/>
      <c r="V85" s="224"/>
      <c r="W85" s="194"/>
      <c r="X85" s="194"/>
      <c r="Y85" s="94">
        <f t="shared" si="224"/>
        <v>0</v>
      </c>
      <c r="Z85" s="192"/>
      <c r="AA85" s="192"/>
      <c r="AB85" s="192"/>
      <c r="AC85" s="192"/>
      <c r="AD85" s="146"/>
      <c r="AE85" s="96"/>
      <c r="AF85" s="83"/>
      <c r="AG85" s="98"/>
      <c r="AH85" s="194"/>
      <c r="AI85" s="195"/>
      <c r="AJ85" s="257"/>
      <c r="AK85" s="146"/>
      <c r="AL85" s="88"/>
      <c r="AM85" s="88"/>
      <c r="AN85" s="94"/>
      <c r="AO85" s="94">
        <f t="shared" si="225"/>
        <v>0</v>
      </c>
      <c r="AP85" s="100" t="s">
        <v>17</v>
      </c>
      <c r="AQ85" s="101" t="s">
        <v>30</v>
      </c>
      <c r="AR85" s="101" t="s">
        <v>30</v>
      </c>
      <c r="AS85" s="101" t="s">
        <v>30</v>
      </c>
      <c r="AT85" s="102" t="s">
        <v>30</v>
      </c>
      <c r="AU85" s="194"/>
      <c r="AV85" s="194"/>
      <c r="AW85" s="88">
        <f t="shared" si="226"/>
        <v>0</v>
      </c>
      <c r="AX85" s="88"/>
      <c r="AY85" s="196"/>
      <c r="AZ85" s="103" t="e">
        <f>LOOKUP(AY85,#REF!,#REF!)</f>
        <v>#REF!</v>
      </c>
      <c r="BA85" s="228"/>
      <c r="BB85" s="104"/>
      <c r="BC85" s="104"/>
      <c r="BD85" s="105"/>
      <c r="BE85" s="106"/>
      <c r="BF85" s="104"/>
      <c r="BG85" s="105"/>
      <c r="BH85" s="107"/>
      <c r="BI85" s="108"/>
      <c r="BJ85" s="109"/>
      <c r="BK85" s="109"/>
      <c r="BL85" s="110"/>
      <c r="BM85" s="109"/>
      <c r="BN85" s="111"/>
      <c r="BO85" s="111"/>
      <c r="BP85" s="112"/>
      <c r="BQ85" s="113"/>
      <c r="BR85" s="114"/>
      <c r="BS85" s="113"/>
      <c r="BT85" s="115">
        <f t="shared" si="227"/>
        <v>0</v>
      </c>
      <c r="BU85" s="116">
        <f t="shared" si="228"/>
        <v>0</v>
      </c>
      <c r="BV85" s="117">
        <f t="shared" si="229"/>
        <v>0</v>
      </c>
      <c r="BW85" s="118"/>
      <c r="BX85" s="118"/>
      <c r="BY85" s="119"/>
      <c r="BZ85" s="118"/>
      <c r="CA85" s="105"/>
      <c r="CB85" s="109"/>
      <c r="CC85" s="108"/>
      <c r="CD85" s="108"/>
      <c r="CE85" s="108"/>
      <c r="CF85" s="109"/>
      <c r="CG85" s="120"/>
      <c r="CH85" s="120"/>
      <c r="CI85" s="121"/>
      <c r="CJ85" s="121"/>
      <c r="CK85" s="121"/>
      <c r="CL85" s="122"/>
      <c r="CM85" s="123">
        <f t="shared" si="230"/>
        <v>0</v>
      </c>
      <c r="CN85" s="124"/>
      <c r="CO85" s="94"/>
      <c r="CP85" s="122"/>
      <c r="CQ85" s="125" t="e">
        <f>+SUMIFS(#REF!,#REF!,AG85)</f>
        <v>#REF!</v>
      </c>
      <c r="CR85" s="126" t="e">
        <f>+SUMIFS(#REF!,#REF!,BB85)+SUMIFS(#REF!,#REF!,BH85)+SUMIFS(#REF!,#REF!,BN85)</f>
        <v>#REF!</v>
      </c>
      <c r="CS85" s="127" t="e">
        <f t="shared" si="231"/>
        <v>#REF!</v>
      </c>
      <c r="CT85" s="128"/>
      <c r="CU85" s="129">
        <f t="shared" si="232"/>
        <v>0</v>
      </c>
      <c r="CV85" s="130"/>
      <c r="CW85" s="131">
        <f t="shared" si="233"/>
        <v>0</v>
      </c>
      <c r="CX85" s="129">
        <f t="shared" si="234"/>
        <v>0</v>
      </c>
      <c r="CY85" s="132">
        <f t="shared" si="235"/>
        <v>0</v>
      </c>
      <c r="CZ85" s="132">
        <f t="shared" si="223"/>
        <v>42277</v>
      </c>
      <c r="DA85" s="133">
        <f t="shared" si="236"/>
        <v>100</v>
      </c>
      <c r="DB85" s="459"/>
      <c r="DC85" s="132">
        <f t="shared" si="237"/>
        <v>100</v>
      </c>
      <c r="DD85" s="134" t="e">
        <f t="shared" si="238"/>
        <v>#REF!</v>
      </c>
    </row>
    <row r="86" spans="2:108" s="82" customFormat="1" x14ac:dyDescent="0.25">
      <c r="B86" s="197"/>
      <c r="C86" s="43"/>
      <c r="D86" s="84"/>
      <c r="E86" s="194"/>
      <c r="F86" s="85"/>
      <c r="G86" s="85"/>
      <c r="H86" s="86"/>
      <c r="I86" s="86"/>
      <c r="J86" s="220"/>
      <c r="K86" s="98"/>
      <c r="L86" s="87"/>
      <c r="M86" s="87"/>
      <c r="N86" s="88"/>
      <c r="O86" s="97"/>
      <c r="P86" s="90"/>
      <c r="Q86" s="89"/>
      <c r="R86" s="90"/>
      <c r="S86" s="91"/>
      <c r="T86" s="92"/>
      <c r="U86" s="91"/>
      <c r="V86" s="135"/>
      <c r="W86" s="194"/>
      <c r="X86" s="194"/>
      <c r="Y86" s="94">
        <f t="shared" si="224"/>
        <v>0</v>
      </c>
      <c r="Z86" s="86"/>
      <c r="AA86" s="86"/>
      <c r="AB86" s="86"/>
      <c r="AC86" s="86"/>
      <c r="AD86" s="95"/>
      <c r="AE86" s="96"/>
      <c r="AF86" s="83"/>
      <c r="AG86" s="98"/>
      <c r="AH86" s="194"/>
      <c r="AI86" s="99"/>
      <c r="AJ86" s="258"/>
      <c r="AK86" s="95"/>
      <c r="AL86" s="88"/>
      <c r="AM86" s="88"/>
      <c r="AN86" s="94"/>
      <c r="AO86" s="94">
        <f t="shared" si="225"/>
        <v>0</v>
      </c>
      <c r="AP86" s="100" t="s">
        <v>17</v>
      </c>
      <c r="AQ86" s="101" t="s">
        <v>30</v>
      </c>
      <c r="AR86" s="101" t="s">
        <v>30</v>
      </c>
      <c r="AS86" s="101" t="s">
        <v>30</v>
      </c>
      <c r="AT86" s="102" t="s">
        <v>30</v>
      </c>
      <c r="AU86" s="194"/>
      <c r="AV86" s="194"/>
      <c r="AW86" s="88">
        <f t="shared" si="226"/>
        <v>0</v>
      </c>
      <c r="AX86" s="88"/>
      <c r="AY86" s="136"/>
      <c r="AZ86" s="103" t="e">
        <f>LOOKUP(AY86,#REF!,#REF!)</f>
        <v>#REF!</v>
      </c>
      <c r="BA86" s="92"/>
      <c r="BB86" s="137"/>
      <c r="BC86" s="104"/>
      <c r="BD86" s="105"/>
      <c r="BE86" s="105"/>
      <c r="BF86" s="104"/>
      <c r="BG86" s="105"/>
      <c r="BH86" s="107"/>
      <c r="BI86" s="108"/>
      <c r="BJ86" s="109"/>
      <c r="BK86" s="109"/>
      <c r="BL86" s="110"/>
      <c r="BM86" s="109"/>
      <c r="BN86" s="111"/>
      <c r="BO86" s="111"/>
      <c r="BP86" s="112"/>
      <c r="BQ86" s="113"/>
      <c r="BR86" s="114"/>
      <c r="BS86" s="113"/>
      <c r="BT86" s="115">
        <f t="shared" si="227"/>
        <v>0</v>
      </c>
      <c r="BU86" s="116">
        <f t="shared" si="228"/>
        <v>0</v>
      </c>
      <c r="BV86" s="117">
        <f t="shared" si="229"/>
        <v>0</v>
      </c>
      <c r="BW86" s="118"/>
      <c r="BX86" s="118"/>
      <c r="BY86" s="118"/>
      <c r="BZ86" s="118"/>
      <c r="CA86" s="105"/>
      <c r="CB86" s="108"/>
      <c r="CC86" s="108"/>
      <c r="CD86" s="108"/>
      <c r="CE86" s="108"/>
      <c r="CF86" s="109"/>
      <c r="CG86" s="120"/>
      <c r="CH86" s="120"/>
      <c r="CI86" s="121"/>
      <c r="CJ86" s="121"/>
      <c r="CK86" s="121"/>
      <c r="CL86" s="122"/>
      <c r="CM86" s="123">
        <f t="shared" si="230"/>
        <v>0</v>
      </c>
      <c r="CN86" s="124"/>
      <c r="CO86" s="94"/>
      <c r="CP86" s="122"/>
      <c r="CQ86" s="125" t="e">
        <f>+SUMIFS(#REF!,#REF!,AG86)</f>
        <v>#REF!</v>
      </c>
      <c r="CR86" s="126" t="e">
        <f>+SUMIFS(#REF!,#REF!,BB86)+SUMIFS(#REF!,#REF!,BH86)+SUMIFS(#REF!,#REF!,BN86)</f>
        <v>#REF!</v>
      </c>
      <c r="CS86" s="127" t="e">
        <f t="shared" si="231"/>
        <v>#REF!</v>
      </c>
      <c r="CT86" s="128"/>
      <c r="CU86" s="129">
        <f t="shared" si="232"/>
        <v>0</v>
      </c>
      <c r="CV86" s="130"/>
      <c r="CW86" s="131">
        <f t="shared" si="233"/>
        <v>0</v>
      </c>
      <c r="CX86" s="129">
        <f t="shared" si="234"/>
        <v>0</v>
      </c>
      <c r="CY86" s="132">
        <f t="shared" si="235"/>
        <v>0</v>
      </c>
      <c r="CZ86" s="132">
        <f t="shared" si="223"/>
        <v>42277</v>
      </c>
      <c r="DA86" s="133">
        <f t="shared" si="236"/>
        <v>100</v>
      </c>
      <c r="DB86" s="459"/>
      <c r="DC86" s="132">
        <f t="shared" si="237"/>
        <v>100</v>
      </c>
      <c r="DD86" s="134" t="e">
        <f t="shared" si="238"/>
        <v>#REF!</v>
      </c>
    </row>
    <row r="87" spans="2:108" s="82" customFormat="1" x14ac:dyDescent="0.25">
      <c r="B87" s="197"/>
      <c r="C87" s="43"/>
      <c r="D87" s="84"/>
      <c r="E87" s="194"/>
      <c r="F87" s="85"/>
      <c r="G87" s="85"/>
      <c r="H87" s="86"/>
      <c r="I87" s="86"/>
      <c r="J87" s="220"/>
      <c r="K87" s="98"/>
      <c r="L87" s="87"/>
      <c r="M87" s="87"/>
      <c r="N87" s="88"/>
      <c r="O87" s="97"/>
      <c r="P87" s="90"/>
      <c r="Q87" s="89"/>
      <c r="R87" s="90"/>
      <c r="S87" s="91"/>
      <c r="T87" s="92"/>
      <c r="U87" s="91"/>
      <c r="V87" s="93"/>
      <c r="W87" s="194"/>
      <c r="X87" s="194"/>
      <c r="Y87" s="94">
        <f t="shared" si="224"/>
        <v>0</v>
      </c>
      <c r="Z87" s="86"/>
      <c r="AA87" s="86"/>
      <c r="AB87" s="86"/>
      <c r="AC87" s="86"/>
      <c r="AD87" s="95"/>
      <c r="AE87" s="96"/>
      <c r="AF87" s="83"/>
      <c r="AG87" s="98"/>
      <c r="AH87" s="194"/>
      <c r="AI87" s="99"/>
      <c r="AJ87" s="258"/>
      <c r="AK87" s="95"/>
      <c r="AL87" s="88"/>
      <c r="AM87" s="88"/>
      <c r="AN87" s="94"/>
      <c r="AO87" s="94">
        <f t="shared" si="225"/>
        <v>0</v>
      </c>
      <c r="AP87" s="100" t="s">
        <v>17</v>
      </c>
      <c r="AQ87" s="101" t="s">
        <v>30</v>
      </c>
      <c r="AR87" s="101" t="s">
        <v>30</v>
      </c>
      <c r="AS87" s="101" t="s">
        <v>30</v>
      </c>
      <c r="AT87" s="102" t="s">
        <v>30</v>
      </c>
      <c r="AU87" s="194"/>
      <c r="AV87" s="194"/>
      <c r="AW87" s="88">
        <f t="shared" si="226"/>
        <v>0</v>
      </c>
      <c r="AX87" s="88"/>
      <c r="AY87" s="136"/>
      <c r="AZ87" s="103" t="e">
        <f>LOOKUP(AY87,#REF!,#REF!)</f>
        <v>#REF!</v>
      </c>
      <c r="BA87" s="92"/>
      <c r="BB87" s="104"/>
      <c r="BC87" s="104"/>
      <c r="BD87" s="105"/>
      <c r="BE87" s="138"/>
      <c r="BF87" s="104"/>
      <c r="BG87" s="105"/>
      <c r="BH87" s="107"/>
      <c r="BI87" s="108"/>
      <c r="BJ87" s="109"/>
      <c r="BK87" s="109"/>
      <c r="BL87" s="110"/>
      <c r="BM87" s="109"/>
      <c r="BN87" s="111"/>
      <c r="BO87" s="111"/>
      <c r="BP87" s="112"/>
      <c r="BQ87" s="113"/>
      <c r="BR87" s="114"/>
      <c r="BS87" s="113"/>
      <c r="BT87" s="115">
        <f t="shared" si="227"/>
        <v>0</v>
      </c>
      <c r="BU87" s="116">
        <f t="shared" si="228"/>
        <v>0</v>
      </c>
      <c r="BV87" s="117">
        <f t="shared" si="229"/>
        <v>0</v>
      </c>
      <c r="BW87" s="118"/>
      <c r="BX87" s="118"/>
      <c r="BY87" s="119"/>
      <c r="BZ87" s="118"/>
      <c r="CA87" s="105"/>
      <c r="CB87" s="108"/>
      <c r="CC87" s="108"/>
      <c r="CD87" s="139"/>
      <c r="CE87" s="108"/>
      <c r="CF87" s="109"/>
      <c r="CG87" s="120"/>
      <c r="CH87" s="120"/>
      <c r="CI87" s="121"/>
      <c r="CJ87" s="121"/>
      <c r="CK87" s="121"/>
      <c r="CL87" s="122"/>
      <c r="CM87" s="123">
        <f t="shared" si="230"/>
        <v>0</v>
      </c>
      <c r="CN87" s="124"/>
      <c r="CO87" s="94"/>
      <c r="CP87" s="122"/>
      <c r="CQ87" s="125" t="e">
        <f>+SUMIFS(#REF!,#REF!,AG87)</f>
        <v>#REF!</v>
      </c>
      <c r="CR87" s="126" t="e">
        <f>+SUMIFS(#REF!,#REF!,BB87)+SUMIFS(#REF!,#REF!,BH87)+SUMIFS(#REF!,#REF!,BN87)</f>
        <v>#REF!</v>
      </c>
      <c r="CS87" s="127" t="e">
        <f t="shared" si="231"/>
        <v>#REF!</v>
      </c>
      <c r="CT87" s="128"/>
      <c r="CU87" s="129">
        <f t="shared" si="232"/>
        <v>0</v>
      </c>
      <c r="CV87" s="130"/>
      <c r="CW87" s="131">
        <f t="shared" si="233"/>
        <v>0</v>
      </c>
      <c r="CX87" s="129">
        <f t="shared" si="234"/>
        <v>0</v>
      </c>
      <c r="CY87" s="132">
        <f t="shared" si="235"/>
        <v>0</v>
      </c>
      <c r="CZ87" s="132">
        <f t="shared" si="223"/>
        <v>42277</v>
      </c>
      <c r="DA87" s="133">
        <f t="shared" si="236"/>
        <v>100</v>
      </c>
      <c r="DB87" s="459"/>
      <c r="DC87" s="132">
        <f t="shared" si="237"/>
        <v>100</v>
      </c>
      <c r="DD87" s="134" t="e">
        <f t="shared" si="238"/>
        <v>#REF!</v>
      </c>
    </row>
    <row r="88" spans="2:108" s="82" customFormat="1" x14ac:dyDescent="0.25">
      <c r="B88" s="197"/>
      <c r="C88" s="187"/>
      <c r="D88" s="84"/>
      <c r="E88" s="194"/>
      <c r="F88" s="85"/>
      <c r="G88" s="85"/>
      <c r="H88" s="86"/>
      <c r="I88" s="86"/>
      <c r="J88" s="218"/>
      <c r="K88" s="143"/>
      <c r="L88" s="87"/>
      <c r="M88" s="201"/>
      <c r="N88" s="88"/>
      <c r="O88" s="97"/>
      <c r="P88" s="90"/>
      <c r="Q88" s="89"/>
      <c r="R88" s="90"/>
      <c r="S88" s="91"/>
      <c r="T88" s="92"/>
      <c r="U88" s="91"/>
      <c r="V88" s="224"/>
      <c r="W88" s="194"/>
      <c r="X88" s="194"/>
      <c r="Y88" s="94">
        <f t="shared" si="224"/>
        <v>0</v>
      </c>
      <c r="Z88" s="192"/>
      <c r="AA88" s="192"/>
      <c r="AB88" s="192"/>
      <c r="AC88" s="192"/>
      <c r="AD88" s="146"/>
      <c r="AE88" s="96"/>
      <c r="AF88" s="83"/>
      <c r="AG88" s="98"/>
      <c r="AH88" s="194"/>
      <c r="AI88" s="195"/>
      <c r="AJ88" s="257"/>
      <c r="AK88" s="146"/>
      <c r="AL88" s="88"/>
      <c r="AM88" s="88"/>
      <c r="AN88" s="94"/>
      <c r="AO88" s="94">
        <f t="shared" si="225"/>
        <v>0</v>
      </c>
      <c r="AP88" s="100" t="s">
        <v>17</v>
      </c>
      <c r="AQ88" s="101" t="s">
        <v>30</v>
      </c>
      <c r="AR88" s="101" t="s">
        <v>30</v>
      </c>
      <c r="AS88" s="101" t="s">
        <v>30</v>
      </c>
      <c r="AT88" s="102" t="s">
        <v>30</v>
      </c>
      <c r="AU88" s="194"/>
      <c r="AV88" s="194"/>
      <c r="AW88" s="88">
        <f t="shared" si="226"/>
        <v>0</v>
      </c>
      <c r="AX88" s="88"/>
      <c r="AY88" s="196"/>
      <c r="AZ88" s="103" t="e">
        <f>LOOKUP(AY88,#REF!,#REF!)</f>
        <v>#REF!</v>
      </c>
      <c r="BA88" s="228"/>
      <c r="BB88" s="104"/>
      <c r="BC88" s="104"/>
      <c r="BD88" s="105"/>
      <c r="BE88" s="106"/>
      <c r="BF88" s="104"/>
      <c r="BG88" s="105"/>
      <c r="BH88" s="107"/>
      <c r="BI88" s="108"/>
      <c r="BJ88" s="109"/>
      <c r="BK88" s="109"/>
      <c r="BL88" s="110"/>
      <c r="BM88" s="109"/>
      <c r="BN88" s="111"/>
      <c r="BO88" s="111"/>
      <c r="BP88" s="112"/>
      <c r="BQ88" s="113"/>
      <c r="BR88" s="114"/>
      <c r="BS88" s="113"/>
      <c r="BT88" s="115">
        <f t="shared" si="227"/>
        <v>0</v>
      </c>
      <c r="BU88" s="116">
        <f t="shared" si="228"/>
        <v>0</v>
      </c>
      <c r="BV88" s="117">
        <f t="shared" si="229"/>
        <v>0</v>
      </c>
      <c r="BW88" s="118"/>
      <c r="BX88" s="118"/>
      <c r="BY88" s="119"/>
      <c r="BZ88" s="118"/>
      <c r="CA88" s="105"/>
      <c r="CB88" s="109"/>
      <c r="CC88" s="108"/>
      <c r="CD88" s="108"/>
      <c r="CE88" s="108"/>
      <c r="CF88" s="109"/>
      <c r="CG88" s="120"/>
      <c r="CH88" s="120"/>
      <c r="CI88" s="121"/>
      <c r="CJ88" s="121"/>
      <c r="CK88" s="121"/>
      <c r="CL88" s="122"/>
      <c r="CM88" s="123">
        <f t="shared" si="230"/>
        <v>0</v>
      </c>
      <c r="CN88" s="124"/>
      <c r="CO88" s="94"/>
      <c r="CP88" s="122"/>
      <c r="CQ88" s="125" t="e">
        <f>+SUMIFS(#REF!,#REF!,AG88)</f>
        <v>#REF!</v>
      </c>
      <c r="CR88" s="126" t="e">
        <f>+SUMIFS(#REF!,#REF!,BB88)+SUMIFS(#REF!,#REF!,BH88)+SUMIFS(#REF!,#REF!,BN88)</f>
        <v>#REF!</v>
      </c>
      <c r="CS88" s="127" t="e">
        <f t="shared" si="231"/>
        <v>#REF!</v>
      </c>
      <c r="CT88" s="128"/>
      <c r="CU88" s="129">
        <f t="shared" si="232"/>
        <v>0</v>
      </c>
      <c r="CV88" s="130"/>
      <c r="CW88" s="131">
        <f t="shared" si="233"/>
        <v>0</v>
      </c>
      <c r="CX88" s="129">
        <f t="shared" si="234"/>
        <v>0</v>
      </c>
      <c r="CY88" s="132">
        <f t="shared" si="235"/>
        <v>0</v>
      </c>
      <c r="CZ88" s="132">
        <f t="shared" si="223"/>
        <v>42277</v>
      </c>
      <c r="DA88" s="133">
        <f t="shared" si="236"/>
        <v>100</v>
      </c>
      <c r="DB88" s="459"/>
      <c r="DC88" s="132">
        <f t="shared" si="237"/>
        <v>100</v>
      </c>
      <c r="DD88" s="134" t="e">
        <f t="shared" si="238"/>
        <v>#REF!</v>
      </c>
    </row>
    <row r="89" spans="2:108" s="140" customFormat="1" x14ac:dyDescent="0.25">
      <c r="B89" s="197"/>
      <c r="C89" s="43"/>
      <c r="D89" s="84"/>
      <c r="E89" s="194"/>
      <c r="F89" s="85"/>
      <c r="G89" s="85"/>
      <c r="H89" s="86"/>
      <c r="I89" s="86"/>
      <c r="J89" s="220"/>
      <c r="K89" s="98"/>
      <c r="L89" s="87"/>
      <c r="M89" s="87"/>
      <c r="N89" s="88"/>
      <c r="O89" s="97"/>
      <c r="P89" s="90"/>
      <c r="Q89" s="89"/>
      <c r="R89" s="90"/>
      <c r="S89" s="91"/>
      <c r="T89" s="92"/>
      <c r="U89" s="91"/>
      <c r="V89" s="135"/>
      <c r="W89" s="194"/>
      <c r="X89" s="194"/>
      <c r="Y89" s="94">
        <f t="shared" si="224"/>
        <v>0</v>
      </c>
      <c r="Z89" s="86"/>
      <c r="AA89" s="86"/>
      <c r="AB89" s="86"/>
      <c r="AC89" s="86"/>
      <c r="AD89" s="95"/>
      <c r="AE89" s="96"/>
      <c r="AF89" s="83"/>
      <c r="AG89" s="98"/>
      <c r="AH89" s="194"/>
      <c r="AI89" s="99"/>
      <c r="AJ89" s="258"/>
      <c r="AK89" s="95"/>
      <c r="AL89" s="88"/>
      <c r="AM89" s="88"/>
      <c r="AN89" s="94"/>
      <c r="AO89" s="94">
        <f t="shared" si="225"/>
        <v>0</v>
      </c>
      <c r="AP89" s="100" t="s">
        <v>68</v>
      </c>
      <c r="AQ89" s="101" t="s">
        <v>68</v>
      </c>
      <c r="AR89" s="101" t="s">
        <v>68</v>
      </c>
      <c r="AS89" s="101" t="s">
        <v>68</v>
      </c>
      <c r="AT89" s="102" t="s">
        <v>113</v>
      </c>
      <c r="AU89" s="194"/>
      <c r="AV89" s="194"/>
      <c r="AW89" s="88">
        <f t="shared" si="226"/>
        <v>0</v>
      </c>
      <c r="AX89" s="88"/>
      <c r="AY89" s="136"/>
      <c r="AZ89" s="103" t="e">
        <f>LOOKUP(AY89,#REF!,#REF!)</f>
        <v>#REF!</v>
      </c>
      <c r="BA89" s="92"/>
      <c r="BB89" s="137"/>
      <c r="BC89" s="104"/>
      <c r="BD89" s="105"/>
      <c r="BE89" s="105"/>
      <c r="BF89" s="104"/>
      <c r="BG89" s="105"/>
      <c r="BH89" s="107"/>
      <c r="BI89" s="108"/>
      <c r="BJ89" s="109"/>
      <c r="BK89" s="109"/>
      <c r="BL89" s="110"/>
      <c r="BM89" s="109"/>
      <c r="BN89" s="111"/>
      <c r="BO89" s="111"/>
      <c r="BP89" s="112"/>
      <c r="BQ89" s="113"/>
      <c r="BR89" s="114"/>
      <c r="BS89" s="113"/>
      <c r="BT89" s="115">
        <f t="shared" si="227"/>
        <v>0</v>
      </c>
      <c r="BU89" s="116">
        <f t="shared" si="228"/>
        <v>0</v>
      </c>
      <c r="BV89" s="117">
        <f t="shared" si="229"/>
        <v>0</v>
      </c>
      <c r="BW89" s="118"/>
      <c r="BX89" s="118"/>
      <c r="BY89" s="118"/>
      <c r="BZ89" s="118"/>
      <c r="CA89" s="105"/>
      <c r="CB89" s="108"/>
      <c r="CC89" s="108"/>
      <c r="CD89" s="108"/>
      <c r="CE89" s="108"/>
      <c r="CF89" s="109"/>
      <c r="CG89" s="120"/>
      <c r="CH89" s="120"/>
      <c r="CI89" s="121"/>
      <c r="CJ89" s="121"/>
      <c r="CK89" s="121"/>
      <c r="CL89" s="122"/>
      <c r="CM89" s="123"/>
      <c r="CN89" s="124"/>
      <c r="CO89" s="94"/>
      <c r="CP89" s="122"/>
      <c r="CQ89" s="125"/>
      <c r="CR89" s="126"/>
      <c r="CS89" s="127"/>
      <c r="CT89" s="128"/>
      <c r="CU89" s="129"/>
      <c r="CV89" s="130"/>
      <c r="CW89" s="131"/>
      <c r="CX89" s="129"/>
      <c r="CY89" s="132"/>
      <c r="CZ89" s="132"/>
      <c r="DA89" s="133"/>
      <c r="DB89" s="459"/>
      <c r="DC89" s="132">
        <f t="shared" si="237"/>
        <v>0</v>
      </c>
      <c r="DD89" s="134">
        <f t="shared" si="238"/>
        <v>0</v>
      </c>
    </row>
    <row r="90" spans="2:108" s="82" customFormat="1" x14ac:dyDescent="0.25">
      <c r="B90" s="197"/>
      <c r="C90" s="43"/>
      <c r="D90" s="84"/>
      <c r="E90" s="194"/>
      <c r="F90" s="85"/>
      <c r="G90" s="85"/>
      <c r="H90" s="86"/>
      <c r="I90" s="86"/>
      <c r="J90" s="220"/>
      <c r="K90" s="98"/>
      <c r="L90" s="87"/>
      <c r="M90" s="87"/>
      <c r="N90" s="88"/>
      <c r="O90" s="97"/>
      <c r="P90" s="90"/>
      <c r="Q90" s="89"/>
      <c r="R90" s="90"/>
      <c r="S90" s="91"/>
      <c r="T90" s="92"/>
      <c r="U90" s="91"/>
      <c r="V90" s="93"/>
      <c r="W90" s="194"/>
      <c r="X90" s="194"/>
      <c r="Y90" s="94">
        <f t="shared" si="224"/>
        <v>0</v>
      </c>
      <c r="Z90" s="86"/>
      <c r="AA90" s="86"/>
      <c r="AB90" s="86"/>
      <c r="AC90" s="86"/>
      <c r="AD90" s="95"/>
      <c r="AE90" s="96"/>
      <c r="AF90" s="83"/>
      <c r="AG90" s="98"/>
      <c r="AH90" s="194"/>
      <c r="AI90" s="99"/>
      <c r="AJ90" s="258"/>
      <c r="AK90" s="95"/>
      <c r="AL90" s="88"/>
      <c r="AM90" s="88"/>
      <c r="AN90" s="94"/>
      <c r="AO90" s="94">
        <f t="shared" si="225"/>
        <v>0</v>
      </c>
      <c r="AP90" s="100" t="s">
        <v>17</v>
      </c>
      <c r="AQ90" s="101" t="s">
        <v>30</v>
      </c>
      <c r="AR90" s="101" t="s">
        <v>30</v>
      </c>
      <c r="AS90" s="101" t="s">
        <v>30</v>
      </c>
      <c r="AT90" s="102" t="s">
        <v>30</v>
      </c>
      <c r="AU90" s="194"/>
      <c r="AV90" s="194"/>
      <c r="AW90" s="88">
        <f t="shared" si="226"/>
        <v>0</v>
      </c>
      <c r="AX90" s="88"/>
      <c r="AY90" s="136"/>
      <c r="AZ90" s="103" t="e">
        <f>LOOKUP(AY90,#REF!,#REF!)</f>
        <v>#REF!</v>
      </c>
      <c r="BA90" s="92"/>
      <c r="BB90" s="104"/>
      <c r="BC90" s="104"/>
      <c r="BD90" s="105"/>
      <c r="BE90" s="138"/>
      <c r="BF90" s="104"/>
      <c r="BG90" s="105"/>
      <c r="BH90" s="107"/>
      <c r="BI90" s="108"/>
      <c r="BJ90" s="109"/>
      <c r="BK90" s="109"/>
      <c r="BL90" s="110"/>
      <c r="BM90" s="109"/>
      <c r="BN90" s="111"/>
      <c r="BO90" s="111"/>
      <c r="BP90" s="112"/>
      <c r="BQ90" s="113"/>
      <c r="BR90" s="114"/>
      <c r="BS90" s="113"/>
      <c r="BT90" s="115">
        <f t="shared" si="227"/>
        <v>0</v>
      </c>
      <c r="BU90" s="116">
        <f t="shared" si="228"/>
        <v>0</v>
      </c>
      <c r="BV90" s="117">
        <f t="shared" si="229"/>
        <v>0</v>
      </c>
      <c r="BW90" s="118"/>
      <c r="BX90" s="118"/>
      <c r="BY90" s="119"/>
      <c r="BZ90" s="118"/>
      <c r="CA90" s="105"/>
      <c r="CB90" s="108"/>
      <c r="CC90" s="108"/>
      <c r="CD90" s="139"/>
      <c r="CE90" s="108"/>
      <c r="CF90" s="109"/>
      <c r="CG90" s="120"/>
      <c r="CH90" s="120"/>
      <c r="CI90" s="121"/>
      <c r="CJ90" s="121"/>
      <c r="CK90" s="121"/>
      <c r="CL90" s="122"/>
      <c r="CM90" s="123">
        <f t="shared" ref="CM90:CM103" si="239">+IF(BX90&gt;AV90,IF(CC90&gt;BX90,IF(CH90&gt;CC90,CH90,CC90),BX90),AV90)</f>
        <v>0</v>
      </c>
      <c r="CN90" s="124"/>
      <c r="CO90" s="94"/>
      <c r="CP90" s="122"/>
      <c r="CQ90" s="125" t="e">
        <f>+SUMIFS(#REF!,#REF!,AG90)</f>
        <v>#REF!</v>
      </c>
      <c r="CR90" s="126" t="e">
        <f>+SUMIFS(#REF!,#REF!,BB90)+SUMIFS(#REF!,#REF!,BH90)+SUMIFS(#REF!,#REF!,BN90)</f>
        <v>#REF!</v>
      </c>
      <c r="CS90" s="127" t="e">
        <f t="shared" si="231"/>
        <v>#REF!</v>
      </c>
      <c r="CT90" s="128"/>
      <c r="CU90" s="129">
        <f t="shared" ref="CU90:CU103" si="240">+R90</f>
        <v>0</v>
      </c>
      <c r="CV90" s="130"/>
      <c r="CW90" s="131">
        <f t="shared" ref="CW90:CW103" si="241">+AU90</f>
        <v>0</v>
      </c>
      <c r="CX90" s="129">
        <f t="shared" ref="CX90:CX103" si="242">+CM90</f>
        <v>0</v>
      </c>
      <c r="CY90" s="132">
        <f t="shared" si="235"/>
        <v>0</v>
      </c>
      <c r="CZ90" s="132">
        <f t="shared" ref="CZ90:CZ103" si="243">+$DB$1-CW90</f>
        <v>42277</v>
      </c>
      <c r="DA90" s="133">
        <f t="shared" si="236"/>
        <v>100</v>
      </c>
      <c r="DB90" s="459"/>
      <c r="DC90" s="132">
        <f t="shared" si="237"/>
        <v>100</v>
      </c>
      <c r="DD90" s="134" t="e">
        <f t="shared" si="238"/>
        <v>#REF!</v>
      </c>
    </row>
    <row r="91" spans="2:108" s="82" customFormat="1" x14ac:dyDescent="0.25">
      <c r="B91" s="197"/>
      <c r="C91" s="187"/>
      <c r="D91" s="84"/>
      <c r="E91" s="194"/>
      <c r="F91" s="85"/>
      <c r="G91" s="85"/>
      <c r="H91" s="86"/>
      <c r="I91" s="86"/>
      <c r="J91" s="218"/>
      <c r="K91" s="143"/>
      <c r="L91" s="87"/>
      <c r="M91" s="201"/>
      <c r="N91" s="88"/>
      <c r="O91" s="97"/>
      <c r="P91" s="90"/>
      <c r="Q91" s="89"/>
      <c r="R91" s="90"/>
      <c r="S91" s="91"/>
      <c r="T91" s="92"/>
      <c r="U91" s="91"/>
      <c r="V91" s="224"/>
      <c r="W91" s="194"/>
      <c r="X91" s="194"/>
      <c r="Y91" s="94">
        <f t="shared" si="224"/>
        <v>0</v>
      </c>
      <c r="Z91" s="192"/>
      <c r="AA91" s="192"/>
      <c r="AB91" s="192"/>
      <c r="AC91" s="192"/>
      <c r="AD91" s="146"/>
      <c r="AE91" s="96"/>
      <c r="AF91" s="83"/>
      <c r="AG91" s="98"/>
      <c r="AH91" s="194"/>
      <c r="AI91" s="195"/>
      <c r="AJ91" s="257"/>
      <c r="AK91" s="146"/>
      <c r="AL91" s="88"/>
      <c r="AM91" s="88"/>
      <c r="AN91" s="94"/>
      <c r="AO91" s="94">
        <f t="shared" si="225"/>
        <v>0</v>
      </c>
      <c r="AP91" s="100" t="s">
        <v>17</v>
      </c>
      <c r="AQ91" s="101" t="s">
        <v>30</v>
      </c>
      <c r="AR91" s="101" t="s">
        <v>30</v>
      </c>
      <c r="AS91" s="101" t="s">
        <v>30</v>
      </c>
      <c r="AT91" s="102" t="s">
        <v>30</v>
      </c>
      <c r="AU91" s="194"/>
      <c r="AV91" s="194"/>
      <c r="AW91" s="88">
        <f t="shared" si="226"/>
        <v>0</v>
      </c>
      <c r="AX91" s="88"/>
      <c r="AY91" s="196"/>
      <c r="AZ91" s="103" t="e">
        <f>LOOKUP(AY91,#REF!,#REF!)</f>
        <v>#REF!</v>
      </c>
      <c r="BA91" s="228"/>
      <c r="BB91" s="104"/>
      <c r="BC91" s="104"/>
      <c r="BD91" s="105"/>
      <c r="BE91" s="106"/>
      <c r="BF91" s="104"/>
      <c r="BG91" s="105"/>
      <c r="BH91" s="107"/>
      <c r="BI91" s="108"/>
      <c r="BJ91" s="109"/>
      <c r="BK91" s="109"/>
      <c r="BL91" s="110"/>
      <c r="BM91" s="109"/>
      <c r="BN91" s="111"/>
      <c r="BO91" s="111"/>
      <c r="BP91" s="112"/>
      <c r="BQ91" s="113"/>
      <c r="BR91" s="114"/>
      <c r="BS91" s="113"/>
      <c r="BT91" s="115">
        <f t="shared" si="227"/>
        <v>0</v>
      </c>
      <c r="BU91" s="116">
        <f t="shared" si="228"/>
        <v>0</v>
      </c>
      <c r="BV91" s="117">
        <f t="shared" si="229"/>
        <v>0</v>
      </c>
      <c r="BW91" s="118"/>
      <c r="BX91" s="118"/>
      <c r="BY91" s="119"/>
      <c r="BZ91" s="118"/>
      <c r="CA91" s="105"/>
      <c r="CB91" s="109"/>
      <c r="CC91" s="108"/>
      <c r="CD91" s="108"/>
      <c r="CE91" s="108"/>
      <c r="CF91" s="109"/>
      <c r="CG91" s="120"/>
      <c r="CH91" s="120"/>
      <c r="CI91" s="121"/>
      <c r="CJ91" s="121"/>
      <c r="CK91" s="121"/>
      <c r="CL91" s="122"/>
      <c r="CM91" s="123">
        <f t="shared" si="239"/>
        <v>0</v>
      </c>
      <c r="CN91" s="124"/>
      <c r="CO91" s="94"/>
      <c r="CP91" s="122"/>
      <c r="CQ91" s="125" t="e">
        <f>+SUMIFS(#REF!,#REF!,AG91)</f>
        <v>#REF!</v>
      </c>
      <c r="CR91" s="126" t="e">
        <f>+SUMIFS(#REF!,#REF!,BB91)+SUMIFS(#REF!,#REF!,BH91)+SUMIFS(#REF!,#REF!,BN91)</f>
        <v>#REF!</v>
      </c>
      <c r="CS91" s="127" t="e">
        <f t="shared" si="231"/>
        <v>#REF!</v>
      </c>
      <c r="CT91" s="128"/>
      <c r="CU91" s="129">
        <f t="shared" si="240"/>
        <v>0</v>
      </c>
      <c r="CV91" s="130"/>
      <c r="CW91" s="131">
        <f t="shared" si="241"/>
        <v>0</v>
      </c>
      <c r="CX91" s="129">
        <f t="shared" si="242"/>
        <v>0</v>
      </c>
      <c r="CY91" s="132">
        <f t="shared" si="235"/>
        <v>0</v>
      </c>
      <c r="CZ91" s="132">
        <f t="shared" si="243"/>
        <v>42277</v>
      </c>
      <c r="DA91" s="133">
        <f t="shared" si="236"/>
        <v>100</v>
      </c>
      <c r="DB91" s="459"/>
      <c r="DC91" s="132">
        <f t="shared" si="237"/>
        <v>100</v>
      </c>
      <c r="DD91" s="134" t="e">
        <f t="shared" si="238"/>
        <v>#REF!</v>
      </c>
    </row>
    <row r="92" spans="2:108" s="82" customFormat="1" x14ac:dyDescent="0.25">
      <c r="B92" s="197"/>
      <c r="C92" s="43"/>
      <c r="D92" s="84"/>
      <c r="E92" s="194"/>
      <c r="F92" s="85"/>
      <c r="G92" s="85"/>
      <c r="H92" s="86"/>
      <c r="I92" s="86"/>
      <c r="J92" s="220"/>
      <c r="K92" s="98"/>
      <c r="L92" s="87"/>
      <c r="M92" s="87"/>
      <c r="N92" s="88"/>
      <c r="O92" s="97"/>
      <c r="P92" s="90"/>
      <c r="Q92" s="89"/>
      <c r="R92" s="90"/>
      <c r="S92" s="91"/>
      <c r="T92" s="92"/>
      <c r="U92" s="91"/>
      <c r="V92" s="135"/>
      <c r="W92" s="194"/>
      <c r="X92" s="194"/>
      <c r="Y92" s="94">
        <f t="shared" si="224"/>
        <v>0</v>
      </c>
      <c r="Z92" s="86"/>
      <c r="AA92" s="86"/>
      <c r="AB92" s="86"/>
      <c r="AC92" s="86"/>
      <c r="AD92" s="95"/>
      <c r="AE92" s="96"/>
      <c r="AF92" s="83"/>
      <c r="AG92" s="98"/>
      <c r="AH92" s="194"/>
      <c r="AI92" s="99"/>
      <c r="AJ92" s="258"/>
      <c r="AK92" s="95"/>
      <c r="AL92" s="88"/>
      <c r="AM92" s="88"/>
      <c r="AN92" s="94"/>
      <c r="AO92" s="94">
        <f t="shared" si="225"/>
        <v>0</v>
      </c>
      <c r="AP92" s="100" t="s">
        <v>17</v>
      </c>
      <c r="AQ92" s="101" t="s">
        <v>30</v>
      </c>
      <c r="AR92" s="101" t="s">
        <v>30</v>
      </c>
      <c r="AS92" s="101" t="s">
        <v>30</v>
      </c>
      <c r="AT92" s="102" t="s">
        <v>30</v>
      </c>
      <c r="AU92" s="194"/>
      <c r="AV92" s="194"/>
      <c r="AW92" s="88">
        <f t="shared" si="226"/>
        <v>0</v>
      </c>
      <c r="AX92" s="88"/>
      <c r="AY92" s="136"/>
      <c r="AZ92" s="103" t="e">
        <f>LOOKUP(AY92,#REF!,#REF!)</f>
        <v>#REF!</v>
      </c>
      <c r="BA92" s="92"/>
      <c r="BB92" s="137"/>
      <c r="BC92" s="104"/>
      <c r="BD92" s="105"/>
      <c r="BE92" s="105"/>
      <c r="BF92" s="104"/>
      <c r="BG92" s="105"/>
      <c r="BH92" s="107"/>
      <c r="BI92" s="108"/>
      <c r="BJ92" s="109"/>
      <c r="BK92" s="109"/>
      <c r="BL92" s="110"/>
      <c r="BM92" s="109"/>
      <c r="BN92" s="111"/>
      <c r="BO92" s="111"/>
      <c r="BP92" s="112"/>
      <c r="BQ92" s="113"/>
      <c r="BR92" s="114"/>
      <c r="BS92" s="113"/>
      <c r="BT92" s="115">
        <f t="shared" si="227"/>
        <v>0</v>
      </c>
      <c r="BU92" s="116">
        <f t="shared" si="228"/>
        <v>0</v>
      </c>
      <c r="BV92" s="117">
        <f t="shared" si="229"/>
        <v>0</v>
      </c>
      <c r="BW92" s="118"/>
      <c r="BX92" s="118"/>
      <c r="BY92" s="118"/>
      <c r="BZ92" s="118"/>
      <c r="CA92" s="105"/>
      <c r="CB92" s="108"/>
      <c r="CC92" s="108"/>
      <c r="CD92" s="108"/>
      <c r="CE92" s="108"/>
      <c r="CF92" s="109"/>
      <c r="CG92" s="120"/>
      <c r="CH92" s="120"/>
      <c r="CI92" s="121"/>
      <c r="CJ92" s="121"/>
      <c r="CK92" s="121"/>
      <c r="CL92" s="122"/>
      <c r="CM92" s="123">
        <f t="shared" si="239"/>
        <v>0</v>
      </c>
      <c r="CN92" s="124"/>
      <c r="CO92" s="94"/>
      <c r="CP92" s="122"/>
      <c r="CQ92" s="125" t="e">
        <f>+SUMIFS(#REF!,#REF!,AG92)</f>
        <v>#REF!</v>
      </c>
      <c r="CR92" s="126" t="e">
        <f>+SUMIFS(#REF!,#REF!,BB92)+SUMIFS(#REF!,#REF!,BH92)+SUMIFS(#REF!,#REF!,BN92)</f>
        <v>#REF!</v>
      </c>
      <c r="CS92" s="127" t="e">
        <f t="shared" si="231"/>
        <v>#REF!</v>
      </c>
      <c r="CT92" s="128"/>
      <c r="CU92" s="129">
        <f t="shared" si="240"/>
        <v>0</v>
      </c>
      <c r="CV92" s="130"/>
      <c r="CW92" s="131">
        <f t="shared" si="241"/>
        <v>0</v>
      </c>
      <c r="CX92" s="129">
        <f t="shared" si="242"/>
        <v>0</v>
      </c>
      <c r="CY92" s="132">
        <f t="shared" si="235"/>
        <v>0</v>
      </c>
      <c r="CZ92" s="132">
        <f t="shared" si="243"/>
        <v>42277</v>
      </c>
      <c r="DA92" s="133">
        <f t="shared" si="236"/>
        <v>100</v>
      </c>
      <c r="DB92" s="459"/>
      <c r="DC92" s="132">
        <f t="shared" si="237"/>
        <v>100</v>
      </c>
      <c r="DD92" s="134" t="e">
        <f t="shared" si="238"/>
        <v>#REF!</v>
      </c>
    </row>
    <row r="93" spans="2:108" s="82" customFormat="1" x14ac:dyDescent="0.25">
      <c r="B93" s="197"/>
      <c r="C93" s="43"/>
      <c r="D93" s="84"/>
      <c r="E93" s="194"/>
      <c r="F93" s="85"/>
      <c r="G93" s="85"/>
      <c r="H93" s="86"/>
      <c r="I93" s="86"/>
      <c r="J93" s="220"/>
      <c r="K93" s="98"/>
      <c r="L93" s="87"/>
      <c r="M93" s="87"/>
      <c r="N93" s="88"/>
      <c r="O93" s="97"/>
      <c r="P93" s="90"/>
      <c r="Q93" s="89"/>
      <c r="R93" s="90"/>
      <c r="S93" s="91"/>
      <c r="T93" s="92"/>
      <c r="U93" s="91"/>
      <c r="V93" s="93"/>
      <c r="W93" s="194"/>
      <c r="X93" s="194"/>
      <c r="Y93" s="94">
        <f t="shared" si="224"/>
        <v>0</v>
      </c>
      <c r="Z93" s="86"/>
      <c r="AA93" s="86"/>
      <c r="AB93" s="86"/>
      <c r="AC93" s="86"/>
      <c r="AD93" s="95"/>
      <c r="AE93" s="96"/>
      <c r="AF93" s="83"/>
      <c r="AG93" s="98"/>
      <c r="AH93" s="194"/>
      <c r="AI93" s="99"/>
      <c r="AJ93" s="258"/>
      <c r="AK93" s="95"/>
      <c r="AL93" s="88"/>
      <c r="AM93" s="88"/>
      <c r="AN93" s="94"/>
      <c r="AO93" s="94">
        <f t="shared" si="225"/>
        <v>0</v>
      </c>
      <c r="AP93" s="100" t="s">
        <v>17</v>
      </c>
      <c r="AQ93" s="101" t="s">
        <v>30</v>
      </c>
      <c r="AR93" s="101" t="s">
        <v>30</v>
      </c>
      <c r="AS93" s="101" t="s">
        <v>30</v>
      </c>
      <c r="AT93" s="102" t="s">
        <v>30</v>
      </c>
      <c r="AU93" s="194"/>
      <c r="AV93" s="194"/>
      <c r="AW93" s="88">
        <f t="shared" si="226"/>
        <v>0</v>
      </c>
      <c r="AX93" s="88"/>
      <c r="AY93" s="136"/>
      <c r="AZ93" s="103" t="e">
        <f>LOOKUP(AY93,#REF!,#REF!)</f>
        <v>#REF!</v>
      </c>
      <c r="BA93" s="92"/>
      <c r="BB93" s="104"/>
      <c r="BC93" s="104"/>
      <c r="BD93" s="105"/>
      <c r="BE93" s="138"/>
      <c r="BF93" s="104"/>
      <c r="BG93" s="105"/>
      <c r="BH93" s="107"/>
      <c r="BI93" s="108"/>
      <c r="BJ93" s="109"/>
      <c r="BK93" s="109"/>
      <c r="BL93" s="110"/>
      <c r="BM93" s="109"/>
      <c r="BN93" s="111"/>
      <c r="BO93" s="111"/>
      <c r="BP93" s="112"/>
      <c r="BQ93" s="113"/>
      <c r="BR93" s="114"/>
      <c r="BS93" s="113"/>
      <c r="BT93" s="115">
        <f t="shared" si="227"/>
        <v>0</v>
      </c>
      <c r="BU93" s="116">
        <f t="shared" si="228"/>
        <v>0</v>
      </c>
      <c r="BV93" s="117">
        <f t="shared" si="229"/>
        <v>0</v>
      </c>
      <c r="BW93" s="118"/>
      <c r="BX93" s="118"/>
      <c r="BY93" s="119"/>
      <c r="BZ93" s="118"/>
      <c r="CA93" s="105"/>
      <c r="CB93" s="108"/>
      <c r="CC93" s="108"/>
      <c r="CD93" s="139"/>
      <c r="CE93" s="108"/>
      <c r="CF93" s="109"/>
      <c r="CG93" s="120"/>
      <c r="CH93" s="120"/>
      <c r="CI93" s="121"/>
      <c r="CJ93" s="121"/>
      <c r="CK93" s="121"/>
      <c r="CL93" s="122"/>
      <c r="CM93" s="123">
        <f t="shared" si="239"/>
        <v>0</v>
      </c>
      <c r="CN93" s="124"/>
      <c r="CO93" s="94"/>
      <c r="CP93" s="122"/>
      <c r="CQ93" s="125" t="e">
        <f>+SUMIFS(#REF!,#REF!,AG93)</f>
        <v>#REF!</v>
      </c>
      <c r="CR93" s="126" t="e">
        <f>+SUMIFS(#REF!,#REF!,BB93)+SUMIFS(#REF!,#REF!,BH93)+SUMIFS(#REF!,#REF!,BN93)</f>
        <v>#REF!</v>
      </c>
      <c r="CS93" s="127" t="e">
        <f t="shared" si="231"/>
        <v>#REF!</v>
      </c>
      <c r="CT93" s="128"/>
      <c r="CU93" s="129">
        <f t="shared" si="240"/>
        <v>0</v>
      </c>
      <c r="CV93" s="130"/>
      <c r="CW93" s="131">
        <f t="shared" si="241"/>
        <v>0</v>
      </c>
      <c r="CX93" s="129">
        <f t="shared" si="242"/>
        <v>0</v>
      </c>
      <c r="CY93" s="132">
        <f t="shared" si="235"/>
        <v>0</v>
      </c>
      <c r="CZ93" s="132">
        <f t="shared" si="243"/>
        <v>42277</v>
      </c>
      <c r="DA93" s="133">
        <f t="shared" si="236"/>
        <v>100</v>
      </c>
      <c r="DB93" s="459"/>
      <c r="DC93" s="132">
        <f t="shared" si="237"/>
        <v>100</v>
      </c>
      <c r="DD93" s="134" t="e">
        <f t="shared" si="238"/>
        <v>#REF!</v>
      </c>
    </row>
    <row r="94" spans="2:108" s="82" customFormat="1" x14ac:dyDescent="0.25">
      <c r="B94" s="197"/>
      <c r="C94" s="187"/>
      <c r="D94" s="84"/>
      <c r="E94" s="194"/>
      <c r="F94" s="85"/>
      <c r="G94" s="85"/>
      <c r="H94" s="86"/>
      <c r="I94" s="86"/>
      <c r="J94" s="218"/>
      <c r="K94" s="143"/>
      <c r="L94" s="87"/>
      <c r="M94" s="201"/>
      <c r="N94" s="88"/>
      <c r="O94" s="97"/>
      <c r="P94" s="90"/>
      <c r="Q94" s="89"/>
      <c r="R94" s="90"/>
      <c r="S94" s="91"/>
      <c r="T94" s="92"/>
      <c r="U94" s="91"/>
      <c r="V94" s="224"/>
      <c r="W94" s="194"/>
      <c r="X94" s="194"/>
      <c r="Y94" s="94">
        <f t="shared" si="224"/>
        <v>0</v>
      </c>
      <c r="Z94" s="192"/>
      <c r="AA94" s="192"/>
      <c r="AB94" s="192"/>
      <c r="AC94" s="192"/>
      <c r="AD94" s="146"/>
      <c r="AE94" s="96"/>
      <c r="AF94" s="83"/>
      <c r="AG94" s="98"/>
      <c r="AH94" s="194"/>
      <c r="AI94" s="195"/>
      <c r="AJ94" s="257"/>
      <c r="AK94" s="146"/>
      <c r="AL94" s="88"/>
      <c r="AM94" s="88"/>
      <c r="AN94" s="94"/>
      <c r="AO94" s="94">
        <f t="shared" si="225"/>
        <v>0</v>
      </c>
      <c r="AP94" s="100" t="s">
        <v>17</v>
      </c>
      <c r="AQ94" s="101" t="s">
        <v>30</v>
      </c>
      <c r="AR94" s="101" t="s">
        <v>30</v>
      </c>
      <c r="AS94" s="101" t="s">
        <v>30</v>
      </c>
      <c r="AT94" s="102" t="s">
        <v>30</v>
      </c>
      <c r="AU94" s="194"/>
      <c r="AV94" s="194"/>
      <c r="AW94" s="88">
        <f t="shared" si="226"/>
        <v>0</v>
      </c>
      <c r="AX94" s="88"/>
      <c r="AY94" s="196"/>
      <c r="AZ94" s="103" t="e">
        <f>LOOKUP(AY94,#REF!,#REF!)</f>
        <v>#REF!</v>
      </c>
      <c r="BA94" s="228"/>
      <c r="BB94" s="104"/>
      <c r="BC94" s="104"/>
      <c r="BD94" s="105"/>
      <c r="BE94" s="106"/>
      <c r="BF94" s="104"/>
      <c r="BG94" s="105"/>
      <c r="BH94" s="107"/>
      <c r="BI94" s="108"/>
      <c r="BJ94" s="109"/>
      <c r="BK94" s="109"/>
      <c r="BL94" s="110"/>
      <c r="BM94" s="109"/>
      <c r="BN94" s="111"/>
      <c r="BO94" s="111"/>
      <c r="BP94" s="112"/>
      <c r="BQ94" s="113"/>
      <c r="BR94" s="114"/>
      <c r="BS94" s="113"/>
      <c r="BT94" s="115">
        <f t="shared" si="227"/>
        <v>0</v>
      </c>
      <c r="BU94" s="116">
        <f t="shared" si="228"/>
        <v>0</v>
      </c>
      <c r="BV94" s="117">
        <f t="shared" si="229"/>
        <v>0</v>
      </c>
      <c r="BW94" s="118"/>
      <c r="BX94" s="118"/>
      <c r="BY94" s="119"/>
      <c r="BZ94" s="118"/>
      <c r="CA94" s="105"/>
      <c r="CB94" s="109"/>
      <c r="CC94" s="108"/>
      <c r="CD94" s="108"/>
      <c r="CE94" s="108"/>
      <c r="CF94" s="109"/>
      <c r="CG94" s="120"/>
      <c r="CH94" s="120"/>
      <c r="CI94" s="121"/>
      <c r="CJ94" s="121"/>
      <c r="CK94" s="121"/>
      <c r="CL94" s="122"/>
      <c r="CM94" s="123">
        <f t="shared" si="239"/>
        <v>0</v>
      </c>
      <c r="CN94" s="124"/>
      <c r="CO94" s="94"/>
      <c r="CP94" s="122"/>
      <c r="CQ94" s="125" t="e">
        <f>+SUMIFS(#REF!,#REF!,AG94)</f>
        <v>#REF!</v>
      </c>
      <c r="CR94" s="126" t="e">
        <f>+SUMIFS(#REF!,#REF!,BB94)+SUMIFS(#REF!,#REF!,BH94)+SUMIFS(#REF!,#REF!,BN94)</f>
        <v>#REF!</v>
      </c>
      <c r="CS94" s="127" t="e">
        <f t="shared" si="231"/>
        <v>#REF!</v>
      </c>
      <c r="CT94" s="128"/>
      <c r="CU94" s="129">
        <f t="shared" si="240"/>
        <v>0</v>
      </c>
      <c r="CV94" s="130"/>
      <c r="CW94" s="131">
        <f t="shared" si="241"/>
        <v>0</v>
      </c>
      <c r="CX94" s="129">
        <f t="shared" si="242"/>
        <v>0</v>
      </c>
      <c r="CY94" s="132">
        <f t="shared" si="235"/>
        <v>0</v>
      </c>
      <c r="CZ94" s="132">
        <f t="shared" si="243"/>
        <v>42277</v>
      </c>
      <c r="DA94" s="133">
        <f t="shared" si="236"/>
        <v>100</v>
      </c>
      <c r="DB94" s="459"/>
      <c r="DC94" s="132">
        <f t="shared" si="237"/>
        <v>100</v>
      </c>
      <c r="DD94" s="134" t="e">
        <f t="shared" si="238"/>
        <v>#REF!</v>
      </c>
    </row>
    <row r="95" spans="2:108" s="82" customFormat="1" x14ac:dyDescent="0.25">
      <c r="B95" s="197"/>
      <c r="C95" s="43"/>
      <c r="D95" s="84"/>
      <c r="E95" s="194"/>
      <c r="F95" s="85"/>
      <c r="G95" s="85"/>
      <c r="H95" s="86"/>
      <c r="I95" s="86"/>
      <c r="J95" s="220"/>
      <c r="K95" s="98"/>
      <c r="L95" s="87"/>
      <c r="M95" s="87"/>
      <c r="N95" s="88"/>
      <c r="O95" s="97"/>
      <c r="P95" s="90"/>
      <c r="Q95" s="89"/>
      <c r="R95" s="90"/>
      <c r="S95" s="91"/>
      <c r="T95" s="92"/>
      <c r="U95" s="91"/>
      <c r="V95" s="135"/>
      <c r="W95" s="194"/>
      <c r="X95" s="194"/>
      <c r="Y95" s="94">
        <f t="shared" si="224"/>
        <v>0</v>
      </c>
      <c r="Z95" s="86"/>
      <c r="AA95" s="86"/>
      <c r="AB95" s="86"/>
      <c r="AC95" s="86"/>
      <c r="AD95" s="95"/>
      <c r="AE95" s="96"/>
      <c r="AF95" s="83"/>
      <c r="AG95" s="98"/>
      <c r="AH95" s="194"/>
      <c r="AI95" s="99"/>
      <c r="AJ95" s="258"/>
      <c r="AK95" s="95"/>
      <c r="AL95" s="88"/>
      <c r="AM95" s="88"/>
      <c r="AN95" s="94"/>
      <c r="AO95" s="94">
        <f t="shared" si="225"/>
        <v>0</v>
      </c>
      <c r="AP95" s="100" t="s">
        <v>17</v>
      </c>
      <c r="AQ95" s="101" t="s">
        <v>30</v>
      </c>
      <c r="AR95" s="101" t="s">
        <v>30</v>
      </c>
      <c r="AS95" s="101" t="s">
        <v>30</v>
      </c>
      <c r="AT95" s="102" t="s">
        <v>30</v>
      </c>
      <c r="AU95" s="194"/>
      <c r="AV95" s="194"/>
      <c r="AW95" s="88">
        <f t="shared" si="226"/>
        <v>0</v>
      </c>
      <c r="AX95" s="88"/>
      <c r="AY95" s="136"/>
      <c r="AZ95" s="103" t="e">
        <f>LOOKUP(AY95,#REF!,#REF!)</f>
        <v>#REF!</v>
      </c>
      <c r="BA95" s="92"/>
      <c r="BB95" s="137"/>
      <c r="BC95" s="104"/>
      <c r="BD95" s="105"/>
      <c r="BE95" s="105"/>
      <c r="BF95" s="104"/>
      <c r="BG95" s="105"/>
      <c r="BH95" s="107"/>
      <c r="BI95" s="108"/>
      <c r="BJ95" s="109"/>
      <c r="BK95" s="109"/>
      <c r="BL95" s="110"/>
      <c r="BM95" s="109"/>
      <c r="BN95" s="111"/>
      <c r="BO95" s="111"/>
      <c r="BP95" s="112"/>
      <c r="BQ95" s="113"/>
      <c r="BR95" s="114"/>
      <c r="BS95" s="113"/>
      <c r="BT95" s="115">
        <f t="shared" si="227"/>
        <v>0</v>
      </c>
      <c r="BU95" s="116">
        <f t="shared" si="228"/>
        <v>0</v>
      </c>
      <c r="BV95" s="117">
        <f t="shared" si="229"/>
        <v>0</v>
      </c>
      <c r="BW95" s="118"/>
      <c r="BX95" s="118"/>
      <c r="BY95" s="118"/>
      <c r="BZ95" s="118"/>
      <c r="CA95" s="105"/>
      <c r="CB95" s="108"/>
      <c r="CC95" s="108"/>
      <c r="CD95" s="108"/>
      <c r="CE95" s="108"/>
      <c r="CF95" s="109"/>
      <c r="CG95" s="120"/>
      <c r="CH95" s="120"/>
      <c r="CI95" s="121"/>
      <c r="CJ95" s="121"/>
      <c r="CK95" s="121"/>
      <c r="CL95" s="122"/>
      <c r="CM95" s="123">
        <f t="shared" si="239"/>
        <v>0</v>
      </c>
      <c r="CN95" s="124"/>
      <c r="CO95" s="94"/>
      <c r="CP95" s="122"/>
      <c r="CQ95" s="125" t="e">
        <f>+SUMIFS(#REF!,#REF!,AG95)</f>
        <v>#REF!</v>
      </c>
      <c r="CR95" s="126" t="e">
        <f>+SUMIFS(#REF!,#REF!,BB95)+SUMIFS(#REF!,#REF!,BH95)+SUMIFS(#REF!,#REF!,BN95)</f>
        <v>#REF!</v>
      </c>
      <c r="CS95" s="127" t="e">
        <f t="shared" si="231"/>
        <v>#REF!</v>
      </c>
      <c r="CT95" s="128"/>
      <c r="CU95" s="129">
        <f t="shared" si="240"/>
        <v>0</v>
      </c>
      <c r="CV95" s="130"/>
      <c r="CW95" s="131">
        <f t="shared" si="241"/>
        <v>0</v>
      </c>
      <c r="CX95" s="129">
        <f t="shared" si="242"/>
        <v>0</v>
      </c>
      <c r="CY95" s="132">
        <f t="shared" si="235"/>
        <v>0</v>
      </c>
      <c r="CZ95" s="132">
        <f t="shared" si="243"/>
        <v>42277</v>
      </c>
      <c r="DA95" s="133">
        <f t="shared" si="236"/>
        <v>100</v>
      </c>
      <c r="DB95" s="459"/>
      <c r="DC95" s="132">
        <f t="shared" si="237"/>
        <v>100</v>
      </c>
      <c r="DD95" s="134" t="e">
        <f t="shared" si="238"/>
        <v>#REF!</v>
      </c>
    </row>
    <row r="96" spans="2:108" s="82" customFormat="1" x14ac:dyDescent="0.25">
      <c r="B96" s="197"/>
      <c r="C96" s="43"/>
      <c r="D96" s="84"/>
      <c r="E96" s="194"/>
      <c r="F96" s="85"/>
      <c r="G96" s="85"/>
      <c r="H96" s="86"/>
      <c r="I96" s="86"/>
      <c r="J96" s="220"/>
      <c r="K96" s="98"/>
      <c r="L96" s="87"/>
      <c r="M96" s="87"/>
      <c r="N96" s="88"/>
      <c r="O96" s="97"/>
      <c r="P96" s="90"/>
      <c r="Q96" s="89"/>
      <c r="R96" s="90"/>
      <c r="S96" s="91"/>
      <c r="T96" s="92"/>
      <c r="U96" s="91"/>
      <c r="V96" s="93"/>
      <c r="W96" s="194"/>
      <c r="X96" s="194"/>
      <c r="Y96" s="94">
        <f t="shared" si="224"/>
        <v>0</v>
      </c>
      <c r="Z96" s="86"/>
      <c r="AA96" s="86"/>
      <c r="AB96" s="86"/>
      <c r="AC96" s="86"/>
      <c r="AD96" s="95"/>
      <c r="AE96" s="96"/>
      <c r="AF96" s="83"/>
      <c r="AG96" s="98"/>
      <c r="AH96" s="194"/>
      <c r="AI96" s="99"/>
      <c r="AJ96" s="258"/>
      <c r="AK96" s="95"/>
      <c r="AL96" s="88"/>
      <c r="AM96" s="88"/>
      <c r="AN96" s="94"/>
      <c r="AO96" s="94">
        <f t="shared" si="225"/>
        <v>0</v>
      </c>
      <c r="AP96" s="100" t="s">
        <v>17</v>
      </c>
      <c r="AQ96" s="101" t="s">
        <v>30</v>
      </c>
      <c r="AR96" s="101" t="s">
        <v>30</v>
      </c>
      <c r="AS96" s="101" t="s">
        <v>30</v>
      </c>
      <c r="AT96" s="102" t="s">
        <v>30</v>
      </c>
      <c r="AU96" s="194"/>
      <c r="AV96" s="194"/>
      <c r="AW96" s="88">
        <f t="shared" si="226"/>
        <v>0</v>
      </c>
      <c r="AX96" s="88"/>
      <c r="AY96" s="136"/>
      <c r="AZ96" s="103" t="e">
        <f>LOOKUP(AY96,#REF!,#REF!)</f>
        <v>#REF!</v>
      </c>
      <c r="BA96" s="92"/>
      <c r="BB96" s="104"/>
      <c r="BC96" s="104"/>
      <c r="BD96" s="105"/>
      <c r="BE96" s="138"/>
      <c r="BF96" s="104"/>
      <c r="BG96" s="105"/>
      <c r="BH96" s="107"/>
      <c r="BI96" s="108"/>
      <c r="BJ96" s="109"/>
      <c r="BK96" s="109"/>
      <c r="BL96" s="110"/>
      <c r="BM96" s="109"/>
      <c r="BN96" s="111"/>
      <c r="BO96" s="111"/>
      <c r="BP96" s="112"/>
      <c r="BQ96" s="113"/>
      <c r="BR96" s="114"/>
      <c r="BS96" s="113"/>
      <c r="BT96" s="115">
        <f t="shared" si="227"/>
        <v>0</v>
      </c>
      <c r="BU96" s="116">
        <f t="shared" si="228"/>
        <v>0</v>
      </c>
      <c r="BV96" s="117">
        <f t="shared" si="229"/>
        <v>0</v>
      </c>
      <c r="BW96" s="118"/>
      <c r="BX96" s="118"/>
      <c r="BY96" s="119"/>
      <c r="BZ96" s="118"/>
      <c r="CA96" s="105"/>
      <c r="CB96" s="108"/>
      <c r="CC96" s="108"/>
      <c r="CD96" s="139"/>
      <c r="CE96" s="108"/>
      <c r="CF96" s="109"/>
      <c r="CG96" s="120"/>
      <c r="CH96" s="120"/>
      <c r="CI96" s="121"/>
      <c r="CJ96" s="121"/>
      <c r="CK96" s="121"/>
      <c r="CL96" s="122"/>
      <c r="CM96" s="123">
        <f t="shared" si="239"/>
        <v>0</v>
      </c>
      <c r="CN96" s="124"/>
      <c r="CO96" s="94"/>
      <c r="CP96" s="122"/>
      <c r="CQ96" s="125" t="e">
        <f>+SUMIFS(#REF!,#REF!,AG96)</f>
        <v>#REF!</v>
      </c>
      <c r="CR96" s="126" t="e">
        <f>+SUMIFS(#REF!,#REF!,BB96)+SUMIFS(#REF!,#REF!,BH96)+SUMIFS(#REF!,#REF!,BN96)</f>
        <v>#REF!</v>
      </c>
      <c r="CS96" s="127" t="e">
        <f t="shared" si="231"/>
        <v>#REF!</v>
      </c>
      <c r="CT96" s="128"/>
      <c r="CU96" s="129">
        <f t="shared" si="240"/>
        <v>0</v>
      </c>
      <c r="CV96" s="130"/>
      <c r="CW96" s="131">
        <f t="shared" si="241"/>
        <v>0</v>
      </c>
      <c r="CX96" s="129">
        <f t="shared" si="242"/>
        <v>0</v>
      </c>
      <c r="CY96" s="132">
        <f t="shared" si="235"/>
        <v>0</v>
      </c>
      <c r="CZ96" s="132">
        <f t="shared" si="243"/>
        <v>42277</v>
      </c>
      <c r="DA96" s="133">
        <f t="shared" si="236"/>
        <v>100</v>
      </c>
      <c r="DB96" s="459"/>
      <c r="DC96" s="132">
        <f t="shared" si="237"/>
        <v>100</v>
      </c>
      <c r="DD96" s="134" t="e">
        <f t="shared" si="238"/>
        <v>#REF!</v>
      </c>
    </row>
    <row r="97" spans="2:108" s="82" customFormat="1" x14ac:dyDescent="0.25">
      <c r="B97" s="197"/>
      <c r="C97" s="187"/>
      <c r="D97" s="84"/>
      <c r="E97" s="194"/>
      <c r="F97" s="85"/>
      <c r="G97" s="85"/>
      <c r="H97" s="86"/>
      <c r="I97" s="86"/>
      <c r="J97" s="218"/>
      <c r="K97" s="143"/>
      <c r="L97" s="87"/>
      <c r="M97" s="201"/>
      <c r="N97" s="88"/>
      <c r="O97" s="97"/>
      <c r="P97" s="90"/>
      <c r="Q97" s="89"/>
      <c r="R97" s="90"/>
      <c r="S97" s="91"/>
      <c r="T97" s="92"/>
      <c r="U97" s="91"/>
      <c r="V97" s="224"/>
      <c r="W97" s="194"/>
      <c r="X97" s="194"/>
      <c r="Y97" s="94">
        <f t="shared" si="224"/>
        <v>0</v>
      </c>
      <c r="Z97" s="192"/>
      <c r="AA97" s="192"/>
      <c r="AB97" s="192"/>
      <c r="AC97" s="192"/>
      <c r="AD97" s="146"/>
      <c r="AE97" s="96"/>
      <c r="AF97" s="83"/>
      <c r="AG97" s="98"/>
      <c r="AH97" s="194"/>
      <c r="AI97" s="195"/>
      <c r="AJ97" s="257"/>
      <c r="AK97" s="146"/>
      <c r="AL97" s="88"/>
      <c r="AM97" s="88"/>
      <c r="AN97" s="94"/>
      <c r="AO97" s="94">
        <f t="shared" si="225"/>
        <v>0</v>
      </c>
      <c r="AP97" s="100" t="s">
        <v>17</v>
      </c>
      <c r="AQ97" s="101" t="s">
        <v>30</v>
      </c>
      <c r="AR97" s="101" t="s">
        <v>30</v>
      </c>
      <c r="AS97" s="101" t="s">
        <v>30</v>
      </c>
      <c r="AT97" s="102" t="s">
        <v>30</v>
      </c>
      <c r="AU97" s="194"/>
      <c r="AV97" s="194"/>
      <c r="AW97" s="88">
        <f t="shared" si="226"/>
        <v>0</v>
      </c>
      <c r="AX97" s="88"/>
      <c r="AY97" s="196"/>
      <c r="AZ97" s="103" t="e">
        <f>LOOKUP(AY97,#REF!,#REF!)</f>
        <v>#REF!</v>
      </c>
      <c r="BA97" s="228"/>
      <c r="BB97" s="104"/>
      <c r="BC97" s="104"/>
      <c r="BD97" s="105"/>
      <c r="BE97" s="106"/>
      <c r="BF97" s="104"/>
      <c r="BG97" s="105"/>
      <c r="BH97" s="107"/>
      <c r="BI97" s="108"/>
      <c r="BJ97" s="109"/>
      <c r="BK97" s="109"/>
      <c r="BL97" s="110"/>
      <c r="BM97" s="109"/>
      <c r="BN97" s="111"/>
      <c r="BO97" s="111"/>
      <c r="BP97" s="112"/>
      <c r="BQ97" s="113"/>
      <c r="BR97" s="114"/>
      <c r="BS97" s="113"/>
      <c r="BT97" s="115">
        <f t="shared" si="227"/>
        <v>0</v>
      </c>
      <c r="BU97" s="116">
        <f t="shared" si="228"/>
        <v>0</v>
      </c>
      <c r="BV97" s="117">
        <f t="shared" si="229"/>
        <v>0</v>
      </c>
      <c r="BW97" s="118"/>
      <c r="BX97" s="118"/>
      <c r="BY97" s="119"/>
      <c r="BZ97" s="118"/>
      <c r="CA97" s="105"/>
      <c r="CB97" s="109"/>
      <c r="CC97" s="108"/>
      <c r="CD97" s="108"/>
      <c r="CE97" s="108"/>
      <c r="CF97" s="109"/>
      <c r="CG97" s="120"/>
      <c r="CH97" s="120"/>
      <c r="CI97" s="121"/>
      <c r="CJ97" s="121"/>
      <c r="CK97" s="121"/>
      <c r="CL97" s="122"/>
      <c r="CM97" s="123">
        <f t="shared" si="239"/>
        <v>0</v>
      </c>
      <c r="CN97" s="124"/>
      <c r="CO97" s="94"/>
      <c r="CP97" s="122"/>
      <c r="CQ97" s="125" t="e">
        <f>+SUMIFS(#REF!,#REF!,AG97)</f>
        <v>#REF!</v>
      </c>
      <c r="CR97" s="126" t="e">
        <f>+SUMIFS(#REF!,#REF!,BB97)+SUMIFS(#REF!,#REF!,BH97)+SUMIFS(#REF!,#REF!,BN97)</f>
        <v>#REF!</v>
      </c>
      <c r="CS97" s="127" t="e">
        <f t="shared" si="231"/>
        <v>#REF!</v>
      </c>
      <c r="CT97" s="128"/>
      <c r="CU97" s="129">
        <f t="shared" si="240"/>
        <v>0</v>
      </c>
      <c r="CV97" s="130"/>
      <c r="CW97" s="131">
        <f t="shared" si="241"/>
        <v>0</v>
      </c>
      <c r="CX97" s="129">
        <f t="shared" si="242"/>
        <v>0</v>
      </c>
      <c r="CY97" s="132">
        <f t="shared" si="235"/>
        <v>0</v>
      </c>
      <c r="CZ97" s="132">
        <f t="shared" si="243"/>
        <v>42277</v>
      </c>
      <c r="DA97" s="133">
        <f t="shared" si="236"/>
        <v>100</v>
      </c>
      <c r="DB97" s="459"/>
      <c r="DC97" s="132">
        <f t="shared" si="237"/>
        <v>100</v>
      </c>
      <c r="DD97" s="134" t="e">
        <f t="shared" si="238"/>
        <v>#REF!</v>
      </c>
    </row>
    <row r="98" spans="2:108" s="82" customFormat="1" x14ac:dyDescent="0.25">
      <c r="B98" s="197"/>
      <c r="C98" s="43"/>
      <c r="D98" s="84"/>
      <c r="E98" s="194"/>
      <c r="F98" s="85"/>
      <c r="G98" s="85"/>
      <c r="H98" s="86"/>
      <c r="I98" s="86"/>
      <c r="J98" s="220"/>
      <c r="K98" s="98"/>
      <c r="L98" s="87"/>
      <c r="M98" s="87"/>
      <c r="N98" s="88"/>
      <c r="O98" s="97"/>
      <c r="P98" s="90"/>
      <c r="Q98" s="89"/>
      <c r="R98" s="90"/>
      <c r="S98" s="91"/>
      <c r="T98" s="92"/>
      <c r="U98" s="91"/>
      <c r="V98" s="135"/>
      <c r="W98" s="194"/>
      <c r="X98" s="194"/>
      <c r="Y98" s="94">
        <f t="shared" si="224"/>
        <v>0</v>
      </c>
      <c r="Z98" s="86"/>
      <c r="AA98" s="86"/>
      <c r="AB98" s="86"/>
      <c r="AC98" s="86"/>
      <c r="AD98" s="95"/>
      <c r="AE98" s="96"/>
      <c r="AF98" s="83"/>
      <c r="AG98" s="98"/>
      <c r="AH98" s="194"/>
      <c r="AI98" s="99"/>
      <c r="AJ98" s="258"/>
      <c r="AK98" s="95"/>
      <c r="AL98" s="88"/>
      <c r="AM98" s="88"/>
      <c r="AN98" s="94"/>
      <c r="AO98" s="94">
        <f t="shared" si="225"/>
        <v>0</v>
      </c>
      <c r="AP98" s="100" t="s">
        <v>17</v>
      </c>
      <c r="AQ98" s="101" t="s">
        <v>30</v>
      </c>
      <c r="AR98" s="101" t="s">
        <v>30</v>
      </c>
      <c r="AS98" s="101" t="s">
        <v>30</v>
      </c>
      <c r="AT98" s="102" t="s">
        <v>30</v>
      </c>
      <c r="AU98" s="194"/>
      <c r="AV98" s="194"/>
      <c r="AW98" s="88">
        <f t="shared" si="226"/>
        <v>0</v>
      </c>
      <c r="AX98" s="88"/>
      <c r="AY98" s="136"/>
      <c r="AZ98" s="103" t="e">
        <f>LOOKUP(AY98,#REF!,#REF!)</f>
        <v>#REF!</v>
      </c>
      <c r="BA98" s="92"/>
      <c r="BB98" s="137"/>
      <c r="BC98" s="104"/>
      <c r="BD98" s="105"/>
      <c r="BE98" s="105"/>
      <c r="BF98" s="104"/>
      <c r="BG98" s="105"/>
      <c r="BH98" s="107"/>
      <c r="BI98" s="108"/>
      <c r="BJ98" s="109"/>
      <c r="BK98" s="109"/>
      <c r="BL98" s="110"/>
      <c r="BM98" s="109"/>
      <c r="BN98" s="111"/>
      <c r="BO98" s="111"/>
      <c r="BP98" s="112"/>
      <c r="BQ98" s="113"/>
      <c r="BR98" s="114"/>
      <c r="BS98" s="113"/>
      <c r="BT98" s="115">
        <f t="shared" si="227"/>
        <v>0</v>
      </c>
      <c r="BU98" s="116">
        <f t="shared" si="228"/>
        <v>0</v>
      </c>
      <c r="BV98" s="117">
        <f t="shared" si="229"/>
        <v>0</v>
      </c>
      <c r="BW98" s="118"/>
      <c r="BX98" s="118"/>
      <c r="BY98" s="118"/>
      <c r="BZ98" s="118"/>
      <c r="CA98" s="105"/>
      <c r="CB98" s="108"/>
      <c r="CC98" s="108"/>
      <c r="CD98" s="108"/>
      <c r="CE98" s="108"/>
      <c r="CF98" s="109"/>
      <c r="CG98" s="120"/>
      <c r="CH98" s="120"/>
      <c r="CI98" s="121"/>
      <c r="CJ98" s="121"/>
      <c r="CK98" s="121"/>
      <c r="CL98" s="122"/>
      <c r="CM98" s="123">
        <f t="shared" si="239"/>
        <v>0</v>
      </c>
      <c r="CN98" s="124"/>
      <c r="CO98" s="94"/>
      <c r="CP98" s="122"/>
      <c r="CQ98" s="125" t="e">
        <f>+SUMIFS(#REF!,#REF!,AG98)</f>
        <v>#REF!</v>
      </c>
      <c r="CR98" s="126" t="e">
        <f>+SUMIFS(#REF!,#REF!,BB98)+SUMIFS(#REF!,#REF!,BH98)+SUMIFS(#REF!,#REF!,BN98)</f>
        <v>#REF!</v>
      </c>
      <c r="CS98" s="127" t="e">
        <f t="shared" si="231"/>
        <v>#REF!</v>
      </c>
      <c r="CT98" s="128"/>
      <c r="CU98" s="129">
        <f t="shared" si="240"/>
        <v>0</v>
      </c>
      <c r="CV98" s="130"/>
      <c r="CW98" s="131">
        <f t="shared" si="241"/>
        <v>0</v>
      </c>
      <c r="CX98" s="129">
        <f t="shared" si="242"/>
        <v>0</v>
      </c>
      <c r="CY98" s="132">
        <f t="shared" si="235"/>
        <v>0</v>
      </c>
      <c r="CZ98" s="132">
        <f t="shared" si="243"/>
        <v>42277</v>
      </c>
      <c r="DA98" s="133">
        <f t="shared" si="236"/>
        <v>100</v>
      </c>
      <c r="DB98" s="459"/>
      <c r="DC98" s="132">
        <f t="shared" si="237"/>
        <v>100</v>
      </c>
      <c r="DD98" s="134" t="e">
        <f t="shared" si="238"/>
        <v>#REF!</v>
      </c>
    </row>
    <row r="99" spans="2:108" s="82" customFormat="1" x14ac:dyDescent="0.25">
      <c r="B99" s="197"/>
      <c r="C99" s="43"/>
      <c r="D99" s="84"/>
      <c r="E99" s="194"/>
      <c r="F99" s="85"/>
      <c r="G99" s="85"/>
      <c r="H99" s="86"/>
      <c r="I99" s="86"/>
      <c r="J99" s="220"/>
      <c r="K99" s="98"/>
      <c r="L99" s="87"/>
      <c r="M99" s="87"/>
      <c r="N99" s="88"/>
      <c r="O99" s="97"/>
      <c r="P99" s="90"/>
      <c r="Q99" s="89"/>
      <c r="R99" s="90"/>
      <c r="S99" s="91"/>
      <c r="T99" s="92"/>
      <c r="U99" s="91"/>
      <c r="V99" s="93"/>
      <c r="W99" s="194"/>
      <c r="X99" s="194"/>
      <c r="Y99" s="94">
        <f t="shared" si="224"/>
        <v>0</v>
      </c>
      <c r="Z99" s="86"/>
      <c r="AA99" s="86"/>
      <c r="AB99" s="86"/>
      <c r="AC99" s="86"/>
      <c r="AD99" s="95"/>
      <c r="AE99" s="96"/>
      <c r="AF99" s="83"/>
      <c r="AG99" s="98"/>
      <c r="AH99" s="194"/>
      <c r="AI99" s="99"/>
      <c r="AJ99" s="258"/>
      <c r="AK99" s="95"/>
      <c r="AL99" s="88"/>
      <c r="AM99" s="88"/>
      <c r="AN99" s="94"/>
      <c r="AO99" s="94">
        <f t="shared" si="225"/>
        <v>0</v>
      </c>
      <c r="AP99" s="100" t="s">
        <v>17</v>
      </c>
      <c r="AQ99" s="101" t="s">
        <v>30</v>
      </c>
      <c r="AR99" s="101" t="s">
        <v>30</v>
      </c>
      <c r="AS99" s="101" t="s">
        <v>30</v>
      </c>
      <c r="AT99" s="102" t="s">
        <v>30</v>
      </c>
      <c r="AU99" s="194"/>
      <c r="AV99" s="194"/>
      <c r="AW99" s="88">
        <f t="shared" si="226"/>
        <v>0</v>
      </c>
      <c r="AX99" s="88"/>
      <c r="AY99" s="136"/>
      <c r="AZ99" s="103" t="e">
        <f>LOOKUP(AY99,#REF!,#REF!)</f>
        <v>#REF!</v>
      </c>
      <c r="BA99" s="92"/>
      <c r="BB99" s="104"/>
      <c r="BC99" s="104"/>
      <c r="BD99" s="105"/>
      <c r="BE99" s="138"/>
      <c r="BF99" s="104"/>
      <c r="BG99" s="105"/>
      <c r="BH99" s="107"/>
      <c r="BI99" s="108"/>
      <c r="BJ99" s="109"/>
      <c r="BK99" s="109"/>
      <c r="BL99" s="110"/>
      <c r="BM99" s="109"/>
      <c r="BN99" s="111"/>
      <c r="BO99" s="111"/>
      <c r="BP99" s="112"/>
      <c r="BQ99" s="113"/>
      <c r="BR99" s="114"/>
      <c r="BS99" s="113"/>
      <c r="BT99" s="115">
        <f t="shared" si="227"/>
        <v>0</v>
      </c>
      <c r="BU99" s="116">
        <f t="shared" si="228"/>
        <v>0</v>
      </c>
      <c r="BV99" s="117">
        <f t="shared" si="229"/>
        <v>0</v>
      </c>
      <c r="BW99" s="118"/>
      <c r="BX99" s="118"/>
      <c r="BY99" s="119"/>
      <c r="BZ99" s="118"/>
      <c r="CA99" s="105"/>
      <c r="CB99" s="108"/>
      <c r="CC99" s="108"/>
      <c r="CD99" s="139"/>
      <c r="CE99" s="108"/>
      <c r="CF99" s="109"/>
      <c r="CG99" s="120"/>
      <c r="CH99" s="120"/>
      <c r="CI99" s="121"/>
      <c r="CJ99" s="121"/>
      <c r="CK99" s="121"/>
      <c r="CL99" s="122"/>
      <c r="CM99" s="123">
        <f t="shared" si="239"/>
        <v>0</v>
      </c>
      <c r="CN99" s="124"/>
      <c r="CO99" s="94"/>
      <c r="CP99" s="122"/>
      <c r="CQ99" s="125" t="e">
        <f>+SUMIFS(#REF!,#REF!,AG99)</f>
        <v>#REF!</v>
      </c>
      <c r="CR99" s="126" t="e">
        <f>+SUMIFS(#REF!,#REF!,BB99)+SUMIFS(#REF!,#REF!,BH99)+SUMIFS(#REF!,#REF!,BN99)</f>
        <v>#REF!</v>
      </c>
      <c r="CS99" s="127" t="e">
        <f t="shared" si="231"/>
        <v>#REF!</v>
      </c>
      <c r="CT99" s="128"/>
      <c r="CU99" s="129">
        <f t="shared" si="240"/>
        <v>0</v>
      </c>
      <c r="CV99" s="130"/>
      <c r="CW99" s="131">
        <f t="shared" si="241"/>
        <v>0</v>
      </c>
      <c r="CX99" s="129">
        <f t="shared" si="242"/>
        <v>0</v>
      </c>
      <c r="CY99" s="132">
        <f t="shared" si="235"/>
        <v>0</v>
      </c>
      <c r="CZ99" s="132">
        <f t="shared" si="243"/>
        <v>42277</v>
      </c>
      <c r="DA99" s="133">
        <f t="shared" si="236"/>
        <v>100</v>
      </c>
      <c r="DB99" s="459"/>
      <c r="DC99" s="132">
        <f t="shared" si="237"/>
        <v>100</v>
      </c>
      <c r="DD99" s="134" t="e">
        <f t="shared" si="238"/>
        <v>#REF!</v>
      </c>
    </row>
    <row r="100" spans="2:108" s="82" customFormat="1" x14ac:dyDescent="0.25">
      <c r="B100" s="197"/>
      <c r="C100" s="187"/>
      <c r="D100" s="84"/>
      <c r="E100" s="194"/>
      <c r="F100" s="85"/>
      <c r="G100" s="85"/>
      <c r="H100" s="86"/>
      <c r="I100" s="86"/>
      <c r="J100" s="218"/>
      <c r="K100" s="143"/>
      <c r="L100" s="87"/>
      <c r="M100" s="201"/>
      <c r="N100" s="88"/>
      <c r="O100" s="97"/>
      <c r="P100" s="90"/>
      <c r="Q100" s="89"/>
      <c r="R100" s="90"/>
      <c r="S100" s="91"/>
      <c r="T100" s="92"/>
      <c r="U100" s="91"/>
      <c r="V100" s="224"/>
      <c r="W100" s="194"/>
      <c r="X100" s="194"/>
      <c r="Y100" s="94">
        <f t="shared" si="224"/>
        <v>0</v>
      </c>
      <c r="Z100" s="192"/>
      <c r="AA100" s="192"/>
      <c r="AB100" s="192"/>
      <c r="AC100" s="192"/>
      <c r="AD100" s="146"/>
      <c r="AE100" s="96"/>
      <c r="AF100" s="83"/>
      <c r="AG100" s="98"/>
      <c r="AH100" s="194"/>
      <c r="AI100" s="195"/>
      <c r="AJ100" s="257"/>
      <c r="AK100" s="146"/>
      <c r="AL100" s="88"/>
      <c r="AM100" s="88"/>
      <c r="AN100" s="94"/>
      <c r="AO100" s="94">
        <f t="shared" si="225"/>
        <v>0</v>
      </c>
      <c r="AP100" s="100" t="s">
        <v>17</v>
      </c>
      <c r="AQ100" s="101" t="s">
        <v>30</v>
      </c>
      <c r="AR100" s="101" t="s">
        <v>30</v>
      </c>
      <c r="AS100" s="101" t="s">
        <v>30</v>
      </c>
      <c r="AT100" s="102" t="s">
        <v>30</v>
      </c>
      <c r="AU100" s="194"/>
      <c r="AV100" s="194"/>
      <c r="AW100" s="88">
        <f t="shared" si="226"/>
        <v>0</v>
      </c>
      <c r="AX100" s="88"/>
      <c r="AY100" s="196"/>
      <c r="AZ100" s="103" t="e">
        <f>LOOKUP(AY100,#REF!,#REF!)</f>
        <v>#REF!</v>
      </c>
      <c r="BA100" s="228"/>
      <c r="BB100" s="104"/>
      <c r="BC100" s="104"/>
      <c r="BD100" s="105"/>
      <c r="BE100" s="106"/>
      <c r="BF100" s="104"/>
      <c r="BG100" s="105"/>
      <c r="BH100" s="107"/>
      <c r="BI100" s="108"/>
      <c r="BJ100" s="109"/>
      <c r="BK100" s="109"/>
      <c r="BL100" s="110"/>
      <c r="BM100" s="109"/>
      <c r="BN100" s="111"/>
      <c r="BO100" s="111"/>
      <c r="BP100" s="112"/>
      <c r="BQ100" s="113"/>
      <c r="BR100" s="114"/>
      <c r="BS100" s="113"/>
      <c r="BT100" s="115">
        <f t="shared" ref="BT100:BT131" si="244">+AN100</f>
        <v>0</v>
      </c>
      <c r="BU100" s="116">
        <f t="shared" si="228"/>
        <v>0</v>
      </c>
      <c r="BV100" s="117">
        <f t="shared" si="229"/>
        <v>0</v>
      </c>
      <c r="BW100" s="118"/>
      <c r="BX100" s="118"/>
      <c r="BY100" s="119"/>
      <c r="BZ100" s="118"/>
      <c r="CA100" s="105"/>
      <c r="CB100" s="109"/>
      <c r="CC100" s="108"/>
      <c r="CD100" s="108"/>
      <c r="CE100" s="108"/>
      <c r="CF100" s="109"/>
      <c r="CG100" s="120"/>
      <c r="CH100" s="120"/>
      <c r="CI100" s="121"/>
      <c r="CJ100" s="121"/>
      <c r="CK100" s="121"/>
      <c r="CL100" s="122"/>
      <c r="CM100" s="123">
        <f t="shared" si="239"/>
        <v>0</v>
      </c>
      <c r="CN100" s="124"/>
      <c r="CO100" s="94"/>
      <c r="CP100" s="122"/>
      <c r="CQ100" s="125" t="e">
        <f>+SUMIFS(#REF!,#REF!,AG100)</f>
        <v>#REF!</v>
      </c>
      <c r="CR100" s="126" t="e">
        <f>+SUMIFS(#REF!,#REF!,BB100)+SUMIFS(#REF!,#REF!,BH100)+SUMIFS(#REF!,#REF!,BN100)</f>
        <v>#REF!</v>
      </c>
      <c r="CS100" s="127" t="e">
        <f t="shared" si="231"/>
        <v>#REF!</v>
      </c>
      <c r="CT100" s="128"/>
      <c r="CU100" s="129">
        <f t="shared" si="240"/>
        <v>0</v>
      </c>
      <c r="CV100" s="130"/>
      <c r="CW100" s="131">
        <f t="shared" si="241"/>
        <v>0</v>
      </c>
      <c r="CX100" s="129">
        <f t="shared" si="242"/>
        <v>0</v>
      </c>
      <c r="CY100" s="132">
        <f t="shared" si="235"/>
        <v>0</v>
      </c>
      <c r="CZ100" s="132">
        <f t="shared" si="243"/>
        <v>42277</v>
      </c>
      <c r="DA100" s="133">
        <f t="shared" si="236"/>
        <v>100</v>
      </c>
      <c r="DB100" s="459"/>
      <c r="DC100" s="132">
        <f t="shared" si="237"/>
        <v>100</v>
      </c>
      <c r="DD100" s="134" t="e">
        <f t="shared" si="238"/>
        <v>#REF!</v>
      </c>
    </row>
    <row r="101" spans="2:108" s="82" customFormat="1" x14ac:dyDescent="0.25">
      <c r="B101" s="197"/>
      <c r="C101" s="43"/>
      <c r="D101" s="84"/>
      <c r="E101" s="194"/>
      <c r="F101" s="85"/>
      <c r="G101" s="85"/>
      <c r="H101" s="86"/>
      <c r="I101" s="86"/>
      <c r="J101" s="220"/>
      <c r="K101" s="98"/>
      <c r="L101" s="87"/>
      <c r="M101" s="87"/>
      <c r="N101" s="88"/>
      <c r="O101" s="97"/>
      <c r="P101" s="90"/>
      <c r="Q101" s="89"/>
      <c r="R101" s="90"/>
      <c r="S101" s="91"/>
      <c r="T101" s="92"/>
      <c r="U101" s="91"/>
      <c r="V101" s="135"/>
      <c r="W101" s="194"/>
      <c r="X101" s="194"/>
      <c r="Y101" s="94">
        <f t="shared" si="224"/>
        <v>0</v>
      </c>
      <c r="Z101" s="86"/>
      <c r="AA101" s="86"/>
      <c r="AB101" s="86"/>
      <c r="AC101" s="86"/>
      <c r="AD101" s="95"/>
      <c r="AE101" s="96"/>
      <c r="AF101" s="83"/>
      <c r="AG101" s="98"/>
      <c r="AH101" s="194"/>
      <c r="AI101" s="99"/>
      <c r="AJ101" s="258"/>
      <c r="AK101" s="95"/>
      <c r="AL101" s="88"/>
      <c r="AM101" s="88"/>
      <c r="AN101" s="94"/>
      <c r="AO101" s="94">
        <f t="shared" si="225"/>
        <v>0</v>
      </c>
      <c r="AP101" s="100" t="s">
        <v>17</v>
      </c>
      <c r="AQ101" s="101" t="s">
        <v>30</v>
      </c>
      <c r="AR101" s="101" t="s">
        <v>30</v>
      </c>
      <c r="AS101" s="101" t="s">
        <v>30</v>
      </c>
      <c r="AT101" s="102" t="s">
        <v>30</v>
      </c>
      <c r="AU101" s="194"/>
      <c r="AV101" s="194"/>
      <c r="AW101" s="88">
        <f t="shared" si="226"/>
        <v>0</v>
      </c>
      <c r="AX101" s="88"/>
      <c r="AY101" s="136"/>
      <c r="AZ101" s="103" t="e">
        <f>LOOKUP(AY101,#REF!,#REF!)</f>
        <v>#REF!</v>
      </c>
      <c r="BA101" s="92"/>
      <c r="BB101" s="137"/>
      <c r="BC101" s="104"/>
      <c r="BD101" s="105"/>
      <c r="BE101" s="105"/>
      <c r="BF101" s="104"/>
      <c r="BG101" s="105"/>
      <c r="BH101" s="107"/>
      <c r="BI101" s="108"/>
      <c r="BJ101" s="109"/>
      <c r="BK101" s="109"/>
      <c r="BL101" s="110"/>
      <c r="BM101" s="109"/>
      <c r="BN101" s="111"/>
      <c r="BO101" s="111"/>
      <c r="BP101" s="112"/>
      <c r="BQ101" s="113"/>
      <c r="BR101" s="114"/>
      <c r="BS101" s="113"/>
      <c r="BT101" s="115">
        <f t="shared" si="244"/>
        <v>0</v>
      </c>
      <c r="BU101" s="116">
        <f t="shared" si="228"/>
        <v>0</v>
      </c>
      <c r="BV101" s="117">
        <f t="shared" si="229"/>
        <v>0</v>
      </c>
      <c r="BW101" s="118"/>
      <c r="BX101" s="118"/>
      <c r="BY101" s="118"/>
      <c r="BZ101" s="118"/>
      <c r="CA101" s="105"/>
      <c r="CB101" s="108"/>
      <c r="CC101" s="108"/>
      <c r="CD101" s="108"/>
      <c r="CE101" s="108"/>
      <c r="CF101" s="109"/>
      <c r="CG101" s="120"/>
      <c r="CH101" s="120"/>
      <c r="CI101" s="121"/>
      <c r="CJ101" s="121"/>
      <c r="CK101" s="121"/>
      <c r="CL101" s="122"/>
      <c r="CM101" s="123">
        <f t="shared" si="239"/>
        <v>0</v>
      </c>
      <c r="CN101" s="124"/>
      <c r="CO101" s="94"/>
      <c r="CP101" s="122"/>
      <c r="CQ101" s="125" t="e">
        <f>+SUMIFS(#REF!,#REF!,AG101)</f>
        <v>#REF!</v>
      </c>
      <c r="CR101" s="126" t="e">
        <f>+SUMIFS(#REF!,#REF!,BB101)+SUMIFS(#REF!,#REF!,BH101)+SUMIFS(#REF!,#REF!,BN101)</f>
        <v>#REF!</v>
      </c>
      <c r="CS101" s="127" t="e">
        <f t="shared" si="231"/>
        <v>#REF!</v>
      </c>
      <c r="CT101" s="128"/>
      <c r="CU101" s="129">
        <f t="shared" si="240"/>
        <v>0</v>
      </c>
      <c r="CV101" s="130"/>
      <c r="CW101" s="131">
        <f t="shared" si="241"/>
        <v>0</v>
      </c>
      <c r="CX101" s="129">
        <f t="shared" si="242"/>
        <v>0</v>
      </c>
      <c r="CY101" s="132">
        <f t="shared" si="235"/>
        <v>0</v>
      </c>
      <c r="CZ101" s="132">
        <f t="shared" si="243"/>
        <v>42277</v>
      </c>
      <c r="DA101" s="133">
        <f t="shared" si="236"/>
        <v>100</v>
      </c>
      <c r="DB101" s="459"/>
      <c r="DC101" s="132">
        <f t="shared" si="237"/>
        <v>100</v>
      </c>
      <c r="DD101" s="134" t="e">
        <f t="shared" si="238"/>
        <v>#REF!</v>
      </c>
    </row>
    <row r="102" spans="2:108" s="82" customFormat="1" x14ac:dyDescent="0.25">
      <c r="B102" s="197"/>
      <c r="C102" s="43"/>
      <c r="D102" s="84"/>
      <c r="E102" s="194"/>
      <c r="F102" s="85"/>
      <c r="G102" s="85"/>
      <c r="H102" s="86"/>
      <c r="I102" s="86"/>
      <c r="J102" s="220"/>
      <c r="K102" s="98"/>
      <c r="L102" s="87"/>
      <c r="M102" s="87"/>
      <c r="N102" s="88"/>
      <c r="O102" s="97"/>
      <c r="P102" s="90"/>
      <c r="Q102" s="89"/>
      <c r="R102" s="90"/>
      <c r="S102" s="91"/>
      <c r="T102" s="92"/>
      <c r="U102" s="91"/>
      <c r="V102" s="93"/>
      <c r="W102" s="194"/>
      <c r="X102" s="194"/>
      <c r="Y102" s="94">
        <f t="shared" si="224"/>
        <v>0</v>
      </c>
      <c r="Z102" s="86"/>
      <c r="AA102" s="86"/>
      <c r="AB102" s="86"/>
      <c r="AC102" s="86"/>
      <c r="AD102" s="95"/>
      <c r="AE102" s="96"/>
      <c r="AF102" s="83"/>
      <c r="AG102" s="98"/>
      <c r="AH102" s="194"/>
      <c r="AI102" s="99"/>
      <c r="AJ102" s="258"/>
      <c r="AK102" s="95"/>
      <c r="AL102" s="88"/>
      <c r="AM102" s="88"/>
      <c r="AN102" s="94"/>
      <c r="AO102" s="94">
        <f t="shared" si="225"/>
        <v>0</v>
      </c>
      <c r="AP102" s="100" t="s">
        <v>17</v>
      </c>
      <c r="AQ102" s="101" t="s">
        <v>30</v>
      </c>
      <c r="AR102" s="101" t="s">
        <v>30</v>
      </c>
      <c r="AS102" s="101" t="s">
        <v>30</v>
      </c>
      <c r="AT102" s="102" t="s">
        <v>30</v>
      </c>
      <c r="AU102" s="194"/>
      <c r="AV102" s="194"/>
      <c r="AW102" s="88">
        <f t="shared" si="226"/>
        <v>0</v>
      </c>
      <c r="AX102" s="88"/>
      <c r="AY102" s="136"/>
      <c r="AZ102" s="103" t="e">
        <f>LOOKUP(AY102,#REF!,#REF!)</f>
        <v>#REF!</v>
      </c>
      <c r="BA102" s="92"/>
      <c r="BB102" s="104"/>
      <c r="BC102" s="104"/>
      <c r="BD102" s="105"/>
      <c r="BE102" s="138"/>
      <c r="BF102" s="104"/>
      <c r="BG102" s="105"/>
      <c r="BH102" s="107"/>
      <c r="BI102" s="108"/>
      <c r="BJ102" s="109"/>
      <c r="BK102" s="109"/>
      <c r="BL102" s="110"/>
      <c r="BM102" s="109"/>
      <c r="BN102" s="111"/>
      <c r="BO102" s="111"/>
      <c r="BP102" s="112"/>
      <c r="BQ102" s="113"/>
      <c r="BR102" s="114"/>
      <c r="BS102" s="113"/>
      <c r="BT102" s="115">
        <f t="shared" si="244"/>
        <v>0</v>
      </c>
      <c r="BU102" s="116">
        <f t="shared" si="228"/>
        <v>0</v>
      </c>
      <c r="BV102" s="117">
        <f t="shared" si="229"/>
        <v>0</v>
      </c>
      <c r="BW102" s="118"/>
      <c r="BX102" s="118"/>
      <c r="BY102" s="119"/>
      <c r="BZ102" s="118"/>
      <c r="CA102" s="105"/>
      <c r="CB102" s="108"/>
      <c r="CC102" s="108"/>
      <c r="CD102" s="139"/>
      <c r="CE102" s="108"/>
      <c r="CF102" s="109"/>
      <c r="CG102" s="120"/>
      <c r="CH102" s="120"/>
      <c r="CI102" s="121"/>
      <c r="CJ102" s="121"/>
      <c r="CK102" s="121"/>
      <c r="CL102" s="122"/>
      <c r="CM102" s="123">
        <f t="shared" si="239"/>
        <v>0</v>
      </c>
      <c r="CN102" s="124"/>
      <c r="CO102" s="94"/>
      <c r="CP102" s="122"/>
      <c r="CQ102" s="125" t="e">
        <f>+SUMIFS(#REF!,#REF!,AG102)</f>
        <v>#REF!</v>
      </c>
      <c r="CR102" s="126" t="e">
        <f>+SUMIFS(#REF!,#REF!,BB102)+SUMIFS(#REF!,#REF!,BH102)+SUMIFS(#REF!,#REF!,BN102)</f>
        <v>#REF!</v>
      </c>
      <c r="CS102" s="127" t="e">
        <f t="shared" si="231"/>
        <v>#REF!</v>
      </c>
      <c r="CT102" s="128"/>
      <c r="CU102" s="129">
        <f t="shared" si="240"/>
        <v>0</v>
      </c>
      <c r="CV102" s="130"/>
      <c r="CW102" s="131">
        <f t="shared" si="241"/>
        <v>0</v>
      </c>
      <c r="CX102" s="129">
        <f t="shared" si="242"/>
        <v>0</v>
      </c>
      <c r="CY102" s="132">
        <f t="shared" si="235"/>
        <v>0</v>
      </c>
      <c r="CZ102" s="132">
        <f t="shared" si="243"/>
        <v>42277</v>
      </c>
      <c r="DA102" s="133">
        <f t="shared" si="236"/>
        <v>100</v>
      </c>
      <c r="DB102" s="459"/>
      <c r="DC102" s="132">
        <f t="shared" si="237"/>
        <v>100</v>
      </c>
      <c r="DD102" s="134" t="e">
        <f t="shared" si="238"/>
        <v>#REF!</v>
      </c>
    </row>
    <row r="103" spans="2:108" s="82" customFormat="1" x14ac:dyDescent="0.25">
      <c r="B103" s="197"/>
      <c r="C103" s="187"/>
      <c r="D103" s="84"/>
      <c r="E103" s="194"/>
      <c r="F103" s="85"/>
      <c r="G103" s="85"/>
      <c r="H103" s="86"/>
      <c r="I103" s="86"/>
      <c r="J103" s="218"/>
      <c r="K103" s="143"/>
      <c r="L103" s="87"/>
      <c r="M103" s="201"/>
      <c r="N103" s="88"/>
      <c r="O103" s="97"/>
      <c r="P103" s="90"/>
      <c r="Q103" s="89"/>
      <c r="R103" s="90"/>
      <c r="S103" s="91"/>
      <c r="T103" s="92"/>
      <c r="U103" s="91"/>
      <c r="V103" s="224"/>
      <c r="W103" s="194"/>
      <c r="X103" s="194"/>
      <c r="Y103" s="94">
        <f t="shared" si="224"/>
        <v>0</v>
      </c>
      <c r="Z103" s="192"/>
      <c r="AA103" s="192"/>
      <c r="AB103" s="192"/>
      <c r="AC103" s="192"/>
      <c r="AD103" s="146"/>
      <c r="AE103" s="96"/>
      <c r="AF103" s="83"/>
      <c r="AG103" s="98"/>
      <c r="AH103" s="194"/>
      <c r="AI103" s="195"/>
      <c r="AJ103" s="257"/>
      <c r="AK103" s="146"/>
      <c r="AL103" s="88"/>
      <c r="AM103" s="88"/>
      <c r="AN103" s="94"/>
      <c r="AO103" s="94">
        <f t="shared" si="225"/>
        <v>0</v>
      </c>
      <c r="AP103" s="100" t="s">
        <v>17</v>
      </c>
      <c r="AQ103" s="101" t="s">
        <v>30</v>
      </c>
      <c r="AR103" s="101" t="s">
        <v>30</v>
      </c>
      <c r="AS103" s="101" t="s">
        <v>30</v>
      </c>
      <c r="AT103" s="102" t="s">
        <v>30</v>
      </c>
      <c r="AU103" s="194"/>
      <c r="AV103" s="194"/>
      <c r="AW103" s="88">
        <f t="shared" si="226"/>
        <v>0</v>
      </c>
      <c r="AX103" s="88"/>
      <c r="AY103" s="196"/>
      <c r="AZ103" s="103" t="e">
        <f>LOOKUP(AY103,#REF!,#REF!)</f>
        <v>#REF!</v>
      </c>
      <c r="BA103" s="228"/>
      <c r="BB103" s="104"/>
      <c r="BC103" s="104"/>
      <c r="BD103" s="105"/>
      <c r="BE103" s="106"/>
      <c r="BF103" s="104"/>
      <c r="BG103" s="105"/>
      <c r="BH103" s="107"/>
      <c r="BI103" s="108"/>
      <c r="BJ103" s="109"/>
      <c r="BK103" s="109"/>
      <c r="BL103" s="110"/>
      <c r="BM103" s="109"/>
      <c r="BN103" s="111"/>
      <c r="BO103" s="111"/>
      <c r="BP103" s="112"/>
      <c r="BQ103" s="113"/>
      <c r="BR103" s="114"/>
      <c r="BS103" s="113"/>
      <c r="BT103" s="115">
        <f t="shared" si="244"/>
        <v>0</v>
      </c>
      <c r="BU103" s="116">
        <f t="shared" si="228"/>
        <v>0</v>
      </c>
      <c r="BV103" s="117">
        <f t="shared" si="229"/>
        <v>0</v>
      </c>
      <c r="BW103" s="118"/>
      <c r="BX103" s="118"/>
      <c r="BY103" s="119"/>
      <c r="BZ103" s="118"/>
      <c r="CA103" s="105"/>
      <c r="CB103" s="109"/>
      <c r="CC103" s="108"/>
      <c r="CD103" s="108"/>
      <c r="CE103" s="108"/>
      <c r="CF103" s="109"/>
      <c r="CG103" s="120"/>
      <c r="CH103" s="120"/>
      <c r="CI103" s="121"/>
      <c r="CJ103" s="121"/>
      <c r="CK103" s="121"/>
      <c r="CL103" s="122"/>
      <c r="CM103" s="123">
        <f t="shared" si="239"/>
        <v>0</v>
      </c>
      <c r="CN103" s="124"/>
      <c r="CO103" s="94"/>
      <c r="CP103" s="122"/>
      <c r="CQ103" s="125" t="e">
        <f>+SUMIFS(#REF!,#REF!,AG103)</f>
        <v>#REF!</v>
      </c>
      <c r="CR103" s="126" t="e">
        <f>+SUMIFS(#REF!,#REF!,BB103)+SUMIFS(#REF!,#REF!,BH103)+SUMIFS(#REF!,#REF!,BN103)</f>
        <v>#REF!</v>
      </c>
      <c r="CS103" s="127" t="e">
        <f t="shared" si="231"/>
        <v>#REF!</v>
      </c>
      <c r="CT103" s="128"/>
      <c r="CU103" s="129">
        <f t="shared" si="240"/>
        <v>0</v>
      </c>
      <c r="CV103" s="130"/>
      <c r="CW103" s="131">
        <f t="shared" si="241"/>
        <v>0</v>
      </c>
      <c r="CX103" s="129">
        <f t="shared" si="242"/>
        <v>0</v>
      </c>
      <c r="CY103" s="132">
        <f t="shared" si="235"/>
        <v>0</v>
      </c>
      <c r="CZ103" s="132">
        <f t="shared" si="243"/>
        <v>42277</v>
      </c>
      <c r="DA103" s="133">
        <f t="shared" si="236"/>
        <v>100</v>
      </c>
      <c r="DB103" s="459"/>
      <c r="DC103" s="132">
        <f t="shared" si="237"/>
        <v>100</v>
      </c>
      <c r="DD103" s="134" t="e">
        <f t="shared" si="238"/>
        <v>#REF!</v>
      </c>
    </row>
    <row r="104" spans="2:108" s="140" customFormat="1" x14ac:dyDescent="0.25">
      <c r="B104" s="197"/>
      <c r="C104" s="43"/>
      <c r="D104" s="84"/>
      <c r="E104" s="194"/>
      <c r="F104" s="85"/>
      <c r="G104" s="85"/>
      <c r="H104" s="86"/>
      <c r="I104" s="86"/>
      <c r="J104" s="220"/>
      <c r="K104" s="98"/>
      <c r="L104" s="87"/>
      <c r="M104" s="87"/>
      <c r="N104" s="88"/>
      <c r="O104" s="97"/>
      <c r="P104" s="90"/>
      <c r="Q104" s="89"/>
      <c r="R104" s="90"/>
      <c r="S104" s="91"/>
      <c r="T104" s="92"/>
      <c r="U104" s="91"/>
      <c r="V104" s="135"/>
      <c r="W104" s="194"/>
      <c r="X104" s="194"/>
      <c r="Y104" s="94">
        <f t="shared" si="224"/>
        <v>0</v>
      </c>
      <c r="Z104" s="86"/>
      <c r="AA104" s="86"/>
      <c r="AB104" s="86"/>
      <c r="AC104" s="86"/>
      <c r="AD104" s="95"/>
      <c r="AE104" s="96"/>
      <c r="AF104" s="83"/>
      <c r="AG104" s="98"/>
      <c r="AH104" s="194"/>
      <c r="AI104" s="99"/>
      <c r="AJ104" s="258"/>
      <c r="AK104" s="95"/>
      <c r="AL104" s="88"/>
      <c r="AM104" s="88"/>
      <c r="AN104" s="94"/>
      <c r="AO104" s="94">
        <f t="shared" si="225"/>
        <v>0</v>
      </c>
      <c r="AP104" s="100" t="s">
        <v>68</v>
      </c>
      <c r="AQ104" s="101" t="s">
        <v>68</v>
      </c>
      <c r="AR104" s="101" t="s">
        <v>68</v>
      </c>
      <c r="AS104" s="101" t="s">
        <v>68</v>
      </c>
      <c r="AT104" s="102" t="s">
        <v>113</v>
      </c>
      <c r="AU104" s="194"/>
      <c r="AV104" s="194"/>
      <c r="AW104" s="88">
        <f t="shared" si="226"/>
        <v>0</v>
      </c>
      <c r="AX104" s="88"/>
      <c r="AY104" s="136"/>
      <c r="AZ104" s="103" t="e">
        <f>LOOKUP(AY104,#REF!,#REF!)</f>
        <v>#REF!</v>
      </c>
      <c r="BA104" s="92"/>
      <c r="BB104" s="137"/>
      <c r="BC104" s="104"/>
      <c r="BD104" s="105"/>
      <c r="BE104" s="105"/>
      <c r="BF104" s="104"/>
      <c r="BG104" s="105"/>
      <c r="BH104" s="107"/>
      <c r="BI104" s="108"/>
      <c r="BJ104" s="109"/>
      <c r="BK104" s="109"/>
      <c r="BL104" s="110"/>
      <c r="BM104" s="109"/>
      <c r="BN104" s="111"/>
      <c r="BO104" s="111"/>
      <c r="BP104" s="112"/>
      <c r="BQ104" s="113"/>
      <c r="BR104" s="114"/>
      <c r="BS104" s="113"/>
      <c r="BT104" s="115">
        <f t="shared" si="244"/>
        <v>0</v>
      </c>
      <c r="BU104" s="116">
        <f t="shared" si="228"/>
        <v>0</v>
      </c>
      <c r="BV104" s="117">
        <f t="shared" si="229"/>
        <v>0</v>
      </c>
      <c r="BW104" s="118"/>
      <c r="BX104" s="118"/>
      <c r="BY104" s="118"/>
      <c r="BZ104" s="118"/>
      <c r="CA104" s="105"/>
      <c r="CB104" s="108"/>
      <c r="CC104" s="108"/>
      <c r="CD104" s="108"/>
      <c r="CE104" s="108"/>
      <c r="CF104" s="109"/>
      <c r="CG104" s="120"/>
      <c r="CH104" s="120"/>
      <c r="CI104" s="121"/>
      <c r="CJ104" s="121"/>
      <c r="CK104" s="121"/>
      <c r="CL104" s="122"/>
      <c r="CM104" s="123"/>
      <c r="CN104" s="124"/>
      <c r="CO104" s="94"/>
      <c r="CP104" s="122"/>
      <c r="CQ104" s="125"/>
      <c r="CR104" s="126"/>
      <c r="CS104" s="127"/>
      <c r="CT104" s="128"/>
      <c r="CU104" s="129"/>
      <c r="CV104" s="130"/>
      <c r="CW104" s="131"/>
      <c r="CX104" s="129"/>
      <c r="CY104" s="132"/>
      <c r="CZ104" s="132"/>
      <c r="DA104" s="133"/>
      <c r="DB104" s="459"/>
      <c r="DC104" s="132">
        <f t="shared" si="237"/>
        <v>0</v>
      </c>
      <c r="DD104" s="134">
        <f t="shared" si="238"/>
        <v>0</v>
      </c>
    </row>
    <row r="105" spans="2:108" s="82" customFormat="1" ht="54" x14ac:dyDescent="0.25">
      <c r="B105" s="197"/>
      <c r="C105" s="43"/>
      <c r="D105" s="84"/>
      <c r="E105" s="194"/>
      <c r="F105" s="85"/>
      <c r="G105" s="85"/>
      <c r="H105" s="86"/>
      <c r="I105" s="86"/>
      <c r="J105" s="220"/>
      <c r="K105" s="98"/>
      <c r="L105" s="87"/>
      <c r="M105" s="87"/>
      <c r="N105" s="88"/>
      <c r="O105" s="97"/>
      <c r="P105" s="90"/>
      <c r="Q105" s="89"/>
      <c r="R105" s="90"/>
      <c r="S105" s="91"/>
      <c r="T105" s="92"/>
      <c r="U105" s="91"/>
      <c r="V105" s="93"/>
      <c r="W105" s="194"/>
      <c r="X105" s="194"/>
      <c r="Y105" s="94">
        <f t="shared" si="224"/>
        <v>0</v>
      </c>
      <c r="Z105" s="86"/>
      <c r="AA105" s="86"/>
      <c r="AB105" s="86"/>
      <c r="AC105" s="86"/>
      <c r="AD105" s="95"/>
      <c r="AE105" s="96"/>
      <c r="AF105" s="83"/>
      <c r="AG105" s="98"/>
      <c r="AH105" s="194"/>
      <c r="AI105" s="99"/>
      <c r="AJ105" s="258"/>
      <c r="AK105" s="95"/>
      <c r="AL105" s="88"/>
      <c r="AM105" s="88"/>
      <c r="AN105" s="94"/>
      <c r="AO105" s="94">
        <f t="shared" si="225"/>
        <v>0</v>
      </c>
      <c r="AP105" s="100" t="s">
        <v>82</v>
      </c>
      <c r="AQ105" s="101">
        <v>0.1</v>
      </c>
      <c r="AR105" s="101" t="s">
        <v>84</v>
      </c>
      <c r="AS105" s="101" t="s">
        <v>3</v>
      </c>
      <c r="AT105" s="102">
        <v>42124</v>
      </c>
      <c r="AU105" s="194"/>
      <c r="AV105" s="194"/>
      <c r="AW105" s="88">
        <f t="shared" si="226"/>
        <v>0</v>
      </c>
      <c r="AX105" s="88">
        <f>+AV105+(3*365)</f>
        <v>1095</v>
      </c>
      <c r="AY105" s="136"/>
      <c r="AZ105" s="103" t="e">
        <f>LOOKUP(AY105,#REF!,#REF!)</f>
        <v>#REF!</v>
      </c>
      <c r="BA105" s="92"/>
      <c r="BB105" s="104"/>
      <c r="BC105" s="104"/>
      <c r="BD105" s="105"/>
      <c r="BE105" s="138"/>
      <c r="BF105" s="104"/>
      <c r="BG105" s="105"/>
      <c r="BH105" s="107"/>
      <c r="BI105" s="108"/>
      <c r="BJ105" s="109"/>
      <c r="BK105" s="109"/>
      <c r="BL105" s="110"/>
      <c r="BM105" s="109"/>
      <c r="BN105" s="111"/>
      <c r="BO105" s="111"/>
      <c r="BP105" s="112"/>
      <c r="BQ105" s="113"/>
      <c r="BR105" s="114"/>
      <c r="BS105" s="113"/>
      <c r="BT105" s="115">
        <f t="shared" si="244"/>
        <v>0</v>
      </c>
      <c r="BU105" s="116">
        <f t="shared" si="228"/>
        <v>0</v>
      </c>
      <c r="BV105" s="117">
        <f t="shared" si="229"/>
        <v>0</v>
      </c>
      <c r="BW105" s="118"/>
      <c r="BX105" s="118"/>
      <c r="BY105" s="119"/>
      <c r="BZ105" s="118"/>
      <c r="CA105" s="105"/>
      <c r="CB105" s="108"/>
      <c r="CC105" s="108"/>
      <c r="CD105" s="139"/>
      <c r="CE105" s="108"/>
      <c r="CF105" s="109"/>
      <c r="CG105" s="120"/>
      <c r="CH105" s="120"/>
      <c r="CI105" s="121"/>
      <c r="CJ105" s="121"/>
      <c r="CK105" s="121"/>
      <c r="CL105" s="122"/>
      <c r="CM105" s="123">
        <f t="shared" ref="CM105:CM136" si="245">+IF(BX105&gt;AV105,IF(CC105&gt;BX105,IF(CH105&gt;CC105,CH105,CC105),BX105),AV105)</f>
        <v>0</v>
      </c>
      <c r="CN105" s="124"/>
      <c r="CO105" s="94"/>
      <c r="CP105" s="122"/>
      <c r="CQ105" s="125" t="e">
        <f>+SUMIFS(#REF!,#REF!,AG105)</f>
        <v>#REF!</v>
      </c>
      <c r="CR105" s="126" t="e">
        <f>+SUMIFS(#REF!,#REF!,BB105)+SUMIFS(#REF!,#REF!,BH105)+SUMIFS(#REF!,#REF!,BN105)</f>
        <v>#REF!</v>
      </c>
      <c r="CS105" s="127" t="e">
        <f t="shared" si="231"/>
        <v>#REF!</v>
      </c>
      <c r="CT105" s="128"/>
      <c r="CU105" s="129">
        <f t="shared" ref="CU105:CU136" si="246">+R105</f>
        <v>0</v>
      </c>
      <c r="CV105" s="130"/>
      <c r="CW105" s="131">
        <f t="shared" ref="CW105:CW136" si="247">+AU105</f>
        <v>0</v>
      </c>
      <c r="CX105" s="129">
        <f t="shared" ref="CX105:CX136" si="248">+CM105</f>
        <v>0</v>
      </c>
      <c r="CY105" s="132">
        <f t="shared" si="235"/>
        <v>0</v>
      </c>
      <c r="CZ105" s="132">
        <f t="shared" ref="CZ105:CZ136" si="249">+$DB$1-CW105</f>
        <v>42277</v>
      </c>
      <c r="DA105" s="133">
        <f t="shared" si="236"/>
        <v>100</v>
      </c>
      <c r="DB105" s="459"/>
      <c r="DC105" s="132">
        <f t="shared" si="237"/>
        <v>100</v>
      </c>
      <c r="DD105" s="134" t="e">
        <f t="shared" si="238"/>
        <v>#REF!</v>
      </c>
    </row>
    <row r="106" spans="2:108" s="82" customFormat="1" x14ac:dyDescent="0.25">
      <c r="B106" s="197"/>
      <c r="C106" s="187"/>
      <c r="D106" s="84"/>
      <c r="E106" s="194"/>
      <c r="F106" s="85"/>
      <c r="G106" s="85"/>
      <c r="H106" s="86"/>
      <c r="I106" s="86"/>
      <c r="J106" s="218"/>
      <c r="K106" s="143"/>
      <c r="L106" s="87"/>
      <c r="M106" s="201"/>
      <c r="N106" s="88"/>
      <c r="O106" s="97"/>
      <c r="P106" s="90"/>
      <c r="Q106" s="89"/>
      <c r="R106" s="90"/>
      <c r="S106" s="91"/>
      <c r="T106" s="92"/>
      <c r="U106" s="91"/>
      <c r="V106" s="224"/>
      <c r="W106" s="194"/>
      <c r="X106" s="194"/>
      <c r="Y106" s="94">
        <f t="shared" si="224"/>
        <v>0</v>
      </c>
      <c r="Z106" s="192"/>
      <c r="AA106" s="192"/>
      <c r="AB106" s="192"/>
      <c r="AC106" s="192"/>
      <c r="AD106" s="146"/>
      <c r="AE106" s="96"/>
      <c r="AF106" s="83"/>
      <c r="AG106" s="98"/>
      <c r="AH106" s="194"/>
      <c r="AI106" s="195"/>
      <c r="AJ106" s="257"/>
      <c r="AK106" s="146"/>
      <c r="AL106" s="88"/>
      <c r="AM106" s="88"/>
      <c r="AN106" s="94"/>
      <c r="AO106" s="94">
        <f t="shared" si="225"/>
        <v>0</v>
      </c>
      <c r="AP106" s="100" t="s">
        <v>17</v>
      </c>
      <c r="AQ106" s="101" t="s">
        <v>30</v>
      </c>
      <c r="AR106" s="101" t="s">
        <v>30</v>
      </c>
      <c r="AS106" s="101" t="s">
        <v>30</v>
      </c>
      <c r="AT106" s="102" t="s">
        <v>30</v>
      </c>
      <c r="AU106" s="194"/>
      <c r="AV106" s="194"/>
      <c r="AW106" s="88">
        <f t="shared" si="226"/>
        <v>0</v>
      </c>
      <c r="AX106" s="88"/>
      <c r="AY106" s="196"/>
      <c r="AZ106" s="103" t="e">
        <f>LOOKUP(AY106,#REF!,#REF!)</f>
        <v>#REF!</v>
      </c>
      <c r="BA106" s="228"/>
      <c r="BB106" s="104"/>
      <c r="BC106" s="104"/>
      <c r="BD106" s="105"/>
      <c r="BE106" s="106"/>
      <c r="BF106" s="104"/>
      <c r="BG106" s="105"/>
      <c r="BH106" s="107"/>
      <c r="BI106" s="108"/>
      <c r="BJ106" s="109"/>
      <c r="BK106" s="109"/>
      <c r="BL106" s="110"/>
      <c r="BM106" s="109"/>
      <c r="BN106" s="111"/>
      <c r="BO106" s="111"/>
      <c r="BP106" s="112"/>
      <c r="BQ106" s="113"/>
      <c r="BR106" s="114"/>
      <c r="BS106" s="113"/>
      <c r="BT106" s="115">
        <f t="shared" si="244"/>
        <v>0</v>
      </c>
      <c r="BU106" s="116">
        <f t="shared" si="228"/>
        <v>0</v>
      </c>
      <c r="BV106" s="117">
        <f t="shared" si="229"/>
        <v>0</v>
      </c>
      <c r="BW106" s="118"/>
      <c r="BX106" s="118"/>
      <c r="BY106" s="119"/>
      <c r="BZ106" s="118"/>
      <c r="CA106" s="105"/>
      <c r="CB106" s="109"/>
      <c r="CC106" s="108"/>
      <c r="CD106" s="108"/>
      <c r="CE106" s="108"/>
      <c r="CF106" s="109"/>
      <c r="CG106" s="120"/>
      <c r="CH106" s="120"/>
      <c r="CI106" s="121"/>
      <c r="CJ106" s="121"/>
      <c r="CK106" s="121"/>
      <c r="CL106" s="122"/>
      <c r="CM106" s="123">
        <f t="shared" si="245"/>
        <v>0</v>
      </c>
      <c r="CN106" s="124"/>
      <c r="CO106" s="94"/>
      <c r="CP106" s="122"/>
      <c r="CQ106" s="125" t="e">
        <f>+SUMIFS(#REF!,#REF!,AG106)</f>
        <v>#REF!</v>
      </c>
      <c r="CR106" s="126" t="e">
        <f>+SUMIFS(#REF!,#REF!,BB106)+SUMIFS(#REF!,#REF!,BH106)+SUMIFS(#REF!,#REF!,BN106)</f>
        <v>#REF!</v>
      </c>
      <c r="CS106" s="127" t="e">
        <f t="shared" si="231"/>
        <v>#REF!</v>
      </c>
      <c r="CT106" s="128"/>
      <c r="CU106" s="129">
        <f t="shared" si="246"/>
        <v>0</v>
      </c>
      <c r="CV106" s="130"/>
      <c r="CW106" s="131">
        <f t="shared" si="247"/>
        <v>0</v>
      </c>
      <c r="CX106" s="129">
        <f t="shared" si="248"/>
        <v>0</v>
      </c>
      <c r="CY106" s="132">
        <f t="shared" si="235"/>
        <v>0</v>
      </c>
      <c r="CZ106" s="132">
        <f t="shared" si="249"/>
        <v>42277</v>
      </c>
      <c r="DA106" s="133">
        <f t="shared" si="236"/>
        <v>100</v>
      </c>
      <c r="DB106" s="459"/>
      <c r="DC106" s="132">
        <f t="shared" si="237"/>
        <v>100</v>
      </c>
      <c r="DD106" s="134" t="e">
        <f t="shared" si="238"/>
        <v>#REF!</v>
      </c>
    </row>
    <row r="107" spans="2:108" s="82" customFormat="1" x14ac:dyDescent="0.25">
      <c r="B107" s="197"/>
      <c r="C107" s="43"/>
      <c r="D107" s="84"/>
      <c r="E107" s="194"/>
      <c r="F107" s="85"/>
      <c r="G107" s="85"/>
      <c r="H107" s="86"/>
      <c r="I107" s="86"/>
      <c r="J107" s="220"/>
      <c r="K107" s="98"/>
      <c r="L107" s="87"/>
      <c r="M107" s="87"/>
      <c r="N107" s="88"/>
      <c r="O107" s="97"/>
      <c r="P107" s="90"/>
      <c r="Q107" s="89"/>
      <c r="R107" s="90"/>
      <c r="S107" s="91"/>
      <c r="T107" s="92"/>
      <c r="U107" s="91"/>
      <c r="V107" s="135"/>
      <c r="W107" s="194"/>
      <c r="X107" s="194"/>
      <c r="Y107" s="94">
        <f t="shared" si="224"/>
        <v>0</v>
      </c>
      <c r="Z107" s="86"/>
      <c r="AA107" s="86"/>
      <c r="AB107" s="86"/>
      <c r="AC107" s="86"/>
      <c r="AD107" s="95"/>
      <c r="AE107" s="96"/>
      <c r="AF107" s="83"/>
      <c r="AG107" s="98"/>
      <c r="AH107" s="194"/>
      <c r="AI107" s="99"/>
      <c r="AJ107" s="258"/>
      <c r="AK107" s="95"/>
      <c r="AL107" s="88"/>
      <c r="AM107" s="88"/>
      <c r="AN107" s="94"/>
      <c r="AO107" s="94">
        <f t="shared" si="225"/>
        <v>0</v>
      </c>
      <c r="AP107" s="100" t="s">
        <v>17</v>
      </c>
      <c r="AQ107" s="101" t="s">
        <v>30</v>
      </c>
      <c r="AR107" s="101" t="s">
        <v>30</v>
      </c>
      <c r="AS107" s="101" t="s">
        <v>30</v>
      </c>
      <c r="AT107" s="102" t="s">
        <v>30</v>
      </c>
      <c r="AU107" s="194"/>
      <c r="AV107" s="194"/>
      <c r="AW107" s="88">
        <f t="shared" si="226"/>
        <v>0</v>
      </c>
      <c r="AX107" s="88"/>
      <c r="AY107" s="136"/>
      <c r="AZ107" s="103" t="e">
        <f>LOOKUP(AY107,#REF!,#REF!)</f>
        <v>#REF!</v>
      </c>
      <c r="BA107" s="92"/>
      <c r="BB107" s="137"/>
      <c r="BC107" s="104"/>
      <c r="BD107" s="105"/>
      <c r="BE107" s="105"/>
      <c r="BF107" s="104"/>
      <c r="BG107" s="105"/>
      <c r="BH107" s="107"/>
      <c r="BI107" s="108"/>
      <c r="BJ107" s="109"/>
      <c r="BK107" s="109"/>
      <c r="BL107" s="110"/>
      <c r="BM107" s="109"/>
      <c r="BN107" s="111"/>
      <c r="BO107" s="111"/>
      <c r="BP107" s="112"/>
      <c r="BQ107" s="113"/>
      <c r="BR107" s="114"/>
      <c r="BS107" s="113"/>
      <c r="BT107" s="115">
        <f t="shared" si="244"/>
        <v>0</v>
      </c>
      <c r="BU107" s="116">
        <f t="shared" si="228"/>
        <v>0</v>
      </c>
      <c r="BV107" s="117">
        <f t="shared" si="229"/>
        <v>0</v>
      </c>
      <c r="BW107" s="118"/>
      <c r="BX107" s="118"/>
      <c r="BY107" s="118"/>
      <c r="BZ107" s="118"/>
      <c r="CA107" s="105"/>
      <c r="CB107" s="108"/>
      <c r="CC107" s="108"/>
      <c r="CD107" s="108"/>
      <c r="CE107" s="108"/>
      <c r="CF107" s="109"/>
      <c r="CG107" s="120"/>
      <c r="CH107" s="120"/>
      <c r="CI107" s="121"/>
      <c r="CJ107" s="121"/>
      <c r="CK107" s="121"/>
      <c r="CL107" s="122"/>
      <c r="CM107" s="123">
        <f t="shared" si="245"/>
        <v>0</v>
      </c>
      <c r="CN107" s="124"/>
      <c r="CO107" s="94"/>
      <c r="CP107" s="122"/>
      <c r="CQ107" s="125" t="e">
        <f>+SUMIFS(#REF!,#REF!,AG107)</f>
        <v>#REF!</v>
      </c>
      <c r="CR107" s="126" t="e">
        <f>+SUMIFS(#REF!,#REF!,BB107)+SUMIFS(#REF!,#REF!,BH107)+SUMIFS(#REF!,#REF!,BN107)</f>
        <v>#REF!</v>
      </c>
      <c r="CS107" s="127" t="e">
        <f t="shared" si="231"/>
        <v>#REF!</v>
      </c>
      <c r="CT107" s="128"/>
      <c r="CU107" s="129">
        <f t="shared" si="246"/>
        <v>0</v>
      </c>
      <c r="CV107" s="130"/>
      <c r="CW107" s="131">
        <f t="shared" si="247"/>
        <v>0</v>
      </c>
      <c r="CX107" s="129">
        <f t="shared" si="248"/>
        <v>0</v>
      </c>
      <c r="CY107" s="132">
        <f t="shared" si="235"/>
        <v>0</v>
      </c>
      <c r="CZ107" s="132">
        <f t="shared" si="249"/>
        <v>42277</v>
      </c>
      <c r="DA107" s="133">
        <f t="shared" si="236"/>
        <v>100</v>
      </c>
      <c r="DB107" s="459"/>
      <c r="DC107" s="132">
        <f t="shared" si="237"/>
        <v>100</v>
      </c>
      <c r="DD107" s="134" t="e">
        <f t="shared" si="238"/>
        <v>#REF!</v>
      </c>
    </row>
    <row r="108" spans="2:108" s="82" customFormat="1" x14ac:dyDescent="0.25">
      <c r="B108" s="197"/>
      <c r="C108" s="43"/>
      <c r="D108" s="84"/>
      <c r="E108" s="194"/>
      <c r="F108" s="85"/>
      <c r="G108" s="85"/>
      <c r="H108" s="86"/>
      <c r="I108" s="86"/>
      <c r="J108" s="220"/>
      <c r="K108" s="98"/>
      <c r="L108" s="87"/>
      <c r="M108" s="87"/>
      <c r="N108" s="88"/>
      <c r="O108" s="97"/>
      <c r="P108" s="90"/>
      <c r="Q108" s="89"/>
      <c r="R108" s="90"/>
      <c r="S108" s="91"/>
      <c r="T108" s="92"/>
      <c r="U108" s="91"/>
      <c r="V108" s="93"/>
      <c r="W108" s="194"/>
      <c r="X108" s="194"/>
      <c r="Y108" s="94">
        <f t="shared" si="224"/>
        <v>0</v>
      </c>
      <c r="Z108" s="86"/>
      <c r="AA108" s="86"/>
      <c r="AB108" s="86"/>
      <c r="AC108" s="86"/>
      <c r="AD108" s="95"/>
      <c r="AE108" s="96"/>
      <c r="AF108" s="83"/>
      <c r="AG108" s="98"/>
      <c r="AH108" s="194"/>
      <c r="AI108" s="99"/>
      <c r="AJ108" s="258"/>
      <c r="AK108" s="95"/>
      <c r="AL108" s="88"/>
      <c r="AM108" s="88"/>
      <c r="AN108" s="94"/>
      <c r="AO108" s="94">
        <f t="shared" si="225"/>
        <v>0</v>
      </c>
      <c r="AP108" s="100" t="s">
        <v>17</v>
      </c>
      <c r="AQ108" s="101" t="s">
        <v>30</v>
      </c>
      <c r="AR108" s="101" t="s">
        <v>30</v>
      </c>
      <c r="AS108" s="101" t="s">
        <v>30</v>
      </c>
      <c r="AT108" s="102" t="s">
        <v>30</v>
      </c>
      <c r="AU108" s="194"/>
      <c r="AV108" s="194"/>
      <c r="AW108" s="88">
        <f t="shared" si="226"/>
        <v>0</v>
      </c>
      <c r="AX108" s="88"/>
      <c r="AY108" s="136"/>
      <c r="AZ108" s="103" t="e">
        <f>LOOKUP(AY108,#REF!,#REF!)</f>
        <v>#REF!</v>
      </c>
      <c r="BA108" s="92"/>
      <c r="BB108" s="104"/>
      <c r="BC108" s="104"/>
      <c r="BD108" s="105"/>
      <c r="BE108" s="138"/>
      <c r="BF108" s="104"/>
      <c r="BG108" s="105"/>
      <c r="BH108" s="107"/>
      <c r="BI108" s="108"/>
      <c r="BJ108" s="109"/>
      <c r="BK108" s="109"/>
      <c r="BL108" s="110"/>
      <c r="BM108" s="109"/>
      <c r="BN108" s="111"/>
      <c r="BO108" s="111"/>
      <c r="BP108" s="112"/>
      <c r="BQ108" s="113"/>
      <c r="BR108" s="114"/>
      <c r="BS108" s="113"/>
      <c r="BT108" s="115">
        <f t="shared" si="244"/>
        <v>0</v>
      </c>
      <c r="BU108" s="116">
        <f t="shared" si="228"/>
        <v>0</v>
      </c>
      <c r="BV108" s="117">
        <f t="shared" si="229"/>
        <v>0</v>
      </c>
      <c r="BW108" s="118"/>
      <c r="BX108" s="118"/>
      <c r="BY108" s="119"/>
      <c r="BZ108" s="118"/>
      <c r="CA108" s="105"/>
      <c r="CB108" s="108"/>
      <c r="CC108" s="108"/>
      <c r="CD108" s="139"/>
      <c r="CE108" s="108"/>
      <c r="CF108" s="109"/>
      <c r="CG108" s="120"/>
      <c r="CH108" s="120"/>
      <c r="CI108" s="121"/>
      <c r="CJ108" s="121"/>
      <c r="CK108" s="121"/>
      <c r="CL108" s="122"/>
      <c r="CM108" s="123">
        <f t="shared" si="245"/>
        <v>0</v>
      </c>
      <c r="CN108" s="124"/>
      <c r="CO108" s="94"/>
      <c r="CP108" s="122"/>
      <c r="CQ108" s="125" t="e">
        <f>+SUMIFS(#REF!,#REF!,AG108)</f>
        <v>#REF!</v>
      </c>
      <c r="CR108" s="126" t="e">
        <f>+SUMIFS(#REF!,#REF!,BB108)+SUMIFS(#REF!,#REF!,BH108)+SUMIFS(#REF!,#REF!,BN108)</f>
        <v>#REF!</v>
      </c>
      <c r="CS108" s="127" t="e">
        <f t="shared" si="231"/>
        <v>#REF!</v>
      </c>
      <c r="CT108" s="128"/>
      <c r="CU108" s="129">
        <f t="shared" si="246"/>
        <v>0</v>
      </c>
      <c r="CV108" s="130"/>
      <c r="CW108" s="131">
        <f t="shared" si="247"/>
        <v>0</v>
      </c>
      <c r="CX108" s="129">
        <f t="shared" si="248"/>
        <v>0</v>
      </c>
      <c r="CY108" s="132">
        <f t="shared" si="235"/>
        <v>0</v>
      </c>
      <c r="CZ108" s="132">
        <f t="shared" si="249"/>
        <v>42277</v>
      </c>
      <c r="DA108" s="133">
        <f t="shared" si="236"/>
        <v>100</v>
      </c>
      <c r="DB108" s="459"/>
      <c r="DC108" s="132">
        <f t="shared" si="237"/>
        <v>100</v>
      </c>
      <c r="DD108" s="134" t="e">
        <f t="shared" si="238"/>
        <v>#REF!</v>
      </c>
    </row>
    <row r="109" spans="2:108" s="82" customFormat="1" x14ac:dyDescent="0.25">
      <c r="B109" s="197"/>
      <c r="C109" s="187"/>
      <c r="D109" s="84"/>
      <c r="E109" s="194"/>
      <c r="F109" s="85"/>
      <c r="G109" s="85"/>
      <c r="H109" s="86"/>
      <c r="I109" s="86"/>
      <c r="J109" s="218"/>
      <c r="K109" s="143"/>
      <c r="L109" s="87"/>
      <c r="M109" s="201"/>
      <c r="N109" s="88"/>
      <c r="O109" s="97"/>
      <c r="P109" s="90"/>
      <c r="Q109" s="89"/>
      <c r="R109" s="90"/>
      <c r="S109" s="91"/>
      <c r="T109" s="92"/>
      <c r="U109" s="91"/>
      <c r="V109" s="224"/>
      <c r="W109" s="194"/>
      <c r="X109" s="194"/>
      <c r="Y109" s="94">
        <f t="shared" si="224"/>
        <v>0</v>
      </c>
      <c r="Z109" s="192"/>
      <c r="AA109" s="192"/>
      <c r="AB109" s="192"/>
      <c r="AC109" s="192"/>
      <c r="AD109" s="146"/>
      <c r="AE109" s="96"/>
      <c r="AF109" s="83"/>
      <c r="AG109" s="98"/>
      <c r="AH109" s="194"/>
      <c r="AI109" s="195"/>
      <c r="AJ109" s="257"/>
      <c r="AK109" s="146"/>
      <c r="AL109" s="88"/>
      <c r="AM109" s="88"/>
      <c r="AN109" s="94"/>
      <c r="AO109" s="94">
        <f t="shared" si="225"/>
        <v>0</v>
      </c>
      <c r="AP109" s="100" t="s">
        <v>17</v>
      </c>
      <c r="AQ109" s="101" t="s">
        <v>30</v>
      </c>
      <c r="AR109" s="101" t="s">
        <v>30</v>
      </c>
      <c r="AS109" s="101" t="s">
        <v>30</v>
      </c>
      <c r="AT109" s="102" t="s">
        <v>30</v>
      </c>
      <c r="AU109" s="194"/>
      <c r="AV109" s="194"/>
      <c r="AW109" s="88">
        <f t="shared" si="226"/>
        <v>0</v>
      </c>
      <c r="AX109" s="88"/>
      <c r="AY109" s="196"/>
      <c r="AZ109" s="103" t="e">
        <f>LOOKUP(AY109,#REF!,#REF!)</f>
        <v>#REF!</v>
      </c>
      <c r="BA109" s="228"/>
      <c r="BB109" s="104"/>
      <c r="BC109" s="104"/>
      <c r="BD109" s="105"/>
      <c r="BE109" s="106"/>
      <c r="BF109" s="104"/>
      <c r="BG109" s="105"/>
      <c r="BH109" s="107"/>
      <c r="BI109" s="108"/>
      <c r="BJ109" s="109"/>
      <c r="BK109" s="109"/>
      <c r="BL109" s="110"/>
      <c r="BM109" s="109"/>
      <c r="BN109" s="111"/>
      <c r="BO109" s="111"/>
      <c r="BP109" s="112"/>
      <c r="BQ109" s="113"/>
      <c r="BR109" s="114"/>
      <c r="BS109" s="113"/>
      <c r="BT109" s="115">
        <f t="shared" si="244"/>
        <v>0</v>
      </c>
      <c r="BU109" s="116">
        <f t="shared" si="228"/>
        <v>0</v>
      </c>
      <c r="BV109" s="117">
        <f t="shared" si="229"/>
        <v>0</v>
      </c>
      <c r="BW109" s="118"/>
      <c r="BX109" s="118"/>
      <c r="BY109" s="119"/>
      <c r="BZ109" s="118"/>
      <c r="CA109" s="105"/>
      <c r="CB109" s="109"/>
      <c r="CC109" s="108"/>
      <c r="CD109" s="108"/>
      <c r="CE109" s="108"/>
      <c r="CF109" s="109"/>
      <c r="CG109" s="120"/>
      <c r="CH109" s="120"/>
      <c r="CI109" s="121"/>
      <c r="CJ109" s="121"/>
      <c r="CK109" s="121"/>
      <c r="CL109" s="122"/>
      <c r="CM109" s="123">
        <f t="shared" si="245"/>
        <v>0</v>
      </c>
      <c r="CN109" s="124"/>
      <c r="CO109" s="94"/>
      <c r="CP109" s="122"/>
      <c r="CQ109" s="125" t="e">
        <f>+SUMIFS(#REF!,#REF!,AG109)</f>
        <v>#REF!</v>
      </c>
      <c r="CR109" s="126" t="e">
        <f>+SUMIFS(#REF!,#REF!,BB109)+SUMIFS(#REF!,#REF!,BH109)+SUMIFS(#REF!,#REF!,BN109)</f>
        <v>#REF!</v>
      </c>
      <c r="CS109" s="127" t="e">
        <f t="shared" si="231"/>
        <v>#REF!</v>
      </c>
      <c r="CT109" s="128"/>
      <c r="CU109" s="129">
        <f t="shared" si="246"/>
        <v>0</v>
      </c>
      <c r="CV109" s="130"/>
      <c r="CW109" s="131">
        <f t="shared" si="247"/>
        <v>0</v>
      </c>
      <c r="CX109" s="129">
        <f t="shared" si="248"/>
        <v>0</v>
      </c>
      <c r="CY109" s="132">
        <f t="shared" si="235"/>
        <v>0</v>
      </c>
      <c r="CZ109" s="132">
        <f t="shared" si="249"/>
        <v>42277</v>
      </c>
      <c r="DA109" s="133">
        <f t="shared" si="236"/>
        <v>100</v>
      </c>
      <c r="DB109" s="459"/>
      <c r="DC109" s="132">
        <f t="shared" si="237"/>
        <v>100</v>
      </c>
      <c r="DD109" s="134" t="e">
        <f t="shared" si="238"/>
        <v>#REF!</v>
      </c>
    </row>
    <row r="110" spans="2:108" s="82" customFormat="1" x14ac:dyDescent="0.25">
      <c r="B110" s="197"/>
      <c r="C110" s="43"/>
      <c r="D110" s="84"/>
      <c r="E110" s="194"/>
      <c r="F110" s="85"/>
      <c r="G110" s="85"/>
      <c r="H110" s="86"/>
      <c r="I110" s="86"/>
      <c r="J110" s="220"/>
      <c r="K110" s="98"/>
      <c r="L110" s="87"/>
      <c r="M110" s="87"/>
      <c r="N110" s="88"/>
      <c r="O110" s="97"/>
      <c r="P110" s="90"/>
      <c r="Q110" s="89"/>
      <c r="R110" s="90"/>
      <c r="S110" s="91"/>
      <c r="T110" s="92"/>
      <c r="U110" s="91"/>
      <c r="V110" s="135"/>
      <c r="W110" s="194"/>
      <c r="X110" s="194"/>
      <c r="Y110" s="94">
        <f t="shared" si="224"/>
        <v>0</v>
      </c>
      <c r="Z110" s="86"/>
      <c r="AA110" s="86"/>
      <c r="AB110" s="86"/>
      <c r="AC110" s="86"/>
      <c r="AD110" s="95"/>
      <c r="AE110" s="96"/>
      <c r="AF110" s="83"/>
      <c r="AG110" s="98"/>
      <c r="AH110" s="194"/>
      <c r="AI110" s="99"/>
      <c r="AJ110" s="258"/>
      <c r="AK110" s="95"/>
      <c r="AL110" s="88"/>
      <c r="AM110" s="88"/>
      <c r="AN110" s="94"/>
      <c r="AO110" s="94">
        <f t="shared" si="225"/>
        <v>0</v>
      </c>
      <c r="AP110" s="100" t="s">
        <v>17</v>
      </c>
      <c r="AQ110" s="101" t="s">
        <v>30</v>
      </c>
      <c r="AR110" s="101" t="s">
        <v>30</v>
      </c>
      <c r="AS110" s="101" t="s">
        <v>30</v>
      </c>
      <c r="AT110" s="102" t="s">
        <v>30</v>
      </c>
      <c r="AU110" s="194"/>
      <c r="AV110" s="194"/>
      <c r="AW110" s="88">
        <f t="shared" si="226"/>
        <v>0</v>
      </c>
      <c r="AX110" s="88"/>
      <c r="AY110" s="136"/>
      <c r="AZ110" s="103" t="e">
        <f>LOOKUP(AY110,#REF!,#REF!)</f>
        <v>#REF!</v>
      </c>
      <c r="BA110" s="92"/>
      <c r="BB110" s="137"/>
      <c r="BC110" s="104"/>
      <c r="BD110" s="105"/>
      <c r="BE110" s="105"/>
      <c r="BF110" s="104"/>
      <c r="BG110" s="105"/>
      <c r="BH110" s="107"/>
      <c r="BI110" s="108"/>
      <c r="BJ110" s="109"/>
      <c r="BK110" s="109"/>
      <c r="BL110" s="110"/>
      <c r="BM110" s="109"/>
      <c r="BN110" s="111"/>
      <c r="BO110" s="111"/>
      <c r="BP110" s="112"/>
      <c r="BQ110" s="113"/>
      <c r="BR110" s="114"/>
      <c r="BS110" s="113"/>
      <c r="BT110" s="115">
        <f t="shared" si="244"/>
        <v>0</v>
      </c>
      <c r="BU110" s="116">
        <f t="shared" si="228"/>
        <v>0</v>
      </c>
      <c r="BV110" s="117">
        <f t="shared" si="229"/>
        <v>0</v>
      </c>
      <c r="BW110" s="118"/>
      <c r="BX110" s="118"/>
      <c r="BY110" s="118"/>
      <c r="BZ110" s="118"/>
      <c r="CA110" s="105"/>
      <c r="CB110" s="108"/>
      <c r="CC110" s="108"/>
      <c r="CD110" s="108"/>
      <c r="CE110" s="108"/>
      <c r="CF110" s="109"/>
      <c r="CG110" s="120"/>
      <c r="CH110" s="120"/>
      <c r="CI110" s="121"/>
      <c r="CJ110" s="121"/>
      <c r="CK110" s="121"/>
      <c r="CL110" s="122"/>
      <c r="CM110" s="123">
        <f t="shared" si="245"/>
        <v>0</v>
      </c>
      <c r="CN110" s="124"/>
      <c r="CO110" s="94"/>
      <c r="CP110" s="122"/>
      <c r="CQ110" s="125" t="e">
        <f>+SUMIFS(#REF!,#REF!,AG110)</f>
        <v>#REF!</v>
      </c>
      <c r="CR110" s="126" t="e">
        <f>+SUMIFS(#REF!,#REF!,BB110)+SUMIFS(#REF!,#REF!,BH110)+SUMIFS(#REF!,#REF!,BN110)</f>
        <v>#REF!</v>
      </c>
      <c r="CS110" s="127" t="e">
        <f t="shared" si="231"/>
        <v>#REF!</v>
      </c>
      <c r="CT110" s="128"/>
      <c r="CU110" s="129">
        <f t="shared" si="246"/>
        <v>0</v>
      </c>
      <c r="CV110" s="130"/>
      <c r="CW110" s="131">
        <f t="shared" si="247"/>
        <v>0</v>
      </c>
      <c r="CX110" s="129">
        <f t="shared" si="248"/>
        <v>0</v>
      </c>
      <c r="CY110" s="132">
        <f t="shared" si="235"/>
        <v>0</v>
      </c>
      <c r="CZ110" s="132">
        <f t="shared" si="249"/>
        <v>42277</v>
      </c>
      <c r="DA110" s="133">
        <f t="shared" si="236"/>
        <v>100</v>
      </c>
      <c r="DB110" s="459"/>
      <c r="DC110" s="132">
        <f t="shared" si="237"/>
        <v>100</v>
      </c>
      <c r="DD110" s="134" t="e">
        <f t="shared" si="238"/>
        <v>#REF!</v>
      </c>
    </row>
    <row r="111" spans="2:108" s="82" customFormat="1" x14ac:dyDescent="0.25">
      <c r="B111" s="197"/>
      <c r="C111" s="43"/>
      <c r="D111" s="84"/>
      <c r="E111" s="194"/>
      <c r="F111" s="85"/>
      <c r="G111" s="85"/>
      <c r="H111" s="86"/>
      <c r="I111" s="86"/>
      <c r="J111" s="220"/>
      <c r="K111" s="98"/>
      <c r="L111" s="87"/>
      <c r="M111" s="87"/>
      <c r="N111" s="88"/>
      <c r="O111" s="97"/>
      <c r="P111" s="90"/>
      <c r="Q111" s="89"/>
      <c r="R111" s="90"/>
      <c r="S111" s="91"/>
      <c r="T111" s="92"/>
      <c r="U111" s="91"/>
      <c r="V111" s="93"/>
      <c r="W111" s="194"/>
      <c r="X111" s="194"/>
      <c r="Y111" s="94">
        <f t="shared" si="224"/>
        <v>0</v>
      </c>
      <c r="Z111" s="86"/>
      <c r="AA111" s="86"/>
      <c r="AB111" s="86"/>
      <c r="AC111" s="86"/>
      <c r="AD111" s="95"/>
      <c r="AE111" s="96"/>
      <c r="AF111" s="83"/>
      <c r="AG111" s="98"/>
      <c r="AH111" s="194"/>
      <c r="AI111" s="99"/>
      <c r="AJ111" s="258"/>
      <c r="AK111" s="95"/>
      <c r="AL111" s="88"/>
      <c r="AM111" s="88"/>
      <c r="AN111" s="94"/>
      <c r="AO111" s="94">
        <f t="shared" si="225"/>
        <v>0</v>
      </c>
      <c r="AP111" s="100" t="s">
        <v>17</v>
      </c>
      <c r="AQ111" s="101" t="s">
        <v>30</v>
      </c>
      <c r="AR111" s="101" t="s">
        <v>30</v>
      </c>
      <c r="AS111" s="101" t="s">
        <v>30</v>
      </c>
      <c r="AT111" s="102" t="s">
        <v>30</v>
      </c>
      <c r="AU111" s="194"/>
      <c r="AV111" s="194"/>
      <c r="AW111" s="88">
        <f t="shared" si="226"/>
        <v>0</v>
      </c>
      <c r="AX111" s="88"/>
      <c r="AY111" s="136"/>
      <c r="AZ111" s="103" t="e">
        <f>LOOKUP(AY111,#REF!,#REF!)</f>
        <v>#REF!</v>
      </c>
      <c r="BA111" s="92"/>
      <c r="BB111" s="104"/>
      <c r="BC111" s="104"/>
      <c r="BD111" s="105"/>
      <c r="BE111" s="138"/>
      <c r="BF111" s="104"/>
      <c r="BG111" s="105"/>
      <c r="BH111" s="107"/>
      <c r="BI111" s="108"/>
      <c r="BJ111" s="109"/>
      <c r="BK111" s="109"/>
      <c r="BL111" s="110"/>
      <c r="BM111" s="109"/>
      <c r="BN111" s="111"/>
      <c r="BO111" s="111"/>
      <c r="BP111" s="112"/>
      <c r="BQ111" s="113"/>
      <c r="BR111" s="114"/>
      <c r="BS111" s="113"/>
      <c r="BT111" s="115">
        <f t="shared" si="244"/>
        <v>0</v>
      </c>
      <c r="BU111" s="116">
        <f t="shared" si="228"/>
        <v>0</v>
      </c>
      <c r="BV111" s="117">
        <f t="shared" si="229"/>
        <v>0</v>
      </c>
      <c r="BW111" s="118"/>
      <c r="BX111" s="118"/>
      <c r="BY111" s="119"/>
      <c r="BZ111" s="118"/>
      <c r="CA111" s="105"/>
      <c r="CB111" s="108"/>
      <c r="CC111" s="108"/>
      <c r="CD111" s="139"/>
      <c r="CE111" s="108"/>
      <c r="CF111" s="109"/>
      <c r="CG111" s="120"/>
      <c r="CH111" s="120"/>
      <c r="CI111" s="121"/>
      <c r="CJ111" s="121"/>
      <c r="CK111" s="121"/>
      <c r="CL111" s="122"/>
      <c r="CM111" s="123">
        <f t="shared" si="245"/>
        <v>0</v>
      </c>
      <c r="CN111" s="124"/>
      <c r="CO111" s="94"/>
      <c r="CP111" s="122"/>
      <c r="CQ111" s="125" t="e">
        <f>+SUMIFS(#REF!,#REF!,AG111)</f>
        <v>#REF!</v>
      </c>
      <c r="CR111" s="126" t="e">
        <f>+SUMIFS(#REF!,#REF!,BB111)+SUMIFS(#REF!,#REF!,BH111)+SUMIFS(#REF!,#REF!,BN111)</f>
        <v>#REF!</v>
      </c>
      <c r="CS111" s="127" t="e">
        <f t="shared" si="231"/>
        <v>#REF!</v>
      </c>
      <c r="CT111" s="128"/>
      <c r="CU111" s="129">
        <f t="shared" si="246"/>
        <v>0</v>
      </c>
      <c r="CV111" s="130"/>
      <c r="CW111" s="131">
        <f t="shared" si="247"/>
        <v>0</v>
      </c>
      <c r="CX111" s="129">
        <f t="shared" si="248"/>
        <v>0</v>
      </c>
      <c r="CY111" s="132">
        <f t="shared" si="235"/>
        <v>0</v>
      </c>
      <c r="CZ111" s="132">
        <f t="shared" si="249"/>
        <v>42277</v>
      </c>
      <c r="DA111" s="133">
        <f t="shared" si="236"/>
        <v>100</v>
      </c>
      <c r="DB111" s="459"/>
      <c r="DC111" s="132">
        <f t="shared" si="237"/>
        <v>100</v>
      </c>
      <c r="DD111" s="134" t="e">
        <f t="shared" si="238"/>
        <v>#REF!</v>
      </c>
    </row>
    <row r="112" spans="2:108" s="82" customFormat="1" x14ac:dyDescent="0.25">
      <c r="B112" s="197"/>
      <c r="C112" s="187"/>
      <c r="D112" s="84"/>
      <c r="E112" s="194"/>
      <c r="F112" s="85"/>
      <c r="G112" s="85"/>
      <c r="H112" s="86"/>
      <c r="I112" s="86"/>
      <c r="J112" s="218"/>
      <c r="K112" s="143"/>
      <c r="L112" s="87"/>
      <c r="M112" s="201"/>
      <c r="N112" s="88"/>
      <c r="O112" s="97"/>
      <c r="P112" s="90"/>
      <c r="Q112" s="89"/>
      <c r="R112" s="90"/>
      <c r="S112" s="91"/>
      <c r="T112" s="92"/>
      <c r="U112" s="91"/>
      <c r="V112" s="224"/>
      <c r="W112" s="194"/>
      <c r="X112" s="194"/>
      <c r="Y112" s="94">
        <f t="shared" si="224"/>
        <v>0</v>
      </c>
      <c r="Z112" s="192"/>
      <c r="AA112" s="192"/>
      <c r="AB112" s="192"/>
      <c r="AC112" s="192"/>
      <c r="AD112" s="146"/>
      <c r="AE112" s="96"/>
      <c r="AF112" s="83"/>
      <c r="AG112" s="98"/>
      <c r="AH112" s="194"/>
      <c r="AI112" s="195"/>
      <c r="AJ112" s="257"/>
      <c r="AK112" s="146"/>
      <c r="AL112" s="88"/>
      <c r="AM112" s="88"/>
      <c r="AN112" s="94"/>
      <c r="AO112" s="94">
        <f t="shared" si="225"/>
        <v>0</v>
      </c>
      <c r="AP112" s="100" t="s">
        <v>17</v>
      </c>
      <c r="AQ112" s="101" t="s">
        <v>30</v>
      </c>
      <c r="AR112" s="101" t="s">
        <v>30</v>
      </c>
      <c r="AS112" s="101" t="s">
        <v>30</v>
      </c>
      <c r="AT112" s="102" t="s">
        <v>30</v>
      </c>
      <c r="AU112" s="194"/>
      <c r="AV112" s="194"/>
      <c r="AW112" s="88">
        <f t="shared" si="226"/>
        <v>0</v>
      </c>
      <c r="AX112" s="88"/>
      <c r="AY112" s="196"/>
      <c r="AZ112" s="103" t="e">
        <f>LOOKUP(AY112,#REF!,#REF!)</f>
        <v>#REF!</v>
      </c>
      <c r="BA112" s="228"/>
      <c r="BB112" s="104"/>
      <c r="BC112" s="104"/>
      <c r="BD112" s="105"/>
      <c r="BE112" s="106"/>
      <c r="BF112" s="104"/>
      <c r="BG112" s="105"/>
      <c r="BH112" s="107"/>
      <c r="BI112" s="108"/>
      <c r="BJ112" s="109"/>
      <c r="BK112" s="109"/>
      <c r="BL112" s="110"/>
      <c r="BM112" s="109"/>
      <c r="BN112" s="111"/>
      <c r="BO112" s="111"/>
      <c r="BP112" s="112"/>
      <c r="BQ112" s="113"/>
      <c r="BR112" s="114"/>
      <c r="BS112" s="113"/>
      <c r="BT112" s="115">
        <f t="shared" si="244"/>
        <v>0</v>
      </c>
      <c r="BU112" s="116">
        <f t="shared" si="228"/>
        <v>0</v>
      </c>
      <c r="BV112" s="117">
        <f t="shared" si="229"/>
        <v>0</v>
      </c>
      <c r="BW112" s="118"/>
      <c r="BX112" s="118"/>
      <c r="BY112" s="119"/>
      <c r="BZ112" s="118"/>
      <c r="CA112" s="105"/>
      <c r="CB112" s="109"/>
      <c r="CC112" s="108"/>
      <c r="CD112" s="108"/>
      <c r="CE112" s="108"/>
      <c r="CF112" s="109"/>
      <c r="CG112" s="120"/>
      <c r="CH112" s="120"/>
      <c r="CI112" s="121"/>
      <c r="CJ112" s="121"/>
      <c r="CK112" s="121"/>
      <c r="CL112" s="122"/>
      <c r="CM112" s="123">
        <f t="shared" si="245"/>
        <v>0</v>
      </c>
      <c r="CN112" s="124"/>
      <c r="CO112" s="94"/>
      <c r="CP112" s="122"/>
      <c r="CQ112" s="125" t="e">
        <f>+SUMIFS(#REF!,#REF!,AG112)</f>
        <v>#REF!</v>
      </c>
      <c r="CR112" s="126" t="e">
        <f>+SUMIFS(#REF!,#REF!,BB112)+SUMIFS(#REF!,#REF!,BH112)+SUMIFS(#REF!,#REF!,BN112)</f>
        <v>#REF!</v>
      </c>
      <c r="CS112" s="127" t="e">
        <f t="shared" si="231"/>
        <v>#REF!</v>
      </c>
      <c r="CT112" s="128"/>
      <c r="CU112" s="129">
        <f t="shared" si="246"/>
        <v>0</v>
      </c>
      <c r="CV112" s="130"/>
      <c r="CW112" s="131">
        <f t="shared" si="247"/>
        <v>0</v>
      </c>
      <c r="CX112" s="129">
        <f t="shared" si="248"/>
        <v>0</v>
      </c>
      <c r="CY112" s="132">
        <f t="shared" si="235"/>
        <v>0</v>
      </c>
      <c r="CZ112" s="132">
        <f t="shared" si="249"/>
        <v>42277</v>
      </c>
      <c r="DA112" s="133">
        <f t="shared" si="236"/>
        <v>100</v>
      </c>
      <c r="DB112" s="459"/>
      <c r="DC112" s="132">
        <f t="shared" si="237"/>
        <v>100</v>
      </c>
      <c r="DD112" s="134" t="e">
        <f t="shared" si="238"/>
        <v>#REF!</v>
      </c>
    </row>
    <row r="113" spans="2:108" s="82" customFormat="1" x14ac:dyDescent="0.25">
      <c r="B113" s="197"/>
      <c r="C113" s="43"/>
      <c r="D113" s="84"/>
      <c r="E113" s="194"/>
      <c r="F113" s="85"/>
      <c r="G113" s="85"/>
      <c r="H113" s="86"/>
      <c r="I113" s="86"/>
      <c r="J113" s="220"/>
      <c r="K113" s="98"/>
      <c r="L113" s="87"/>
      <c r="M113" s="87"/>
      <c r="N113" s="88"/>
      <c r="O113" s="97"/>
      <c r="P113" s="90"/>
      <c r="Q113" s="89"/>
      <c r="R113" s="90"/>
      <c r="S113" s="91"/>
      <c r="T113" s="92"/>
      <c r="U113" s="91"/>
      <c r="V113" s="135"/>
      <c r="W113" s="194"/>
      <c r="X113" s="194"/>
      <c r="Y113" s="94">
        <f t="shared" si="224"/>
        <v>0</v>
      </c>
      <c r="Z113" s="86"/>
      <c r="AA113" s="86"/>
      <c r="AB113" s="86"/>
      <c r="AC113" s="86"/>
      <c r="AD113" s="95"/>
      <c r="AE113" s="96"/>
      <c r="AF113" s="83"/>
      <c r="AG113" s="98"/>
      <c r="AH113" s="194"/>
      <c r="AI113" s="99"/>
      <c r="AJ113" s="258"/>
      <c r="AK113" s="95"/>
      <c r="AL113" s="88"/>
      <c r="AM113" s="88"/>
      <c r="AN113" s="94"/>
      <c r="AO113" s="94">
        <f t="shared" si="225"/>
        <v>0</v>
      </c>
      <c r="AP113" s="100" t="s">
        <v>17</v>
      </c>
      <c r="AQ113" s="101" t="s">
        <v>30</v>
      </c>
      <c r="AR113" s="101" t="s">
        <v>30</v>
      </c>
      <c r="AS113" s="101" t="s">
        <v>30</v>
      </c>
      <c r="AT113" s="102" t="s">
        <v>30</v>
      </c>
      <c r="AU113" s="194"/>
      <c r="AV113" s="194"/>
      <c r="AW113" s="88">
        <f t="shared" si="226"/>
        <v>0</v>
      </c>
      <c r="AX113" s="88"/>
      <c r="AY113" s="136"/>
      <c r="AZ113" s="103" t="e">
        <f>LOOKUP(AY113,#REF!,#REF!)</f>
        <v>#REF!</v>
      </c>
      <c r="BA113" s="92"/>
      <c r="BB113" s="137"/>
      <c r="BC113" s="104"/>
      <c r="BD113" s="105"/>
      <c r="BE113" s="105"/>
      <c r="BF113" s="104"/>
      <c r="BG113" s="105"/>
      <c r="BH113" s="107"/>
      <c r="BI113" s="108"/>
      <c r="BJ113" s="109"/>
      <c r="BK113" s="109"/>
      <c r="BL113" s="110"/>
      <c r="BM113" s="109"/>
      <c r="BN113" s="111"/>
      <c r="BO113" s="111"/>
      <c r="BP113" s="112"/>
      <c r="BQ113" s="113"/>
      <c r="BR113" s="114"/>
      <c r="BS113" s="113"/>
      <c r="BT113" s="115">
        <f t="shared" si="244"/>
        <v>0</v>
      </c>
      <c r="BU113" s="116">
        <f t="shared" si="228"/>
        <v>0</v>
      </c>
      <c r="BV113" s="117">
        <f t="shared" si="229"/>
        <v>0</v>
      </c>
      <c r="BW113" s="118"/>
      <c r="BX113" s="118"/>
      <c r="BY113" s="118"/>
      <c r="BZ113" s="118"/>
      <c r="CA113" s="105"/>
      <c r="CB113" s="108"/>
      <c r="CC113" s="108"/>
      <c r="CD113" s="108"/>
      <c r="CE113" s="108"/>
      <c r="CF113" s="109"/>
      <c r="CG113" s="120"/>
      <c r="CH113" s="120"/>
      <c r="CI113" s="121"/>
      <c r="CJ113" s="121"/>
      <c r="CK113" s="121"/>
      <c r="CL113" s="122"/>
      <c r="CM113" s="123">
        <f t="shared" si="245"/>
        <v>0</v>
      </c>
      <c r="CN113" s="124"/>
      <c r="CO113" s="94"/>
      <c r="CP113" s="122"/>
      <c r="CQ113" s="125" t="e">
        <f>+SUMIFS(#REF!,#REF!,AG113)</f>
        <v>#REF!</v>
      </c>
      <c r="CR113" s="126" t="e">
        <f>+SUMIFS(#REF!,#REF!,BB113)+SUMIFS(#REF!,#REF!,BH113)+SUMIFS(#REF!,#REF!,BN113)</f>
        <v>#REF!</v>
      </c>
      <c r="CS113" s="127" t="e">
        <f t="shared" si="231"/>
        <v>#REF!</v>
      </c>
      <c r="CT113" s="128"/>
      <c r="CU113" s="129">
        <f t="shared" si="246"/>
        <v>0</v>
      </c>
      <c r="CV113" s="130"/>
      <c r="CW113" s="131">
        <f t="shared" si="247"/>
        <v>0</v>
      </c>
      <c r="CX113" s="129">
        <f t="shared" si="248"/>
        <v>0</v>
      </c>
      <c r="CY113" s="132">
        <f t="shared" si="235"/>
        <v>0</v>
      </c>
      <c r="CZ113" s="132">
        <f t="shared" si="249"/>
        <v>42277</v>
      </c>
      <c r="DA113" s="133">
        <f t="shared" si="236"/>
        <v>100</v>
      </c>
      <c r="DB113" s="459"/>
      <c r="DC113" s="132">
        <f t="shared" si="237"/>
        <v>100</v>
      </c>
      <c r="DD113" s="134" t="e">
        <f t="shared" si="238"/>
        <v>#REF!</v>
      </c>
    </row>
    <row r="114" spans="2:108" s="82" customFormat="1" x14ac:dyDescent="0.25">
      <c r="B114" s="197"/>
      <c r="C114" s="43"/>
      <c r="D114" s="84"/>
      <c r="E114" s="194"/>
      <c r="F114" s="85"/>
      <c r="G114" s="85"/>
      <c r="H114" s="86"/>
      <c r="I114" s="86"/>
      <c r="J114" s="220"/>
      <c r="K114" s="98"/>
      <c r="L114" s="87"/>
      <c r="M114" s="87"/>
      <c r="N114" s="88"/>
      <c r="O114" s="97"/>
      <c r="P114" s="90"/>
      <c r="Q114" s="89"/>
      <c r="R114" s="90"/>
      <c r="S114" s="91"/>
      <c r="T114" s="92"/>
      <c r="U114" s="91"/>
      <c r="V114" s="93"/>
      <c r="W114" s="194"/>
      <c r="X114" s="194"/>
      <c r="Y114" s="94">
        <f t="shared" si="224"/>
        <v>0</v>
      </c>
      <c r="Z114" s="86"/>
      <c r="AA114" s="86"/>
      <c r="AB114" s="86"/>
      <c r="AC114" s="86"/>
      <c r="AD114" s="95"/>
      <c r="AE114" s="96"/>
      <c r="AF114" s="83"/>
      <c r="AG114" s="98"/>
      <c r="AH114" s="194"/>
      <c r="AI114" s="99"/>
      <c r="AJ114" s="258"/>
      <c r="AK114" s="95"/>
      <c r="AL114" s="88"/>
      <c r="AM114" s="88"/>
      <c r="AN114" s="94"/>
      <c r="AO114" s="94">
        <f t="shared" si="225"/>
        <v>0</v>
      </c>
      <c r="AP114" s="100" t="s">
        <v>17</v>
      </c>
      <c r="AQ114" s="101" t="s">
        <v>30</v>
      </c>
      <c r="AR114" s="101" t="s">
        <v>30</v>
      </c>
      <c r="AS114" s="101" t="s">
        <v>30</v>
      </c>
      <c r="AT114" s="102" t="s">
        <v>30</v>
      </c>
      <c r="AU114" s="194"/>
      <c r="AV114" s="194"/>
      <c r="AW114" s="88">
        <f t="shared" si="226"/>
        <v>0</v>
      </c>
      <c r="AX114" s="88"/>
      <c r="AY114" s="136"/>
      <c r="AZ114" s="103" t="e">
        <f>LOOKUP(AY114,#REF!,#REF!)</f>
        <v>#REF!</v>
      </c>
      <c r="BA114" s="92"/>
      <c r="BB114" s="104"/>
      <c r="BC114" s="104"/>
      <c r="BD114" s="105"/>
      <c r="BE114" s="138"/>
      <c r="BF114" s="104"/>
      <c r="BG114" s="105"/>
      <c r="BH114" s="107"/>
      <c r="BI114" s="108"/>
      <c r="BJ114" s="109"/>
      <c r="BK114" s="109"/>
      <c r="BL114" s="110"/>
      <c r="BM114" s="109"/>
      <c r="BN114" s="111"/>
      <c r="BO114" s="111"/>
      <c r="BP114" s="112"/>
      <c r="BQ114" s="113"/>
      <c r="BR114" s="114"/>
      <c r="BS114" s="113"/>
      <c r="BT114" s="115">
        <f t="shared" si="244"/>
        <v>0</v>
      </c>
      <c r="BU114" s="116">
        <f t="shared" si="228"/>
        <v>0</v>
      </c>
      <c r="BV114" s="117">
        <f t="shared" si="229"/>
        <v>0</v>
      </c>
      <c r="BW114" s="118"/>
      <c r="BX114" s="118"/>
      <c r="BY114" s="119"/>
      <c r="BZ114" s="118"/>
      <c r="CA114" s="105"/>
      <c r="CB114" s="108"/>
      <c r="CC114" s="108"/>
      <c r="CD114" s="139"/>
      <c r="CE114" s="108"/>
      <c r="CF114" s="109"/>
      <c r="CG114" s="120"/>
      <c r="CH114" s="120"/>
      <c r="CI114" s="121"/>
      <c r="CJ114" s="121"/>
      <c r="CK114" s="121"/>
      <c r="CL114" s="122"/>
      <c r="CM114" s="123">
        <f t="shared" si="245"/>
        <v>0</v>
      </c>
      <c r="CN114" s="124"/>
      <c r="CO114" s="94"/>
      <c r="CP114" s="122"/>
      <c r="CQ114" s="125" t="e">
        <f>+SUMIFS(#REF!,#REF!,AG114)</f>
        <v>#REF!</v>
      </c>
      <c r="CR114" s="126" t="e">
        <f>+SUMIFS(#REF!,#REF!,BB114)+SUMIFS(#REF!,#REF!,BH114)+SUMIFS(#REF!,#REF!,BN114)</f>
        <v>#REF!</v>
      </c>
      <c r="CS114" s="127" t="e">
        <f t="shared" si="231"/>
        <v>#REF!</v>
      </c>
      <c r="CT114" s="128"/>
      <c r="CU114" s="129">
        <f t="shared" si="246"/>
        <v>0</v>
      </c>
      <c r="CV114" s="130"/>
      <c r="CW114" s="131">
        <f t="shared" si="247"/>
        <v>0</v>
      </c>
      <c r="CX114" s="129">
        <f t="shared" si="248"/>
        <v>0</v>
      </c>
      <c r="CY114" s="132">
        <f t="shared" si="235"/>
        <v>0</v>
      </c>
      <c r="CZ114" s="132">
        <f t="shared" si="249"/>
        <v>42277</v>
      </c>
      <c r="DA114" s="133">
        <f t="shared" si="236"/>
        <v>100</v>
      </c>
      <c r="DB114" s="322"/>
      <c r="DC114" s="132">
        <f t="shared" si="237"/>
        <v>100</v>
      </c>
      <c r="DD114" s="134" t="e">
        <f t="shared" si="238"/>
        <v>#REF!</v>
      </c>
    </row>
    <row r="115" spans="2:108" s="82" customFormat="1" x14ac:dyDescent="0.25">
      <c r="B115" s="197"/>
      <c r="C115" s="187"/>
      <c r="D115" s="84"/>
      <c r="E115" s="194"/>
      <c r="F115" s="85"/>
      <c r="G115" s="85"/>
      <c r="H115" s="86"/>
      <c r="I115" s="86"/>
      <c r="J115" s="218"/>
      <c r="K115" s="143"/>
      <c r="L115" s="87"/>
      <c r="M115" s="201"/>
      <c r="N115" s="88"/>
      <c r="O115" s="97"/>
      <c r="P115" s="90"/>
      <c r="Q115" s="89"/>
      <c r="R115" s="90"/>
      <c r="S115" s="91"/>
      <c r="T115" s="92"/>
      <c r="U115" s="91"/>
      <c r="V115" s="224"/>
      <c r="W115" s="194"/>
      <c r="X115" s="194"/>
      <c r="Y115" s="94">
        <f t="shared" si="224"/>
        <v>0</v>
      </c>
      <c r="Z115" s="192"/>
      <c r="AA115" s="192"/>
      <c r="AB115" s="192"/>
      <c r="AC115" s="192"/>
      <c r="AD115" s="146"/>
      <c r="AE115" s="96"/>
      <c r="AF115" s="83"/>
      <c r="AG115" s="98"/>
      <c r="AH115" s="194"/>
      <c r="AI115" s="195"/>
      <c r="AJ115" s="257"/>
      <c r="AK115" s="146"/>
      <c r="AL115" s="88"/>
      <c r="AM115" s="88"/>
      <c r="AN115" s="94"/>
      <c r="AO115" s="94">
        <f t="shared" si="225"/>
        <v>0</v>
      </c>
      <c r="AP115" s="100" t="s">
        <v>17</v>
      </c>
      <c r="AQ115" s="101" t="s">
        <v>30</v>
      </c>
      <c r="AR115" s="101" t="s">
        <v>30</v>
      </c>
      <c r="AS115" s="101" t="s">
        <v>30</v>
      </c>
      <c r="AT115" s="102" t="s">
        <v>30</v>
      </c>
      <c r="AU115" s="194"/>
      <c r="AV115" s="194"/>
      <c r="AW115" s="88">
        <f t="shared" si="226"/>
        <v>0</v>
      </c>
      <c r="AX115" s="88"/>
      <c r="AY115" s="196"/>
      <c r="AZ115" s="103" t="e">
        <f>LOOKUP(AY115,#REF!,#REF!)</f>
        <v>#REF!</v>
      </c>
      <c r="BA115" s="228"/>
      <c r="BB115" s="104"/>
      <c r="BC115" s="104"/>
      <c r="BD115" s="105"/>
      <c r="BE115" s="106"/>
      <c r="BF115" s="104"/>
      <c r="BG115" s="105"/>
      <c r="BH115" s="107"/>
      <c r="BI115" s="108"/>
      <c r="BJ115" s="109"/>
      <c r="BK115" s="109"/>
      <c r="BL115" s="110"/>
      <c r="BM115" s="109"/>
      <c r="BN115" s="111"/>
      <c r="BO115" s="111"/>
      <c r="BP115" s="112"/>
      <c r="BQ115" s="113"/>
      <c r="BR115" s="114"/>
      <c r="BS115" s="113"/>
      <c r="BT115" s="115">
        <f t="shared" si="244"/>
        <v>0</v>
      </c>
      <c r="BU115" s="116">
        <f t="shared" si="228"/>
        <v>0</v>
      </c>
      <c r="BV115" s="117">
        <f t="shared" si="229"/>
        <v>0</v>
      </c>
      <c r="BW115" s="118"/>
      <c r="BX115" s="118"/>
      <c r="BY115" s="119"/>
      <c r="BZ115" s="118"/>
      <c r="CA115" s="105"/>
      <c r="CB115" s="109"/>
      <c r="CC115" s="108"/>
      <c r="CD115" s="108"/>
      <c r="CE115" s="108"/>
      <c r="CF115" s="109"/>
      <c r="CG115" s="120"/>
      <c r="CH115" s="120"/>
      <c r="CI115" s="121"/>
      <c r="CJ115" s="121"/>
      <c r="CK115" s="121"/>
      <c r="CL115" s="122"/>
      <c r="CM115" s="123">
        <f t="shared" si="245"/>
        <v>0</v>
      </c>
      <c r="CN115" s="124"/>
      <c r="CO115" s="94"/>
      <c r="CP115" s="122"/>
      <c r="CQ115" s="125" t="e">
        <f>+SUMIFS(#REF!,#REF!,AG115)</f>
        <v>#REF!</v>
      </c>
      <c r="CR115" s="126" t="e">
        <f>+SUMIFS(#REF!,#REF!,BB115)+SUMIFS(#REF!,#REF!,BH115)+SUMIFS(#REF!,#REF!,BN115)</f>
        <v>#REF!</v>
      </c>
      <c r="CS115" s="127" t="e">
        <f t="shared" si="231"/>
        <v>#REF!</v>
      </c>
      <c r="CT115" s="128"/>
      <c r="CU115" s="129">
        <f t="shared" si="246"/>
        <v>0</v>
      </c>
      <c r="CV115" s="130"/>
      <c r="CW115" s="131">
        <f t="shared" si="247"/>
        <v>0</v>
      </c>
      <c r="CX115" s="129">
        <f t="shared" si="248"/>
        <v>0</v>
      </c>
      <c r="CY115" s="132">
        <f t="shared" si="235"/>
        <v>0</v>
      </c>
      <c r="CZ115" s="132">
        <f t="shared" si="249"/>
        <v>42277</v>
      </c>
      <c r="DA115" s="133">
        <f t="shared" si="236"/>
        <v>100</v>
      </c>
      <c r="DB115" s="459"/>
      <c r="DC115" s="132">
        <f t="shared" si="237"/>
        <v>100</v>
      </c>
      <c r="DD115" s="134" t="e">
        <f t="shared" si="238"/>
        <v>#REF!</v>
      </c>
    </row>
    <row r="116" spans="2:108" s="82" customFormat="1" x14ac:dyDescent="0.25">
      <c r="B116" s="197"/>
      <c r="C116" s="43"/>
      <c r="D116" s="84"/>
      <c r="E116" s="194"/>
      <c r="F116" s="85"/>
      <c r="G116" s="85"/>
      <c r="H116" s="86"/>
      <c r="I116" s="86"/>
      <c r="J116" s="220"/>
      <c r="K116" s="98"/>
      <c r="L116" s="87"/>
      <c r="M116" s="87"/>
      <c r="N116" s="88"/>
      <c r="O116" s="97"/>
      <c r="P116" s="90"/>
      <c r="Q116" s="89"/>
      <c r="R116" s="90"/>
      <c r="S116" s="91"/>
      <c r="T116" s="92"/>
      <c r="U116" s="91"/>
      <c r="V116" s="135"/>
      <c r="W116" s="194"/>
      <c r="X116" s="194"/>
      <c r="Y116" s="94">
        <f t="shared" si="224"/>
        <v>0</v>
      </c>
      <c r="Z116" s="86"/>
      <c r="AA116" s="86"/>
      <c r="AB116" s="86"/>
      <c r="AC116" s="86"/>
      <c r="AD116" s="95"/>
      <c r="AE116" s="96"/>
      <c r="AF116" s="83"/>
      <c r="AG116" s="98"/>
      <c r="AH116" s="194"/>
      <c r="AI116" s="99"/>
      <c r="AJ116" s="258"/>
      <c r="AK116" s="95"/>
      <c r="AL116" s="88"/>
      <c r="AM116" s="88"/>
      <c r="AN116" s="94"/>
      <c r="AO116" s="94">
        <f t="shared" si="225"/>
        <v>0</v>
      </c>
      <c r="AP116" s="100" t="s">
        <v>17</v>
      </c>
      <c r="AQ116" s="101" t="s">
        <v>30</v>
      </c>
      <c r="AR116" s="101" t="s">
        <v>30</v>
      </c>
      <c r="AS116" s="101" t="s">
        <v>30</v>
      </c>
      <c r="AT116" s="102" t="s">
        <v>30</v>
      </c>
      <c r="AU116" s="194"/>
      <c r="AV116" s="194"/>
      <c r="AW116" s="88">
        <f t="shared" si="226"/>
        <v>0</v>
      </c>
      <c r="AX116" s="88"/>
      <c r="AY116" s="136"/>
      <c r="AZ116" s="103" t="e">
        <f>LOOKUP(AY116,#REF!,#REF!)</f>
        <v>#REF!</v>
      </c>
      <c r="BA116" s="92"/>
      <c r="BB116" s="137"/>
      <c r="BC116" s="104"/>
      <c r="BD116" s="105"/>
      <c r="BE116" s="105"/>
      <c r="BF116" s="104"/>
      <c r="BG116" s="105"/>
      <c r="BH116" s="107"/>
      <c r="BI116" s="108"/>
      <c r="BJ116" s="109"/>
      <c r="BK116" s="109"/>
      <c r="BL116" s="110"/>
      <c r="BM116" s="109"/>
      <c r="BN116" s="111"/>
      <c r="BO116" s="111"/>
      <c r="BP116" s="112"/>
      <c r="BQ116" s="113"/>
      <c r="BR116" s="114"/>
      <c r="BS116" s="113"/>
      <c r="BT116" s="115">
        <f t="shared" si="244"/>
        <v>0</v>
      </c>
      <c r="BU116" s="116">
        <f t="shared" si="228"/>
        <v>0</v>
      </c>
      <c r="BV116" s="117">
        <f t="shared" si="229"/>
        <v>0</v>
      </c>
      <c r="BW116" s="118"/>
      <c r="BX116" s="118"/>
      <c r="BY116" s="118"/>
      <c r="BZ116" s="118"/>
      <c r="CA116" s="105"/>
      <c r="CB116" s="108"/>
      <c r="CC116" s="108"/>
      <c r="CD116" s="108"/>
      <c r="CE116" s="108"/>
      <c r="CF116" s="109"/>
      <c r="CG116" s="120"/>
      <c r="CH116" s="120"/>
      <c r="CI116" s="121"/>
      <c r="CJ116" s="121"/>
      <c r="CK116" s="121"/>
      <c r="CL116" s="122"/>
      <c r="CM116" s="123">
        <f t="shared" si="245"/>
        <v>0</v>
      </c>
      <c r="CN116" s="124"/>
      <c r="CO116" s="94"/>
      <c r="CP116" s="122"/>
      <c r="CQ116" s="125" t="e">
        <f>+SUMIFS(#REF!,#REF!,AG116)</f>
        <v>#REF!</v>
      </c>
      <c r="CR116" s="126" t="e">
        <f>+SUMIFS(#REF!,#REF!,BB116)+SUMIFS(#REF!,#REF!,BH116)+SUMIFS(#REF!,#REF!,BN116)</f>
        <v>#REF!</v>
      </c>
      <c r="CS116" s="127" t="e">
        <f t="shared" si="231"/>
        <v>#REF!</v>
      </c>
      <c r="CT116" s="128"/>
      <c r="CU116" s="129">
        <f t="shared" si="246"/>
        <v>0</v>
      </c>
      <c r="CV116" s="130"/>
      <c r="CW116" s="131">
        <f t="shared" si="247"/>
        <v>0</v>
      </c>
      <c r="CX116" s="129">
        <f t="shared" si="248"/>
        <v>0</v>
      </c>
      <c r="CY116" s="132">
        <f t="shared" si="235"/>
        <v>0</v>
      </c>
      <c r="CZ116" s="132">
        <f t="shared" si="249"/>
        <v>42277</v>
      </c>
      <c r="DA116" s="133">
        <f t="shared" si="236"/>
        <v>100</v>
      </c>
      <c r="DB116" s="459"/>
      <c r="DC116" s="132">
        <f t="shared" si="237"/>
        <v>100</v>
      </c>
      <c r="DD116" s="134" t="e">
        <f t="shared" si="238"/>
        <v>#REF!</v>
      </c>
    </row>
    <row r="117" spans="2:108" s="82" customFormat="1" ht="67.5" x14ac:dyDescent="0.25">
      <c r="B117" s="197"/>
      <c r="C117" s="43"/>
      <c r="D117" s="84"/>
      <c r="E117" s="194"/>
      <c r="F117" s="85"/>
      <c r="G117" s="85"/>
      <c r="H117" s="86"/>
      <c r="I117" s="86"/>
      <c r="J117" s="220"/>
      <c r="K117" s="98"/>
      <c r="L117" s="87"/>
      <c r="M117" s="87"/>
      <c r="N117" s="88"/>
      <c r="O117" s="97"/>
      <c r="P117" s="90"/>
      <c r="Q117" s="89"/>
      <c r="R117" s="90"/>
      <c r="S117" s="91"/>
      <c r="T117" s="92"/>
      <c r="U117" s="91"/>
      <c r="V117" s="93"/>
      <c r="W117" s="194"/>
      <c r="X117" s="194"/>
      <c r="Y117" s="94">
        <f t="shared" si="224"/>
        <v>0</v>
      </c>
      <c r="Z117" s="86"/>
      <c r="AA117" s="86"/>
      <c r="AB117" s="86"/>
      <c r="AC117" s="86"/>
      <c r="AD117" s="95"/>
      <c r="AE117" s="96"/>
      <c r="AF117" s="83"/>
      <c r="AG117" s="98"/>
      <c r="AH117" s="194"/>
      <c r="AI117" s="99"/>
      <c r="AJ117" s="258"/>
      <c r="AK117" s="95"/>
      <c r="AL117" s="88"/>
      <c r="AM117" s="88"/>
      <c r="AN117" s="94"/>
      <c r="AO117" s="94">
        <f t="shared" si="225"/>
        <v>0</v>
      </c>
      <c r="AP117" s="100" t="s">
        <v>96</v>
      </c>
      <c r="AQ117" s="101" t="s">
        <v>97</v>
      </c>
      <c r="AR117" s="101" t="s">
        <v>98</v>
      </c>
      <c r="AS117" s="101" t="s">
        <v>3</v>
      </c>
      <c r="AT117" s="102">
        <v>42164</v>
      </c>
      <c r="AU117" s="194"/>
      <c r="AV117" s="194"/>
      <c r="AW117" s="88">
        <f t="shared" si="226"/>
        <v>0</v>
      </c>
      <c r="AX117" s="88">
        <f>+AV117+(3*365)</f>
        <v>1095</v>
      </c>
      <c r="AY117" s="136"/>
      <c r="AZ117" s="103" t="e">
        <f>LOOKUP(AY117,#REF!,#REF!)</f>
        <v>#REF!</v>
      </c>
      <c r="BA117" s="92"/>
      <c r="BB117" s="104"/>
      <c r="BC117" s="104"/>
      <c r="BD117" s="105"/>
      <c r="BE117" s="138"/>
      <c r="BF117" s="104"/>
      <c r="BG117" s="105"/>
      <c r="BH117" s="107"/>
      <c r="BI117" s="108"/>
      <c r="BJ117" s="109"/>
      <c r="BK117" s="109"/>
      <c r="BL117" s="110"/>
      <c r="BM117" s="109"/>
      <c r="BN117" s="111"/>
      <c r="BO117" s="111"/>
      <c r="BP117" s="112"/>
      <c r="BQ117" s="113"/>
      <c r="BR117" s="114"/>
      <c r="BS117" s="113"/>
      <c r="BT117" s="115">
        <f t="shared" si="244"/>
        <v>0</v>
      </c>
      <c r="BU117" s="116">
        <f t="shared" si="228"/>
        <v>0</v>
      </c>
      <c r="BV117" s="117">
        <f t="shared" si="229"/>
        <v>0</v>
      </c>
      <c r="BW117" s="118"/>
      <c r="BX117" s="118"/>
      <c r="BY117" s="119"/>
      <c r="BZ117" s="118"/>
      <c r="CA117" s="105"/>
      <c r="CB117" s="108"/>
      <c r="CC117" s="108"/>
      <c r="CD117" s="139"/>
      <c r="CE117" s="108"/>
      <c r="CF117" s="109"/>
      <c r="CG117" s="120"/>
      <c r="CH117" s="120"/>
      <c r="CI117" s="121"/>
      <c r="CJ117" s="121"/>
      <c r="CK117" s="121"/>
      <c r="CL117" s="122"/>
      <c r="CM117" s="123">
        <f t="shared" si="245"/>
        <v>0</v>
      </c>
      <c r="CN117" s="124"/>
      <c r="CO117" s="94"/>
      <c r="CP117" s="122"/>
      <c r="CQ117" s="125" t="e">
        <f>+SUMIFS(#REF!,#REF!,AG117)</f>
        <v>#REF!</v>
      </c>
      <c r="CR117" s="126" t="e">
        <f>+SUMIFS(#REF!,#REF!,BB117)+SUMIFS(#REF!,#REF!,BH117)+SUMIFS(#REF!,#REF!,BN117)</f>
        <v>#REF!</v>
      </c>
      <c r="CS117" s="127" t="e">
        <f t="shared" si="231"/>
        <v>#REF!</v>
      </c>
      <c r="CT117" s="128"/>
      <c r="CU117" s="129">
        <f t="shared" si="246"/>
        <v>0</v>
      </c>
      <c r="CV117" s="130"/>
      <c r="CW117" s="131">
        <f t="shared" si="247"/>
        <v>0</v>
      </c>
      <c r="CX117" s="129">
        <f t="shared" si="248"/>
        <v>0</v>
      </c>
      <c r="CY117" s="132">
        <f t="shared" si="235"/>
        <v>0</v>
      </c>
      <c r="CZ117" s="132">
        <f t="shared" si="249"/>
        <v>42277</v>
      </c>
      <c r="DA117" s="133">
        <f t="shared" si="236"/>
        <v>100</v>
      </c>
      <c r="DB117" s="459"/>
      <c r="DC117" s="132">
        <f t="shared" si="237"/>
        <v>100</v>
      </c>
      <c r="DD117" s="134" t="e">
        <f t="shared" si="238"/>
        <v>#REF!</v>
      </c>
    </row>
    <row r="118" spans="2:108" s="82" customFormat="1" ht="67.5" x14ac:dyDescent="0.25">
      <c r="B118" s="197"/>
      <c r="C118" s="187"/>
      <c r="D118" s="84"/>
      <c r="E118" s="194"/>
      <c r="F118" s="85"/>
      <c r="G118" s="85"/>
      <c r="H118" s="86"/>
      <c r="I118" s="86"/>
      <c r="J118" s="218"/>
      <c r="K118" s="143"/>
      <c r="L118" s="87"/>
      <c r="M118" s="201"/>
      <c r="N118" s="88"/>
      <c r="O118" s="97"/>
      <c r="P118" s="90"/>
      <c r="Q118" s="89"/>
      <c r="R118" s="90"/>
      <c r="S118" s="91"/>
      <c r="T118" s="92"/>
      <c r="U118" s="91"/>
      <c r="V118" s="224"/>
      <c r="W118" s="194"/>
      <c r="X118" s="194"/>
      <c r="Y118" s="94">
        <f t="shared" si="224"/>
        <v>0</v>
      </c>
      <c r="Z118" s="192"/>
      <c r="AA118" s="192"/>
      <c r="AB118" s="192"/>
      <c r="AC118" s="192"/>
      <c r="AD118" s="146"/>
      <c r="AE118" s="96"/>
      <c r="AF118" s="83"/>
      <c r="AG118" s="98"/>
      <c r="AH118" s="194"/>
      <c r="AI118" s="195"/>
      <c r="AJ118" s="257"/>
      <c r="AK118" s="146"/>
      <c r="AL118" s="88"/>
      <c r="AM118" s="88"/>
      <c r="AN118" s="94"/>
      <c r="AO118" s="94">
        <f t="shared" si="225"/>
        <v>0</v>
      </c>
      <c r="AP118" s="100" t="s">
        <v>102</v>
      </c>
      <c r="AQ118" s="101" t="s">
        <v>83</v>
      </c>
      <c r="AR118" s="101" t="s">
        <v>103</v>
      </c>
      <c r="AS118" s="101" t="s">
        <v>91</v>
      </c>
      <c r="AT118" s="102">
        <v>42167</v>
      </c>
      <c r="AU118" s="194"/>
      <c r="AV118" s="194"/>
      <c r="AW118" s="88">
        <f t="shared" si="226"/>
        <v>0</v>
      </c>
      <c r="AX118" s="88">
        <f>+AV118+(3*365)</f>
        <v>1095</v>
      </c>
      <c r="AY118" s="196"/>
      <c r="AZ118" s="103" t="e">
        <f>LOOKUP(AY118,#REF!,#REF!)</f>
        <v>#REF!</v>
      </c>
      <c r="BA118" s="228"/>
      <c r="BB118" s="104"/>
      <c r="BC118" s="104"/>
      <c r="BD118" s="105"/>
      <c r="BE118" s="106"/>
      <c r="BF118" s="104"/>
      <c r="BG118" s="105"/>
      <c r="BH118" s="107"/>
      <c r="BI118" s="108"/>
      <c r="BJ118" s="109"/>
      <c r="BK118" s="109"/>
      <c r="BL118" s="110"/>
      <c r="BM118" s="109"/>
      <c r="BN118" s="111"/>
      <c r="BO118" s="111"/>
      <c r="BP118" s="112"/>
      <c r="BQ118" s="113"/>
      <c r="BR118" s="114"/>
      <c r="BS118" s="113"/>
      <c r="BT118" s="115">
        <f t="shared" si="244"/>
        <v>0</v>
      </c>
      <c r="BU118" s="116">
        <f t="shared" si="228"/>
        <v>0</v>
      </c>
      <c r="BV118" s="117">
        <f t="shared" si="229"/>
        <v>0</v>
      </c>
      <c r="BW118" s="118"/>
      <c r="BX118" s="118"/>
      <c r="BY118" s="119"/>
      <c r="BZ118" s="118"/>
      <c r="CA118" s="105"/>
      <c r="CB118" s="109"/>
      <c r="CC118" s="108"/>
      <c r="CD118" s="108"/>
      <c r="CE118" s="108"/>
      <c r="CF118" s="109"/>
      <c r="CG118" s="120"/>
      <c r="CH118" s="120"/>
      <c r="CI118" s="121"/>
      <c r="CJ118" s="121"/>
      <c r="CK118" s="121"/>
      <c r="CL118" s="122"/>
      <c r="CM118" s="123">
        <f t="shared" si="245"/>
        <v>0</v>
      </c>
      <c r="CN118" s="124"/>
      <c r="CO118" s="94"/>
      <c r="CP118" s="122"/>
      <c r="CQ118" s="125" t="e">
        <f>+SUMIFS(#REF!,#REF!,AG118)</f>
        <v>#REF!</v>
      </c>
      <c r="CR118" s="126" t="e">
        <f>+SUMIFS(#REF!,#REF!,BB118)+SUMIFS(#REF!,#REF!,BH118)+SUMIFS(#REF!,#REF!,BN118)</f>
        <v>#REF!</v>
      </c>
      <c r="CS118" s="127" t="e">
        <f t="shared" si="231"/>
        <v>#REF!</v>
      </c>
      <c r="CT118" s="128"/>
      <c r="CU118" s="129">
        <f t="shared" si="246"/>
        <v>0</v>
      </c>
      <c r="CV118" s="130"/>
      <c r="CW118" s="131">
        <f t="shared" si="247"/>
        <v>0</v>
      </c>
      <c r="CX118" s="129">
        <f t="shared" si="248"/>
        <v>0</v>
      </c>
      <c r="CY118" s="132">
        <f t="shared" si="235"/>
        <v>0</v>
      </c>
      <c r="CZ118" s="132">
        <f t="shared" si="249"/>
        <v>42277</v>
      </c>
      <c r="DA118" s="133">
        <f t="shared" si="236"/>
        <v>100</v>
      </c>
      <c r="DB118" s="459"/>
      <c r="DC118" s="132">
        <f t="shared" si="237"/>
        <v>100</v>
      </c>
      <c r="DD118" s="134" t="e">
        <f t="shared" si="238"/>
        <v>#REF!</v>
      </c>
    </row>
    <row r="119" spans="2:108" s="82" customFormat="1" x14ac:dyDescent="0.25">
      <c r="B119" s="197"/>
      <c r="C119" s="43"/>
      <c r="D119" s="84"/>
      <c r="E119" s="194"/>
      <c r="F119" s="85"/>
      <c r="G119" s="85"/>
      <c r="H119" s="86"/>
      <c r="I119" s="86"/>
      <c r="J119" s="220"/>
      <c r="K119" s="98"/>
      <c r="L119" s="87"/>
      <c r="M119" s="87"/>
      <c r="N119" s="88"/>
      <c r="O119" s="97"/>
      <c r="P119" s="90"/>
      <c r="Q119" s="89"/>
      <c r="R119" s="90"/>
      <c r="S119" s="91"/>
      <c r="T119" s="92"/>
      <c r="U119" s="91"/>
      <c r="V119" s="135"/>
      <c r="W119" s="194"/>
      <c r="X119" s="194"/>
      <c r="Y119" s="94">
        <f t="shared" si="224"/>
        <v>0</v>
      </c>
      <c r="Z119" s="86"/>
      <c r="AA119" s="86"/>
      <c r="AB119" s="86"/>
      <c r="AC119" s="86"/>
      <c r="AD119" s="95"/>
      <c r="AE119" s="96"/>
      <c r="AF119" s="83"/>
      <c r="AG119" s="98"/>
      <c r="AH119" s="194"/>
      <c r="AI119" s="99"/>
      <c r="AJ119" s="258"/>
      <c r="AK119" s="95"/>
      <c r="AL119" s="88"/>
      <c r="AM119" s="88"/>
      <c r="AN119" s="94"/>
      <c r="AO119" s="94">
        <f t="shared" si="225"/>
        <v>0</v>
      </c>
      <c r="AP119" s="100" t="s">
        <v>17</v>
      </c>
      <c r="AQ119" s="101" t="s">
        <v>30</v>
      </c>
      <c r="AR119" s="101" t="s">
        <v>30</v>
      </c>
      <c r="AS119" s="101" t="s">
        <v>30</v>
      </c>
      <c r="AT119" s="102" t="s">
        <v>30</v>
      </c>
      <c r="AU119" s="194"/>
      <c r="AV119" s="194"/>
      <c r="AW119" s="88">
        <f t="shared" si="226"/>
        <v>0</v>
      </c>
      <c r="AX119" s="88"/>
      <c r="AY119" s="136"/>
      <c r="AZ119" s="103" t="e">
        <f>LOOKUP(AY119,#REF!,#REF!)</f>
        <v>#REF!</v>
      </c>
      <c r="BA119" s="92"/>
      <c r="BB119" s="137"/>
      <c r="BC119" s="104"/>
      <c r="BD119" s="105"/>
      <c r="BE119" s="105"/>
      <c r="BF119" s="104"/>
      <c r="BG119" s="105"/>
      <c r="BH119" s="107"/>
      <c r="BI119" s="108"/>
      <c r="BJ119" s="109"/>
      <c r="BK119" s="109"/>
      <c r="BL119" s="110"/>
      <c r="BM119" s="109"/>
      <c r="BN119" s="111"/>
      <c r="BO119" s="111"/>
      <c r="BP119" s="112"/>
      <c r="BQ119" s="113"/>
      <c r="BR119" s="114"/>
      <c r="BS119" s="113"/>
      <c r="BT119" s="115">
        <f t="shared" si="244"/>
        <v>0</v>
      </c>
      <c r="BU119" s="116">
        <f t="shared" si="228"/>
        <v>0</v>
      </c>
      <c r="BV119" s="117">
        <f t="shared" si="229"/>
        <v>0</v>
      </c>
      <c r="BW119" s="118"/>
      <c r="BX119" s="118"/>
      <c r="BY119" s="118"/>
      <c r="BZ119" s="118"/>
      <c r="CA119" s="105"/>
      <c r="CB119" s="108"/>
      <c r="CC119" s="108"/>
      <c r="CD119" s="108"/>
      <c r="CE119" s="108"/>
      <c r="CF119" s="109"/>
      <c r="CG119" s="120"/>
      <c r="CH119" s="120"/>
      <c r="CI119" s="121"/>
      <c r="CJ119" s="121"/>
      <c r="CK119" s="121"/>
      <c r="CL119" s="122"/>
      <c r="CM119" s="123">
        <f t="shared" si="245"/>
        <v>0</v>
      </c>
      <c r="CN119" s="124"/>
      <c r="CO119" s="94"/>
      <c r="CP119" s="122"/>
      <c r="CQ119" s="125" t="e">
        <f>+SUMIFS(#REF!,#REF!,AG119)</f>
        <v>#REF!</v>
      </c>
      <c r="CR119" s="126" t="e">
        <f>+SUMIFS(#REF!,#REF!,BB119)+SUMIFS(#REF!,#REF!,BH119)+SUMIFS(#REF!,#REF!,BN119)</f>
        <v>#REF!</v>
      </c>
      <c r="CS119" s="127" t="e">
        <f t="shared" si="231"/>
        <v>#REF!</v>
      </c>
      <c r="CT119" s="128"/>
      <c r="CU119" s="129">
        <f t="shared" si="246"/>
        <v>0</v>
      </c>
      <c r="CV119" s="130"/>
      <c r="CW119" s="131">
        <f t="shared" si="247"/>
        <v>0</v>
      </c>
      <c r="CX119" s="129">
        <f t="shared" si="248"/>
        <v>0</v>
      </c>
      <c r="CY119" s="132">
        <f t="shared" si="235"/>
        <v>0</v>
      </c>
      <c r="CZ119" s="132">
        <f t="shared" si="249"/>
        <v>42277</v>
      </c>
      <c r="DA119" s="133">
        <f t="shared" si="236"/>
        <v>100</v>
      </c>
      <c r="DB119" s="459"/>
      <c r="DC119" s="132">
        <f t="shared" si="237"/>
        <v>100</v>
      </c>
      <c r="DD119" s="134" t="e">
        <f t="shared" si="238"/>
        <v>#REF!</v>
      </c>
    </row>
    <row r="120" spans="2:108" s="82" customFormat="1" x14ac:dyDescent="0.25">
      <c r="B120" s="197"/>
      <c r="C120" s="43"/>
      <c r="D120" s="84"/>
      <c r="E120" s="194"/>
      <c r="F120" s="85"/>
      <c r="G120" s="85"/>
      <c r="H120" s="86"/>
      <c r="I120" s="86"/>
      <c r="J120" s="220"/>
      <c r="K120" s="98"/>
      <c r="L120" s="87"/>
      <c r="M120" s="87"/>
      <c r="N120" s="88"/>
      <c r="O120" s="97"/>
      <c r="P120" s="90"/>
      <c r="Q120" s="89"/>
      <c r="R120" s="90"/>
      <c r="S120" s="91"/>
      <c r="T120" s="92"/>
      <c r="U120" s="91"/>
      <c r="V120" s="93"/>
      <c r="W120" s="194"/>
      <c r="X120" s="194"/>
      <c r="Y120" s="94">
        <f t="shared" si="224"/>
        <v>0</v>
      </c>
      <c r="Z120" s="86"/>
      <c r="AA120" s="86"/>
      <c r="AB120" s="86"/>
      <c r="AC120" s="86"/>
      <c r="AD120" s="95"/>
      <c r="AE120" s="96"/>
      <c r="AF120" s="83"/>
      <c r="AG120" s="98"/>
      <c r="AH120" s="194"/>
      <c r="AI120" s="99"/>
      <c r="AJ120" s="258"/>
      <c r="AK120" s="95"/>
      <c r="AL120" s="88"/>
      <c r="AM120" s="88"/>
      <c r="AN120" s="94"/>
      <c r="AO120" s="94">
        <f t="shared" si="225"/>
        <v>0</v>
      </c>
      <c r="AP120" s="100" t="s">
        <v>17</v>
      </c>
      <c r="AQ120" s="101" t="s">
        <v>30</v>
      </c>
      <c r="AR120" s="101" t="s">
        <v>30</v>
      </c>
      <c r="AS120" s="101" t="s">
        <v>30</v>
      </c>
      <c r="AT120" s="102" t="s">
        <v>30</v>
      </c>
      <c r="AU120" s="194"/>
      <c r="AV120" s="194"/>
      <c r="AW120" s="88">
        <f t="shared" si="226"/>
        <v>0</v>
      </c>
      <c r="AX120" s="88"/>
      <c r="AY120" s="136"/>
      <c r="AZ120" s="103" t="e">
        <f>LOOKUP(AY120,#REF!,#REF!)</f>
        <v>#REF!</v>
      </c>
      <c r="BA120" s="92"/>
      <c r="BB120" s="104"/>
      <c r="BC120" s="104"/>
      <c r="BD120" s="105"/>
      <c r="BE120" s="138"/>
      <c r="BF120" s="104"/>
      <c r="BG120" s="105"/>
      <c r="BH120" s="107"/>
      <c r="BI120" s="108"/>
      <c r="BJ120" s="109"/>
      <c r="BK120" s="109"/>
      <c r="BL120" s="110"/>
      <c r="BM120" s="109"/>
      <c r="BN120" s="111"/>
      <c r="BO120" s="111"/>
      <c r="BP120" s="112"/>
      <c r="BQ120" s="113"/>
      <c r="BR120" s="114"/>
      <c r="BS120" s="113"/>
      <c r="BT120" s="115">
        <f t="shared" si="244"/>
        <v>0</v>
      </c>
      <c r="BU120" s="116">
        <f t="shared" si="228"/>
        <v>0</v>
      </c>
      <c r="BV120" s="117">
        <f t="shared" si="229"/>
        <v>0</v>
      </c>
      <c r="BW120" s="118"/>
      <c r="BX120" s="118"/>
      <c r="BY120" s="119"/>
      <c r="BZ120" s="118"/>
      <c r="CA120" s="105"/>
      <c r="CB120" s="108"/>
      <c r="CC120" s="108"/>
      <c r="CD120" s="139"/>
      <c r="CE120" s="108"/>
      <c r="CF120" s="109"/>
      <c r="CG120" s="120"/>
      <c r="CH120" s="120"/>
      <c r="CI120" s="121"/>
      <c r="CJ120" s="121"/>
      <c r="CK120" s="121"/>
      <c r="CL120" s="122"/>
      <c r="CM120" s="123">
        <f t="shared" si="245"/>
        <v>0</v>
      </c>
      <c r="CN120" s="124"/>
      <c r="CO120" s="94"/>
      <c r="CP120" s="122"/>
      <c r="CQ120" s="125" t="e">
        <f>+SUMIFS(#REF!,#REF!,AG120)</f>
        <v>#REF!</v>
      </c>
      <c r="CR120" s="126" t="e">
        <f>+SUMIFS(#REF!,#REF!,BB120)+SUMIFS(#REF!,#REF!,BH120)+SUMIFS(#REF!,#REF!,BN120)</f>
        <v>#REF!</v>
      </c>
      <c r="CS120" s="127" t="e">
        <f t="shared" si="231"/>
        <v>#REF!</v>
      </c>
      <c r="CT120" s="128"/>
      <c r="CU120" s="129">
        <f t="shared" si="246"/>
        <v>0</v>
      </c>
      <c r="CV120" s="130"/>
      <c r="CW120" s="131">
        <f t="shared" si="247"/>
        <v>0</v>
      </c>
      <c r="CX120" s="129">
        <f t="shared" si="248"/>
        <v>0</v>
      </c>
      <c r="CY120" s="132">
        <f t="shared" si="235"/>
        <v>0</v>
      </c>
      <c r="CZ120" s="132">
        <f t="shared" si="249"/>
        <v>42277</v>
      </c>
      <c r="DA120" s="133">
        <f t="shared" si="236"/>
        <v>100</v>
      </c>
      <c r="DB120" s="459"/>
      <c r="DC120" s="132">
        <f t="shared" si="237"/>
        <v>100</v>
      </c>
      <c r="DD120" s="134" t="e">
        <f t="shared" si="238"/>
        <v>#REF!</v>
      </c>
    </row>
    <row r="121" spans="2:108" s="82" customFormat="1" ht="67.5" x14ac:dyDescent="0.25">
      <c r="B121" s="197"/>
      <c r="C121" s="187"/>
      <c r="D121" s="84"/>
      <c r="E121" s="194"/>
      <c r="F121" s="85"/>
      <c r="G121" s="85"/>
      <c r="H121" s="86"/>
      <c r="I121" s="86"/>
      <c r="J121" s="218"/>
      <c r="K121" s="143"/>
      <c r="L121" s="87"/>
      <c r="M121" s="201"/>
      <c r="N121" s="88"/>
      <c r="O121" s="97"/>
      <c r="P121" s="90"/>
      <c r="Q121" s="89"/>
      <c r="R121" s="90"/>
      <c r="S121" s="91"/>
      <c r="T121" s="92"/>
      <c r="U121" s="91"/>
      <c r="V121" s="224"/>
      <c r="W121" s="194"/>
      <c r="X121" s="194"/>
      <c r="Y121" s="94">
        <f t="shared" si="224"/>
        <v>0</v>
      </c>
      <c r="Z121" s="192"/>
      <c r="AA121" s="192"/>
      <c r="AB121" s="192"/>
      <c r="AC121" s="192"/>
      <c r="AD121" s="146"/>
      <c r="AE121" s="96"/>
      <c r="AF121" s="83"/>
      <c r="AG121" s="98"/>
      <c r="AH121" s="194"/>
      <c r="AI121" s="195"/>
      <c r="AJ121" s="257"/>
      <c r="AK121" s="146"/>
      <c r="AL121" s="88"/>
      <c r="AM121" s="88"/>
      <c r="AN121" s="94"/>
      <c r="AO121" s="94">
        <f t="shared" si="225"/>
        <v>0</v>
      </c>
      <c r="AP121" s="100" t="s">
        <v>99</v>
      </c>
      <c r="AQ121" s="101" t="s">
        <v>90</v>
      </c>
      <c r="AR121" s="101" t="s">
        <v>100</v>
      </c>
      <c r="AS121" s="101" t="s">
        <v>53</v>
      </c>
      <c r="AT121" s="102">
        <v>42158</v>
      </c>
      <c r="AU121" s="194"/>
      <c r="AV121" s="194"/>
      <c r="AW121" s="88">
        <f t="shared" si="226"/>
        <v>0</v>
      </c>
      <c r="AX121" s="88">
        <f>+AV121+(5*365)</f>
        <v>1825</v>
      </c>
      <c r="AY121" s="196"/>
      <c r="AZ121" s="103" t="e">
        <f>LOOKUP(AY121,#REF!,#REF!)</f>
        <v>#REF!</v>
      </c>
      <c r="BA121" s="228"/>
      <c r="BB121" s="104"/>
      <c r="BC121" s="104"/>
      <c r="BD121" s="105"/>
      <c r="BE121" s="106"/>
      <c r="BF121" s="104"/>
      <c r="BG121" s="105"/>
      <c r="BH121" s="107"/>
      <c r="BI121" s="108"/>
      <c r="BJ121" s="109"/>
      <c r="BK121" s="109"/>
      <c r="BL121" s="110"/>
      <c r="BM121" s="109"/>
      <c r="BN121" s="111"/>
      <c r="BO121" s="111"/>
      <c r="BP121" s="112"/>
      <c r="BQ121" s="113"/>
      <c r="BR121" s="114"/>
      <c r="BS121" s="113"/>
      <c r="BT121" s="115">
        <f t="shared" si="244"/>
        <v>0</v>
      </c>
      <c r="BU121" s="116">
        <f t="shared" si="228"/>
        <v>0</v>
      </c>
      <c r="BV121" s="117">
        <f t="shared" si="229"/>
        <v>0</v>
      </c>
      <c r="BW121" s="118"/>
      <c r="BX121" s="118"/>
      <c r="BY121" s="119"/>
      <c r="BZ121" s="118"/>
      <c r="CA121" s="105"/>
      <c r="CB121" s="109"/>
      <c r="CC121" s="108"/>
      <c r="CD121" s="108"/>
      <c r="CE121" s="108"/>
      <c r="CF121" s="109"/>
      <c r="CG121" s="120"/>
      <c r="CH121" s="120"/>
      <c r="CI121" s="121"/>
      <c r="CJ121" s="121"/>
      <c r="CK121" s="121"/>
      <c r="CL121" s="122"/>
      <c r="CM121" s="123">
        <f t="shared" si="245"/>
        <v>0</v>
      </c>
      <c r="CN121" s="124"/>
      <c r="CO121" s="94"/>
      <c r="CP121" s="122"/>
      <c r="CQ121" s="125" t="e">
        <f>+SUMIFS(#REF!,#REF!,AG121)</f>
        <v>#REF!</v>
      </c>
      <c r="CR121" s="126" t="e">
        <f>+SUMIFS(#REF!,#REF!,BB121)+SUMIFS(#REF!,#REF!,BH121)+SUMIFS(#REF!,#REF!,BN121)</f>
        <v>#REF!</v>
      </c>
      <c r="CS121" s="127" t="e">
        <f t="shared" si="231"/>
        <v>#REF!</v>
      </c>
      <c r="CT121" s="128"/>
      <c r="CU121" s="129">
        <f t="shared" si="246"/>
        <v>0</v>
      </c>
      <c r="CV121" s="130"/>
      <c r="CW121" s="131">
        <f t="shared" si="247"/>
        <v>0</v>
      </c>
      <c r="CX121" s="129">
        <f t="shared" si="248"/>
        <v>0</v>
      </c>
      <c r="CY121" s="132">
        <f t="shared" si="235"/>
        <v>0</v>
      </c>
      <c r="CZ121" s="132">
        <f t="shared" si="249"/>
        <v>42277</v>
      </c>
      <c r="DA121" s="133">
        <f t="shared" si="236"/>
        <v>100</v>
      </c>
      <c r="DB121" s="459"/>
      <c r="DC121" s="132">
        <f t="shared" si="237"/>
        <v>100</v>
      </c>
      <c r="DD121" s="134" t="e">
        <f t="shared" si="238"/>
        <v>#REF!</v>
      </c>
    </row>
    <row r="122" spans="2:108" s="82" customFormat="1" ht="67.5" x14ac:dyDescent="0.25">
      <c r="B122" s="197"/>
      <c r="C122" s="43"/>
      <c r="D122" s="84"/>
      <c r="E122" s="194"/>
      <c r="F122" s="85"/>
      <c r="G122" s="85"/>
      <c r="H122" s="86"/>
      <c r="I122" s="86"/>
      <c r="J122" s="220"/>
      <c r="K122" s="98"/>
      <c r="L122" s="87"/>
      <c r="M122" s="87"/>
      <c r="N122" s="88"/>
      <c r="O122" s="97"/>
      <c r="P122" s="90"/>
      <c r="Q122" s="89"/>
      <c r="R122" s="90"/>
      <c r="S122" s="91"/>
      <c r="T122" s="92"/>
      <c r="U122" s="91"/>
      <c r="V122" s="135"/>
      <c r="W122" s="194"/>
      <c r="X122" s="194"/>
      <c r="Y122" s="94">
        <f t="shared" si="224"/>
        <v>0</v>
      </c>
      <c r="Z122" s="86"/>
      <c r="AA122" s="86"/>
      <c r="AB122" s="86"/>
      <c r="AC122" s="86"/>
      <c r="AD122" s="95"/>
      <c r="AE122" s="96"/>
      <c r="AF122" s="83"/>
      <c r="AG122" s="98"/>
      <c r="AH122" s="194"/>
      <c r="AI122" s="99"/>
      <c r="AJ122" s="258"/>
      <c r="AK122" s="95"/>
      <c r="AL122" s="88"/>
      <c r="AM122" s="88"/>
      <c r="AN122" s="94"/>
      <c r="AO122" s="94">
        <f t="shared" si="225"/>
        <v>0</v>
      </c>
      <c r="AP122" s="100" t="s">
        <v>104</v>
      </c>
      <c r="AQ122" s="101" t="s">
        <v>105</v>
      </c>
      <c r="AR122" s="101" t="s">
        <v>106</v>
      </c>
      <c r="AS122" s="101" t="s">
        <v>108</v>
      </c>
      <c r="AT122" s="102">
        <v>42173</v>
      </c>
      <c r="AU122" s="194"/>
      <c r="AV122" s="194"/>
      <c r="AW122" s="88">
        <f t="shared" si="226"/>
        <v>0</v>
      </c>
      <c r="AX122" s="88">
        <f>+AV122+(5*365)</f>
        <v>1825</v>
      </c>
      <c r="AY122" s="136"/>
      <c r="AZ122" s="103" t="e">
        <f>LOOKUP(AY122,#REF!,#REF!)</f>
        <v>#REF!</v>
      </c>
      <c r="BA122" s="92"/>
      <c r="BB122" s="137"/>
      <c r="BC122" s="104"/>
      <c r="BD122" s="105"/>
      <c r="BE122" s="105"/>
      <c r="BF122" s="104"/>
      <c r="BG122" s="105"/>
      <c r="BH122" s="107"/>
      <c r="BI122" s="108"/>
      <c r="BJ122" s="109"/>
      <c r="BK122" s="109"/>
      <c r="BL122" s="110"/>
      <c r="BM122" s="109"/>
      <c r="BN122" s="111"/>
      <c r="BO122" s="111"/>
      <c r="BP122" s="112"/>
      <c r="BQ122" s="113"/>
      <c r="BR122" s="114"/>
      <c r="BS122" s="113"/>
      <c r="BT122" s="115">
        <f t="shared" si="244"/>
        <v>0</v>
      </c>
      <c r="BU122" s="116">
        <f t="shared" si="228"/>
        <v>0</v>
      </c>
      <c r="BV122" s="117">
        <f t="shared" si="229"/>
        <v>0</v>
      </c>
      <c r="BW122" s="118"/>
      <c r="BX122" s="118"/>
      <c r="BY122" s="118"/>
      <c r="BZ122" s="118"/>
      <c r="CA122" s="105"/>
      <c r="CB122" s="108"/>
      <c r="CC122" s="108"/>
      <c r="CD122" s="108"/>
      <c r="CE122" s="108"/>
      <c r="CF122" s="109"/>
      <c r="CG122" s="120"/>
      <c r="CH122" s="120"/>
      <c r="CI122" s="121"/>
      <c r="CJ122" s="121"/>
      <c r="CK122" s="121"/>
      <c r="CL122" s="122"/>
      <c r="CM122" s="123">
        <f t="shared" si="245"/>
        <v>0</v>
      </c>
      <c r="CN122" s="124"/>
      <c r="CO122" s="94"/>
      <c r="CP122" s="122"/>
      <c r="CQ122" s="125" t="e">
        <f>+SUMIFS(#REF!,#REF!,AG122)</f>
        <v>#REF!</v>
      </c>
      <c r="CR122" s="126" t="e">
        <f>+SUMIFS(#REF!,#REF!,BB122)+SUMIFS(#REF!,#REF!,BH122)+SUMIFS(#REF!,#REF!,BN122)</f>
        <v>#REF!</v>
      </c>
      <c r="CS122" s="127" t="e">
        <f t="shared" si="231"/>
        <v>#REF!</v>
      </c>
      <c r="CT122" s="128"/>
      <c r="CU122" s="129">
        <f t="shared" si="246"/>
        <v>0</v>
      </c>
      <c r="CV122" s="130"/>
      <c r="CW122" s="131">
        <f t="shared" si="247"/>
        <v>0</v>
      </c>
      <c r="CX122" s="129">
        <f t="shared" si="248"/>
        <v>0</v>
      </c>
      <c r="CY122" s="132">
        <f t="shared" si="235"/>
        <v>0</v>
      </c>
      <c r="CZ122" s="132">
        <f t="shared" si="249"/>
        <v>42277</v>
      </c>
      <c r="DA122" s="133">
        <f t="shared" si="236"/>
        <v>100</v>
      </c>
      <c r="DB122" s="459"/>
      <c r="DC122" s="132">
        <f t="shared" si="237"/>
        <v>100</v>
      </c>
      <c r="DD122" s="134" t="e">
        <f t="shared" si="238"/>
        <v>#REF!</v>
      </c>
    </row>
    <row r="123" spans="2:108" s="82" customFormat="1" ht="40.5" x14ac:dyDescent="0.25">
      <c r="B123" s="197"/>
      <c r="C123" s="43"/>
      <c r="D123" s="84"/>
      <c r="E123" s="194"/>
      <c r="F123" s="85"/>
      <c r="G123" s="85"/>
      <c r="H123" s="86"/>
      <c r="I123" s="86"/>
      <c r="J123" s="220"/>
      <c r="K123" s="98"/>
      <c r="L123" s="87"/>
      <c r="M123" s="87"/>
      <c r="N123" s="88"/>
      <c r="O123" s="97"/>
      <c r="P123" s="90"/>
      <c r="Q123" s="89"/>
      <c r="R123" s="90"/>
      <c r="S123" s="91"/>
      <c r="T123" s="92"/>
      <c r="U123" s="91"/>
      <c r="V123" s="93"/>
      <c r="W123" s="194"/>
      <c r="X123" s="194"/>
      <c r="Y123" s="94">
        <f t="shared" si="224"/>
        <v>0</v>
      </c>
      <c r="Z123" s="86"/>
      <c r="AA123" s="86"/>
      <c r="AB123" s="86"/>
      <c r="AC123" s="86"/>
      <c r="AD123" s="95"/>
      <c r="AE123" s="96"/>
      <c r="AF123" s="83"/>
      <c r="AG123" s="98"/>
      <c r="AH123" s="194"/>
      <c r="AI123" s="99"/>
      <c r="AJ123" s="258"/>
      <c r="AK123" s="95"/>
      <c r="AL123" s="88"/>
      <c r="AM123" s="88"/>
      <c r="AN123" s="94"/>
      <c r="AO123" s="94">
        <f t="shared" si="225"/>
        <v>0</v>
      </c>
      <c r="AP123" s="100" t="s">
        <v>23</v>
      </c>
      <c r="AQ123" s="101" t="s">
        <v>94</v>
      </c>
      <c r="AR123" s="101" t="s">
        <v>95</v>
      </c>
      <c r="AS123" s="101" t="s">
        <v>3</v>
      </c>
      <c r="AT123" s="102">
        <v>42145</v>
      </c>
      <c r="AU123" s="194"/>
      <c r="AV123" s="194"/>
      <c r="AW123" s="88">
        <f t="shared" si="226"/>
        <v>0</v>
      </c>
      <c r="AX123" s="88">
        <f>+AV123+(5*365)</f>
        <v>1825</v>
      </c>
      <c r="AY123" s="136"/>
      <c r="AZ123" s="103" t="e">
        <f>LOOKUP(AY123,#REF!,#REF!)</f>
        <v>#REF!</v>
      </c>
      <c r="BA123" s="92"/>
      <c r="BB123" s="104"/>
      <c r="BC123" s="104"/>
      <c r="BD123" s="105"/>
      <c r="BE123" s="138"/>
      <c r="BF123" s="104"/>
      <c r="BG123" s="105"/>
      <c r="BH123" s="107"/>
      <c r="BI123" s="108"/>
      <c r="BJ123" s="109"/>
      <c r="BK123" s="109"/>
      <c r="BL123" s="110"/>
      <c r="BM123" s="109"/>
      <c r="BN123" s="111"/>
      <c r="BO123" s="111"/>
      <c r="BP123" s="112"/>
      <c r="BQ123" s="113"/>
      <c r="BR123" s="114"/>
      <c r="BS123" s="113"/>
      <c r="BT123" s="115">
        <f t="shared" si="244"/>
        <v>0</v>
      </c>
      <c r="BU123" s="116">
        <f t="shared" si="228"/>
        <v>0</v>
      </c>
      <c r="BV123" s="117">
        <f t="shared" si="229"/>
        <v>0</v>
      </c>
      <c r="BW123" s="118"/>
      <c r="BX123" s="118"/>
      <c r="BY123" s="119"/>
      <c r="BZ123" s="118"/>
      <c r="CA123" s="105"/>
      <c r="CB123" s="108"/>
      <c r="CC123" s="108"/>
      <c r="CD123" s="139"/>
      <c r="CE123" s="108"/>
      <c r="CF123" s="109"/>
      <c r="CG123" s="120"/>
      <c r="CH123" s="120"/>
      <c r="CI123" s="121"/>
      <c r="CJ123" s="121"/>
      <c r="CK123" s="121"/>
      <c r="CL123" s="122"/>
      <c r="CM123" s="123">
        <f t="shared" si="245"/>
        <v>0</v>
      </c>
      <c r="CN123" s="124"/>
      <c r="CO123" s="94"/>
      <c r="CP123" s="122"/>
      <c r="CQ123" s="125" t="e">
        <f>+SUMIFS(#REF!,#REF!,AG123)</f>
        <v>#REF!</v>
      </c>
      <c r="CR123" s="126" t="e">
        <f>+SUMIFS(#REF!,#REF!,BB123)+SUMIFS(#REF!,#REF!,BH123)+SUMIFS(#REF!,#REF!,BN123)</f>
        <v>#REF!</v>
      </c>
      <c r="CS123" s="127" t="e">
        <f t="shared" si="231"/>
        <v>#REF!</v>
      </c>
      <c r="CT123" s="128"/>
      <c r="CU123" s="129">
        <f t="shared" si="246"/>
        <v>0</v>
      </c>
      <c r="CV123" s="130"/>
      <c r="CW123" s="131">
        <f t="shared" si="247"/>
        <v>0</v>
      </c>
      <c r="CX123" s="129">
        <f t="shared" si="248"/>
        <v>0</v>
      </c>
      <c r="CY123" s="132">
        <f t="shared" si="235"/>
        <v>0</v>
      </c>
      <c r="CZ123" s="132">
        <f t="shared" si="249"/>
        <v>42277</v>
      </c>
      <c r="DA123" s="133">
        <f t="shared" si="236"/>
        <v>100</v>
      </c>
      <c r="DB123" s="459"/>
      <c r="DC123" s="132">
        <f t="shared" si="237"/>
        <v>100</v>
      </c>
      <c r="DD123" s="134" t="e">
        <f t="shared" si="238"/>
        <v>#REF!</v>
      </c>
    </row>
    <row r="124" spans="2:108" s="82" customFormat="1" x14ac:dyDescent="0.25">
      <c r="B124" s="197"/>
      <c r="C124" s="187"/>
      <c r="D124" s="84"/>
      <c r="E124" s="194"/>
      <c r="F124" s="85"/>
      <c r="G124" s="85"/>
      <c r="H124" s="86"/>
      <c r="I124" s="86"/>
      <c r="J124" s="218"/>
      <c r="K124" s="143"/>
      <c r="L124" s="87"/>
      <c r="M124" s="201"/>
      <c r="N124" s="88"/>
      <c r="O124" s="97"/>
      <c r="P124" s="90"/>
      <c r="Q124" s="89"/>
      <c r="R124" s="90"/>
      <c r="S124" s="91"/>
      <c r="T124" s="92"/>
      <c r="U124" s="91"/>
      <c r="V124" s="224"/>
      <c r="W124" s="194"/>
      <c r="X124" s="194"/>
      <c r="Y124" s="94">
        <f t="shared" si="224"/>
        <v>0</v>
      </c>
      <c r="Z124" s="192"/>
      <c r="AA124" s="192"/>
      <c r="AB124" s="192"/>
      <c r="AC124" s="192"/>
      <c r="AD124" s="146"/>
      <c r="AE124" s="96"/>
      <c r="AF124" s="83"/>
      <c r="AG124" s="98"/>
      <c r="AH124" s="194"/>
      <c r="AI124" s="195"/>
      <c r="AJ124" s="257"/>
      <c r="AK124" s="146"/>
      <c r="AL124" s="88"/>
      <c r="AM124" s="88"/>
      <c r="AN124" s="94"/>
      <c r="AO124" s="94">
        <f t="shared" si="225"/>
        <v>0</v>
      </c>
      <c r="AP124" s="100" t="s">
        <v>17</v>
      </c>
      <c r="AQ124" s="101" t="s">
        <v>30</v>
      </c>
      <c r="AR124" s="101" t="s">
        <v>30</v>
      </c>
      <c r="AS124" s="101" t="s">
        <v>30</v>
      </c>
      <c r="AT124" s="102" t="s">
        <v>30</v>
      </c>
      <c r="AU124" s="194"/>
      <c r="AV124" s="194"/>
      <c r="AW124" s="88">
        <f t="shared" si="226"/>
        <v>0</v>
      </c>
      <c r="AX124" s="88"/>
      <c r="AY124" s="196"/>
      <c r="AZ124" s="103" t="e">
        <f>LOOKUP(AY124,#REF!,#REF!)</f>
        <v>#REF!</v>
      </c>
      <c r="BA124" s="228"/>
      <c r="BB124" s="104"/>
      <c r="BC124" s="104"/>
      <c r="BD124" s="105"/>
      <c r="BE124" s="106"/>
      <c r="BF124" s="104"/>
      <c r="BG124" s="105"/>
      <c r="BH124" s="107"/>
      <c r="BI124" s="108"/>
      <c r="BJ124" s="109"/>
      <c r="BK124" s="109"/>
      <c r="BL124" s="110"/>
      <c r="BM124" s="109"/>
      <c r="BN124" s="111"/>
      <c r="BO124" s="111"/>
      <c r="BP124" s="112"/>
      <c r="BQ124" s="113"/>
      <c r="BR124" s="114"/>
      <c r="BS124" s="113"/>
      <c r="BT124" s="115">
        <f t="shared" si="244"/>
        <v>0</v>
      </c>
      <c r="BU124" s="116">
        <f t="shared" si="228"/>
        <v>0</v>
      </c>
      <c r="BV124" s="117">
        <f t="shared" si="229"/>
        <v>0</v>
      </c>
      <c r="BW124" s="118"/>
      <c r="BX124" s="118"/>
      <c r="BY124" s="119"/>
      <c r="BZ124" s="118"/>
      <c r="CA124" s="105"/>
      <c r="CB124" s="109"/>
      <c r="CC124" s="108"/>
      <c r="CD124" s="108"/>
      <c r="CE124" s="108"/>
      <c r="CF124" s="109"/>
      <c r="CG124" s="120"/>
      <c r="CH124" s="120"/>
      <c r="CI124" s="121"/>
      <c r="CJ124" s="121"/>
      <c r="CK124" s="121"/>
      <c r="CL124" s="122"/>
      <c r="CM124" s="123">
        <f t="shared" si="245"/>
        <v>0</v>
      </c>
      <c r="CN124" s="124"/>
      <c r="CO124" s="94"/>
      <c r="CP124" s="122"/>
      <c r="CQ124" s="125" t="e">
        <f>+SUMIFS(#REF!,#REF!,AG124)</f>
        <v>#REF!</v>
      </c>
      <c r="CR124" s="126" t="e">
        <f>+SUMIFS(#REF!,#REF!,BB124)+SUMIFS(#REF!,#REF!,BH124)+SUMIFS(#REF!,#REF!,BN124)</f>
        <v>#REF!</v>
      </c>
      <c r="CS124" s="127" t="e">
        <f t="shared" si="231"/>
        <v>#REF!</v>
      </c>
      <c r="CT124" s="128"/>
      <c r="CU124" s="129">
        <f t="shared" si="246"/>
        <v>0</v>
      </c>
      <c r="CV124" s="130"/>
      <c r="CW124" s="131">
        <f t="shared" si="247"/>
        <v>0</v>
      </c>
      <c r="CX124" s="129">
        <f t="shared" si="248"/>
        <v>0</v>
      </c>
      <c r="CY124" s="132">
        <f t="shared" si="235"/>
        <v>0</v>
      </c>
      <c r="CZ124" s="132">
        <f t="shared" si="249"/>
        <v>42277</v>
      </c>
      <c r="DA124" s="133">
        <f t="shared" si="236"/>
        <v>100</v>
      </c>
      <c r="DB124" s="459"/>
      <c r="DC124" s="132">
        <f t="shared" si="237"/>
        <v>100</v>
      </c>
      <c r="DD124" s="134" t="e">
        <f t="shared" si="238"/>
        <v>#REF!</v>
      </c>
    </row>
    <row r="125" spans="2:108" s="82" customFormat="1" x14ac:dyDescent="0.25">
      <c r="B125" s="197"/>
      <c r="C125" s="43"/>
      <c r="D125" s="84"/>
      <c r="E125" s="194"/>
      <c r="F125" s="85"/>
      <c r="G125" s="85"/>
      <c r="H125" s="86"/>
      <c r="I125" s="86"/>
      <c r="J125" s="220"/>
      <c r="K125" s="98"/>
      <c r="L125" s="87"/>
      <c r="M125" s="87"/>
      <c r="N125" s="88"/>
      <c r="O125" s="97"/>
      <c r="P125" s="90"/>
      <c r="Q125" s="89"/>
      <c r="R125" s="90"/>
      <c r="S125" s="91"/>
      <c r="T125" s="92"/>
      <c r="U125" s="91"/>
      <c r="V125" s="135"/>
      <c r="W125" s="194"/>
      <c r="X125" s="194"/>
      <c r="Y125" s="94">
        <f t="shared" si="224"/>
        <v>0</v>
      </c>
      <c r="Z125" s="86"/>
      <c r="AA125" s="86"/>
      <c r="AB125" s="86"/>
      <c r="AC125" s="86"/>
      <c r="AD125" s="95"/>
      <c r="AE125" s="96"/>
      <c r="AF125" s="83"/>
      <c r="AG125" s="98"/>
      <c r="AH125" s="194"/>
      <c r="AI125" s="99"/>
      <c r="AJ125" s="258"/>
      <c r="AK125" s="95"/>
      <c r="AL125" s="88"/>
      <c r="AM125" s="88"/>
      <c r="AN125" s="94"/>
      <c r="AO125" s="94">
        <f t="shared" si="225"/>
        <v>0</v>
      </c>
      <c r="AP125" s="100" t="s">
        <v>17</v>
      </c>
      <c r="AQ125" s="101" t="s">
        <v>30</v>
      </c>
      <c r="AR125" s="101" t="s">
        <v>30</v>
      </c>
      <c r="AS125" s="101" t="s">
        <v>30</v>
      </c>
      <c r="AT125" s="102" t="s">
        <v>30</v>
      </c>
      <c r="AU125" s="194"/>
      <c r="AV125" s="194"/>
      <c r="AW125" s="88">
        <f t="shared" si="226"/>
        <v>0</v>
      </c>
      <c r="AX125" s="88"/>
      <c r="AY125" s="136"/>
      <c r="AZ125" s="103" t="e">
        <f>LOOKUP(AY125,#REF!,#REF!)</f>
        <v>#REF!</v>
      </c>
      <c r="BA125" s="92"/>
      <c r="BB125" s="137"/>
      <c r="BC125" s="104"/>
      <c r="BD125" s="105"/>
      <c r="BE125" s="105"/>
      <c r="BF125" s="104"/>
      <c r="BG125" s="105"/>
      <c r="BH125" s="107"/>
      <c r="BI125" s="108"/>
      <c r="BJ125" s="109"/>
      <c r="BK125" s="109"/>
      <c r="BL125" s="110"/>
      <c r="BM125" s="109"/>
      <c r="BN125" s="111"/>
      <c r="BO125" s="111"/>
      <c r="BP125" s="112"/>
      <c r="BQ125" s="113"/>
      <c r="BR125" s="114"/>
      <c r="BS125" s="113"/>
      <c r="BT125" s="115">
        <f t="shared" si="244"/>
        <v>0</v>
      </c>
      <c r="BU125" s="116">
        <f t="shared" si="228"/>
        <v>0</v>
      </c>
      <c r="BV125" s="117">
        <f t="shared" si="229"/>
        <v>0</v>
      </c>
      <c r="BW125" s="118"/>
      <c r="BX125" s="118"/>
      <c r="BY125" s="118"/>
      <c r="BZ125" s="118"/>
      <c r="CA125" s="105"/>
      <c r="CB125" s="108"/>
      <c r="CC125" s="108"/>
      <c r="CD125" s="108"/>
      <c r="CE125" s="108"/>
      <c r="CF125" s="109"/>
      <c r="CG125" s="120"/>
      <c r="CH125" s="120"/>
      <c r="CI125" s="121"/>
      <c r="CJ125" s="121"/>
      <c r="CK125" s="121"/>
      <c r="CL125" s="122"/>
      <c r="CM125" s="123">
        <f t="shared" si="245"/>
        <v>0</v>
      </c>
      <c r="CN125" s="124"/>
      <c r="CO125" s="94"/>
      <c r="CP125" s="122"/>
      <c r="CQ125" s="125" t="e">
        <f>+SUMIFS(#REF!,#REF!,AG125)</f>
        <v>#REF!</v>
      </c>
      <c r="CR125" s="126" t="e">
        <f>+SUMIFS(#REF!,#REF!,BB125)+SUMIFS(#REF!,#REF!,BH125)+SUMIFS(#REF!,#REF!,BN125)</f>
        <v>#REF!</v>
      </c>
      <c r="CS125" s="127" t="e">
        <f t="shared" si="231"/>
        <v>#REF!</v>
      </c>
      <c r="CT125" s="128"/>
      <c r="CU125" s="129">
        <f t="shared" si="246"/>
        <v>0</v>
      </c>
      <c r="CV125" s="130"/>
      <c r="CW125" s="131">
        <f t="shared" si="247"/>
        <v>0</v>
      </c>
      <c r="CX125" s="129">
        <f t="shared" si="248"/>
        <v>0</v>
      </c>
      <c r="CY125" s="132">
        <f t="shared" si="235"/>
        <v>0</v>
      </c>
      <c r="CZ125" s="132">
        <f t="shared" si="249"/>
        <v>42277</v>
      </c>
      <c r="DA125" s="133">
        <f t="shared" si="236"/>
        <v>100</v>
      </c>
      <c r="DB125" s="459"/>
      <c r="DC125" s="132">
        <f t="shared" si="237"/>
        <v>100</v>
      </c>
      <c r="DD125" s="134" t="e">
        <f t="shared" si="238"/>
        <v>#REF!</v>
      </c>
    </row>
    <row r="126" spans="2:108" s="82" customFormat="1" x14ac:dyDescent="0.25">
      <c r="B126" s="197"/>
      <c r="C126" s="43"/>
      <c r="D126" s="84"/>
      <c r="E126" s="194"/>
      <c r="F126" s="85"/>
      <c r="G126" s="85"/>
      <c r="H126" s="86"/>
      <c r="I126" s="86"/>
      <c r="J126" s="220"/>
      <c r="K126" s="98"/>
      <c r="L126" s="87"/>
      <c r="M126" s="87"/>
      <c r="N126" s="88"/>
      <c r="O126" s="97"/>
      <c r="P126" s="90"/>
      <c r="Q126" s="89"/>
      <c r="R126" s="90"/>
      <c r="S126" s="91"/>
      <c r="T126" s="92"/>
      <c r="U126" s="91"/>
      <c r="V126" s="93"/>
      <c r="W126" s="194"/>
      <c r="X126" s="194"/>
      <c r="Y126" s="94">
        <f t="shared" si="224"/>
        <v>0</v>
      </c>
      <c r="Z126" s="86"/>
      <c r="AA126" s="86"/>
      <c r="AB126" s="86"/>
      <c r="AC126" s="86"/>
      <c r="AD126" s="95"/>
      <c r="AE126" s="96"/>
      <c r="AF126" s="83"/>
      <c r="AG126" s="98"/>
      <c r="AH126" s="194"/>
      <c r="AI126" s="99"/>
      <c r="AJ126" s="258"/>
      <c r="AK126" s="95"/>
      <c r="AL126" s="88"/>
      <c r="AM126" s="88"/>
      <c r="AN126" s="94"/>
      <c r="AO126" s="94">
        <f t="shared" si="225"/>
        <v>0</v>
      </c>
      <c r="AP126" s="100" t="s">
        <v>17</v>
      </c>
      <c r="AQ126" s="101" t="s">
        <v>30</v>
      </c>
      <c r="AR126" s="101" t="s">
        <v>30</v>
      </c>
      <c r="AS126" s="101" t="s">
        <v>30</v>
      </c>
      <c r="AT126" s="102" t="s">
        <v>30</v>
      </c>
      <c r="AU126" s="194"/>
      <c r="AV126" s="194"/>
      <c r="AW126" s="88">
        <f t="shared" si="226"/>
        <v>0</v>
      </c>
      <c r="AX126" s="88"/>
      <c r="AY126" s="136"/>
      <c r="AZ126" s="103" t="e">
        <f>LOOKUP(AY126,#REF!,#REF!)</f>
        <v>#REF!</v>
      </c>
      <c r="BA126" s="92"/>
      <c r="BB126" s="104"/>
      <c r="BC126" s="104"/>
      <c r="BD126" s="105"/>
      <c r="BE126" s="138"/>
      <c r="BF126" s="104"/>
      <c r="BG126" s="105"/>
      <c r="BH126" s="107"/>
      <c r="BI126" s="108"/>
      <c r="BJ126" s="109"/>
      <c r="BK126" s="109"/>
      <c r="BL126" s="110"/>
      <c r="BM126" s="109"/>
      <c r="BN126" s="111"/>
      <c r="BO126" s="111"/>
      <c r="BP126" s="112"/>
      <c r="BQ126" s="113"/>
      <c r="BR126" s="114"/>
      <c r="BS126" s="113"/>
      <c r="BT126" s="115">
        <f t="shared" si="244"/>
        <v>0</v>
      </c>
      <c r="BU126" s="116">
        <f t="shared" si="228"/>
        <v>0</v>
      </c>
      <c r="BV126" s="117">
        <f t="shared" si="229"/>
        <v>0</v>
      </c>
      <c r="BW126" s="118"/>
      <c r="BX126" s="118"/>
      <c r="BY126" s="119"/>
      <c r="BZ126" s="118"/>
      <c r="CA126" s="105"/>
      <c r="CB126" s="108"/>
      <c r="CC126" s="108"/>
      <c r="CD126" s="139"/>
      <c r="CE126" s="108"/>
      <c r="CF126" s="109"/>
      <c r="CG126" s="120"/>
      <c r="CH126" s="120"/>
      <c r="CI126" s="121"/>
      <c r="CJ126" s="121"/>
      <c r="CK126" s="121"/>
      <c r="CL126" s="122"/>
      <c r="CM126" s="123">
        <f t="shared" si="245"/>
        <v>0</v>
      </c>
      <c r="CN126" s="124"/>
      <c r="CO126" s="94"/>
      <c r="CP126" s="122"/>
      <c r="CQ126" s="125" t="e">
        <f>+SUMIFS(#REF!,#REF!,AG126)</f>
        <v>#REF!</v>
      </c>
      <c r="CR126" s="126" t="e">
        <f>+SUMIFS(#REF!,#REF!,BB126)+SUMIFS(#REF!,#REF!,BH126)+SUMIFS(#REF!,#REF!,BN126)</f>
        <v>#REF!</v>
      </c>
      <c r="CS126" s="127" t="e">
        <f t="shared" si="231"/>
        <v>#REF!</v>
      </c>
      <c r="CT126" s="128"/>
      <c r="CU126" s="129">
        <f t="shared" si="246"/>
        <v>0</v>
      </c>
      <c r="CV126" s="130"/>
      <c r="CW126" s="131">
        <f t="shared" si="247"/>
        <v>0</v>
      </c>
      <c r="CX126" s="129">
        <f t="shared" si="248"/>
        <v>0</v>
      </c>
      <c r="CY126" s="132">
        <f t="shared" si="235"/>
        <v>0</v>
      </c>
      <c r="CZ126" s="132">
        <f t="shared" si="249"/>
        <v>42277</v>
      </c>
      <c r="DA126" s="133">
        <f t="shared" si="236"/>
        <v>100</v>
      </c>
      <c r="DB126" s="459"/>
      <c r="DC126" s="132">
        <f t="shared" si="237"/>
        <v>100</v>
      </c>
      <c r="DD126" s="134" t="e">
        <f t="shared" si="238"/>
        <v>#REF!</v>
      </c>
    </row>
    <row r="127" spans="2:108" s="82" customFormat="1" x14ac:dyDescent="0.25">
      <c r="B127" s="197"/>
      <c r="C127" s="187"/>
      <c r="D127" s="84"/>
      <c r="E127" s="194"/>
      <c r="F127" s="85"/>
      <c r="G127" s="85"/>
      <c r="H127" s="86"/>
      <c r="I127" s="86"/>
      <c r="J127" s="218"/>
      <c r="K127" s="143"/>
      <c r="L127" s="87"/>
      <c r="M127" s="201"/>
      <c r="N127" s="88"/>
      <c r="O127" s="97"/>
      <c r="P127" s="90"/>
      <c r="Q127" s="89"/>
      <c r="R127" s="90"/>
      <c r="S127" s="91"/>
      <c r="T127" s="92"/>
      <c r="U127" s="91"/>
      <c r="V127" s="224"/>
      <c r="W127" s="194"/>
      <c r="X127" s="194"/>
      <c r="Y127" s="94">
        <f t="shared" si="224"/>
        <v>0</v>
      </c>
      <c r="Z127" s="192"/>
      <c r="AA127" s="192"/>
      <c r="AB127" s="192"/>
      <c r="AC127" s="192"/>
      <c r="AD127" s="146"/>
      <c r="AE127" s="96"/>
      <c r="AF127" s="83"/>
      <c r="AG127" s="98"/>
      <c r="AH127" s="194"/>
      <c r="AI127" s="195"/>
      <c r="AJ127" s="257"/>
      <c r="AK127" s="146"/>
      <c r="AL127" s="88"/>
      <c r="AM127" s="88"/>
      <c r="AN127" s="94"/>
      <c r="AO127" s="94">
        <f t="shared" si="225"/>
        <v>0</v>
      </c>
      <c r="AP127" s="100" t="s">
        <v>17</v>
      </c>
      <c r="AQ127" s="101" t="s">
        <v>30</v>
      </c>
      <c r="AR127" s="101" t="s">
        <v>30</v>
      </c>
      <c r="AS127" s="101" t="s">
        <v>30</v>
      </c>
      <c r="AT127" s="102" t="s">
        <v>30</v>
      </c>
      <c r="AU127" s="194"/>
      <c r="AV127" s="194"/>
      <c r="AW127" s="88">
        <f t="shared" si="226"/>
        <v>0</v>
      </c>
      <c r="AX127" s="88"/>
      <c r="AY127" s="196"/>
      <c r="AZ127" s="103" t="e">
        <f>LOOKUP(AY127,#REF!,#REF!)</f>
        <v>#REF!</v>
      </c>
      <c r="BA127" s="228"/>
      <c r="BB127" s="104"/>
      <c r="BC127" s="104"/>
      <c r="BD127" s="105"/>
      <c r="BE127" s="106"/>
      <c r="BF127" s="104"/>
      <c r="BG127" s="105"/>
      <c r="BH127" s="107"/>
      <c r="BI127" s="108"/>
      <c r="BJ127" s="109"/>
      <c r="BK127" s="109"/>
      <c r="BL127" s="110"/>
      <c r="BM127" s="109"/>
      <c r="BN127" s="111"/>
      <c r="BO127" s="111"/>
      <c r="BP127" s="112"/>
      <c r="BQ127" s="113"/>
      <c r="BR127" s="114"/>
      <c r="BS127" s="113"/>
      <c r="BT127" s="115">
        <f t="shared" si="244"/>
        <v>0</v>
      </c>
      <c r="BU127" s="116">
        <f t="shared" si="228"/>
        <v>0</v>
      </c>
      <c r="BV127" s="117">
        <f t="shared" si="229"/>
        <v>0</v>
      </c>
      <c r="BW127" s="118"/>
      <c r="BX127" s="118"/>
      <c r="BY127" s="119"/>
      <c r="BZ127" s="118"/>
      <c r="CA127" s="105"/>
      <c r="CB127" s="109"/>
      <c r="CC127" s="108"/>
      <c r="CD127" s="108"/>
      <c r="CE127" s="108"/>
      <c r="CF127" s="109"/>
      <c r="CG127" s="120"/>
      <c r="CH127" s="120"/>
      <c r="CI127" s="121"/>
      <c r="CJ127" s="121"/>
      <c r="CK127" s="121"/>
      <c r="CL127" s="122"/>
      <c r="CM127" s="123">
        <f t="shared" si="245"/>
        <v>0</v>
      </c>
      <c r="CN127" s="124"/>
      <c r="CO127" s="94"/>
      <c r="CP127" s="122"/>
      <c r="CQ127" s="125" t="e">
        <f>+SUMIFS(#REF!,#REF!,AG127)</f>
        <v>#REF!</v>
      </c>
      <c r="CR127" s="126" t="e">
        <f>+SUMIFS(#REF!,#REF!,BB127)+SUMIFS(#REF!,#REF!,BH127)+SUMIFS(#REF!,#REF!,BN127)</f>
        <v>#REF!</v>
      </c>
      <c r="CS127" s="127" t="e">
        <f t="shared" si="231"/>
        <v>#REF!</v>
      </c>
      <c r="CT127" s="128"/>
      <c r="CU127" s="129">
        <f t="shared" si="246"/>
        <v>0</v>
      </c>
      <c r="CV127" s="130"/>
      <c r="CW127" s="131">
        <f t="shared" si="247"/>
        <v>0</v>
      </c>
      <c r="CX127" s="129">
        <f t="shared" si="248"/>
        <v>0</v>
      </c>
      <c r="CY127" s="132">
        <f t="shared" si="235"/>
        <v>0</v>
      </c>
      <c r="CZ127" s="132">
        <f t="shared" si="249"/>
        <v>42277</v>
      </c>
      <c r="DA127" s="133">
        <f t="shared" si="236"/>
        <v>100</v>
      </c>
      <c r="DB127" s="459"/>
      <c r="DC127" s="132">
        <f t="shared" si="237"/>
        <v>100</v>
      </c>
      <c r="DD127" s="134" t="e">
        <f t="shared" si="238"/>
        <v>#REF!</v>
      </c>
    </row>
    <row r="128" spans="2:108" s="82" customFormat="1" x14ac:dyDescent="0.25">
      <c r="B128" s="197"/>
      <c r="C128" s="43"/>
      <c r="D128" s="84"/>
      <c r="E128" s="194"/>
      <c r="F128" s="85"/>
      <c r="G128" s="85"/>
      <c r="H128" s="86"/>
      <c r="I128" s="86"/>
      <c r="J128" s="220"/>
      <c r="K128" s="98"/>
      <c r="L128" s="87"/>
      <c r="M128" s="87"/>
      <c r="N128" s="88"/>
      <c r="O128" s="97"/>
      <c r="P128" s="90"/>
      <c r="Q128" s="89"/>
      <c r="R128" s="90"/>
      <c r="S128" s="91"/>
      <c r="T128" s="92"/>
      <c r="U128" s="91"/>
      <c r="V128" s="135"/>
      <c r="W128" s="194"/>
      <c r="X128" s="194"/>
      <c r="Y128" s="94">
        <f t="shared" si="224"/>
        <v>0</v>
      </c>
      <c r="Z128" s="86"/>
      <c r="AA128" s="86"/>
      <c r="AB128" s="86"/>
      <c r="AC128" s="86"/>
      <c r="AD128" s="95"/>
      <c r="AE128" s="96"/>
      <c r="AF128" s="83"/>
      <c r="AG128" s="98"/>
      <c r="AH128" s="194"/>
      <c r="AI128" s="99"/>
      <c r="AJ128" s="258"/>
      <c r="AK128" s="95"/>
      <c r="AL128" s="88"/>
      <c r="AM128" s="88"/>
      <c r="AN128" s="94"/>
      <c r="AO128" s="94">
        <f t="shared" si="225"/>
        <v>0</v>
      </c>
      <c r="AP128" s="100" t="s">
        <v>17</v>
      </c>
      <c r="AQ128" s="101" t="s">
        <v>30</v>
      </c>
      <c r="AR128" s="101" t="s">
        <v>30</v>
      </c>
      <c r="AS128" s="101" t="s">
        <v>30</v>
      </c>
      <c r="AT128" s="102" t="s">
        <v>30</v>
      </c>
      <c r="AU128" s="194"/>
      <c r="AV128" s="194"/>
      <c r="AW128" s="88">
        <f t="shared" si="226"/>
        <v>0</v>
      </c>
      <c r="AX128" s="88"/>
      <c r="AY128" s="136"/>
      <c r="AZ128" s="103" t="e">
        <f>LOOKUP(AY128,#REF!,#REF!)</f>
        <v>#REF!</v>
      </c>
      <c r="BA128" s="92"/>
      <c r="BB128" s="137"/>
      <c r="BC128" s="104"/>
      <c r="BD128" s="105"/>
      <c r="BE128" s="105"/>
      <c r="BF128" s="104"/>
      <c r="BG128" s="105"/>
      <c r="BH128" s="107"/>
      <c r="BI128" s="108"/>
      <c r="BJ128" s="109"/>
      <c r="BK128" s="109"/>
      <c r="BL128" s="110"/>
      <c r="BM128" s="109"/>
      <c r="BN128" s="111"/>
      <c r="BO128" s="111"/>
      <c r="BP128" s="112"/>
      <c r="BQ128" s="113"/>
      <c r="BR128" s="114"/>
      <c r="BS128" s="113"/>
      <c r="BT128" s="115">
        <f t="shared" si="244"/>
        <v>0</v>
      </c>
      <c r="BU128" s="116">
        <f t="shared" si="228"/>
        <v>0</v>
      </c>
      <c r="BV128" s="117">
        <f t="shared" si="229"/>
        <v>0</v>
      </c>
      <c r="BW128" s="118"/>
      <c r="BX128" s="118"/>
      <c r="BY128" s="118"/>
      <c r="BZ128" s="118"/>
      <c r="CA128" s="105"/>
      <c r="CB128" s="108"/>
      <c r="CC128" s="108"/>
      <c r="CD128" s="108"/>
      <c r="CE128" s="108"/>
      <c r="CF128" s="109"/>
      <c r="CG128" s="120"/>
      <c r="CH128" s="120"/>
      <c r="CI128" s="121"/>
      <c r="CJ128" s="121"/>
      <c r="CK128" s="121"/>
      <c r="CL128" s="122"/>
      <c r="CM128" s="123">
        <f t="shared" si="245"/>
        <v>0</v>
      </c>
      <c r="CN128" s="124"/>
      <c r="CO128" s="94"/>
      <c r="CP128" s="122"/>
      <c r="CQ128" s="125" t="e">
        <f>+SUMIFS(#REF!,#REF!,AG128)</f>
        <v>#REF!</v>
      </c>
      <c r="CR128" s="126" t="e">
        <f>+SUMIFS(#REF!,#REF!,BB128)+SUMIFS(#REF!,#REF!,BH128)+SUMIFS(#REF!,#REF!,BN128)</f>
        <v>#REF!</v>
      </c>
      <c r="CS128" s="127" t="e">
        <f t="shared" si="231"/>
        <v>#REF!</v>
      </c>
      <c r="CT128" s="128"/>
      <c r="CU128" s="129">
        <f t="shared" si="246"/>
        <v>0</v>
      </c>
      <c r="CV128" s="130"/>
      <c r="CW128" s="131">
        <f t="shared" si="247"/>
        <v>0</v>
      </c>
      <c r="CX128" s="129">
        <f t="shared" si="248"/>
        <v>0</v>
      </c>
      <c r="CY128" s="132">
        <f t="shared" si="235"/>
        <v>0</v>
      </c>
      <c r="CZ128" s="132">
        <f t="shared" si="249"/>
        <v>42277</v>
      </c>
      <c r="DA128" s="133">
        <f t="shared" si="236"/>
        <v>100</v>
      </c>
      <c r="DB128" s="459"/>
      <c r="DC128" s="132">
        <f t="shared" si="237"/>
        <v>100</v>
      </c>
      <c r="DD128" s="134" t="e">
        <f t="shared" si="238"/>
        <v>#REF!</v>
      </c>
    </row>
    <row r="129" spans="2:108" s="82" customFormat="1" x14ac:dyDescent="0.25">
      <c r="B129" s="197"/>
      <c r="C129" s="43"/>
      <c r="D129" s="84"/>
      <c r="E129" s="194"/>
      <c r="F129" s="85"/>
      <c r="G129" s="85"/>
      <c r="H129" s="86"/>
      <c r="I129" s="86"/>
      <c r="J129" s="220"/>
      <c r="K129" s="98"/>
      <c r="L129" s="87"/>
      <c r="M129" s="87"/>
      <c r="N129" s="88"/>
      <c r="O129" s="97"/>
      <c r="P129" s="90"/>
      <c r="Q129" s="89"/>
      <c r="R129" s="90"/>
      <c r="S129" s="91"/>
      <c r="T129" s="92"/>
      <c r="U129" s="91"/>
      <c r="V129" s="93"/>
      <c r="W129" s="194"/>
      <c r="X129" s="194"/>
      <c r="Y129" s="94">
        <f t="shared" si="224"/>
        <v>0</v>
      </c>
      <c r="Z129" s="86"/>
      <c r="AA129" s="86"/>
      <c r="AB129" s="86"/>
      <c r="AC129" s="86"/>
      <c r="AD129" s="95"/>
      <c r="AE129" s="96"/>
      <c r="AF129" s="83"/>
      <c r="AG129" s="98"/>
      <c r="AH129" s="194"/>
      <c r="AI129" s="99"/>
      <c r="AJ129" s="258"/>
      <c r="AK129" s="95"/>
      <c r="AL129" s="88"/>
      <c r="AM129" s="88"/>
      <c r="AN129" s="94"/>
      <c r="AO129" s="94">
        <f t="shared" si="225"/>
        <v>0</v>
      </c>
      <c r="AP129" s="100" t="s">
        <v>17</v>
      </c>
      <c r="AQ129" s="101" t="s">
        <v>30</v>
      </c>
      <c r="AR129" s="101" t="s">
        <v>30</v>
      </c>
      <c r="AS129" s="101" t="s">
        <v>30</v>
      </c>
      <c r="AT129" s="102" t="s">
        <v>30</v>
      </c>
      <c r="AU129" s="194"/>
      <c r="AV129" s="194"/>
      <c r="AW129" s="88">
        <f t="shared" si="226"/>
        <v>0</v>
      </c>
      <c r="AX129" s="88"/>
      <c r="AY129" s="136"/>
      <c r="AZ129" s="103" t="e">
        <f>LOOKUP(AY129,#REF!,#REF!)</f>
        <v>#REF!</v>
      </c>
      <c r="BA129" s="92"/>
      <c r="BB129" s="104"/>
      <c r="BC129" s="104"/>
      <c r="BD129" s="105"/>
      <c r="BE129" s="138"/>
      <c r="BF129" s="104"/>
      <c r="BG129" s="105"/>
      <c r="BH129" s="107"/>
      <c r="BI129" s="108"/>
      <c r="BJ129" s="109"/>
      <c r="BK129" s="109"/>
      <c r="BL129" s="110"/>
      <c r="BM129" s="109"/>
      <c r="BN129" s="111"/>
      <c r="BO129" s="111"/>
      <c r="BP129" s="112"/>
      <c r="BQ129" s="113"/>
      <c r="BR129" s="114"/>
      <c r="BS129" s="113"/>
      <c r="BT129" s="115">
        <f t="shared" si="244"/>
        <v>0</v>
      </c>
      <c r="BU129" s="116">
        <f t="shared" si="228"/>
        <v>0</v>
      </c>
      <c r="BV129" s="117">
        <f t="shared" si="229"/>
        <v>0</v>
      </c>
      <c r="BW129" s="118"/>
      <c r="BX129" s="118"/>
      <c r="BY129" s="119"/>
      <c r="BZ129" s="118"/>
      <c r="CA129" s="105"/>
      <c r="CB129" s="108"/>
      <c r="CC129" s="108"/>
      <c r="CD129" s="139"/>
      <c r="CE129" s="108"/>
      <c r="CF129" s="109"/>
      <c r="CG129" s="120"/>
      <c r="CH129" s="120"/>
      <c r="CI129" s="121"/>
      <c r="CJ129" s="121"/>
      <c r="CK129" s="121"/>
      <c r="CL129" s="122"/>
      <c r="CM129" s="123">
        <f t="shared" si="245"/>
        <v>0</v>
      </c>
      <c r="CN129" s="124"/>
      <c r="CO129" s="94"/>
      <c r="CP129" s="122"/>
      <c r="CQ129" s="125" t="e">
        <f>+SUMIFS(#REF!,#REF!,AG129)</f>
        <v>#REF!</v>
      </c>
      <c r="CR129" s="126" t="e">
        <f>+SUMIFS(#REF!,#REF!,BB129)+SUMIFS(#REF!,#REF!,BH129)+SUMIFS(#REF!,#REF!,BN129)</f>
        <v>#REF!</v>
      </c>
      <c r="CS129" s="127" t="e">
        <f t="shared" si="231"/>
        <v>#REF!</v>
      </c>
      <c r="CT129" s="128"/>
      <c r="CU129" s="129">
        <f t="shared" si="246"/>
        <v>0</v>
      </c>
      <c r="CV129" s="130"/>
      <c r="CW129" s="131">
        <f t="shared" si="247"/>
        <v>0</v>
      </c>
      <c r="CX129" s="129">
        <f t="shared" si="248"/>
        <v>0</v>
      </c>
      <c r="CY129" s="132">
        <f t="shared" si="235"/>
        <v>0</v>
      </c>
      <c r="CZ129" s="132">
        <f t="shared" si="249"/>
        <v>42277</v>
      </c>
      <c r="DA129" s="133">
        <f t="shared" si="236"/>
        <v>100</v>
      </c>
      <c r="DB129" s="459"/>
      <c r="DC129" s="132">
        <f t="shared" si="237"/>
        <v>100</v>
      </c>
      <c r="DD129" s="134" t="e">
        <f t="shared" si="238"/>
        <v>#REF!</v>
      </c>
    </row>
    <row r="130" spans="2:108" s="82" customFormat="1" ht="40.5" x14ac:dyDescent="0.25">
      <c r="B130" s="197"/>
      <c r="C130" s="187"/>
      <c r="D130" s="84"/>
      <c r="E130" s="194"/>
      <c r="F130" s="85"/>
      <c r="G130" s="85"/>
      <c r="H130" s="86"/>
      <c r="I130" s="86"/>
      <c r="J130" s="218"/>
      <c r="K130" s="143"/>
      <c r="L130" s="87"/>
      <c r="M130" s="201"/>
      <c r="N130" s="88"/>
      <c r="O130" s="97"/>
      <c r="P130" s="90"/>
      <c r="Q130" s="89"/>
      <c r="R130" s="90"/>
      <c r="S130" s="91"/>
      <c r="T130" s="92"/>
      <c r="U130" s="91"/>
      <c r="V130" s="224"/>
      <c r="W130" s="194"/>
      <c r="X130" s="194"/>
      <c r="Y130" s="94">
        <f t="shared" si="224"/>
        <v>0</v>
      </c>
      <c r="Z130" s="192"/>
      <c r="AA130" s="192"/>
      <c r="AB130" s="192"/>
      <c r="AC130" s="192"/>
      <c r="AD130" s="146"/>
      <c r="AE130" s="96"/>
      <c r="AF130" s="83"/>
      <c r="AG130" s="98"/>
      <c r="AH130" s="194"/>
      <c r="AI130" s="195"/>
      <c r="AJ130" s="257"/>
      <c r="AK130" s="146"/>
      <c r="AL130" s="88"/>
      <c r="AM130" s="88"/>
      <c r="AN130" s="94"/>
      <c r="AO130" s="94">
        <f t="shared" si="225"/>
        <v>0</v>
      </c>
      <c r="AP130" s="100" t="s">
        <v>85</v>
      </c>
      <c r="AQ130" s="101" t="s">
        <v>69</v>
      </c>
      <c r="AR130" s="101" t="s">
        <v>86</v>
      </c>
      <c r="AS130" s="101" t="s">
        <v>91</v>
      </c>
      <c r="AT130" s="102">
        <v>42117</v>
      </c>
      <c r="AU130" s="194"/>
      <c r="AV130" s="194"/>
      <c r="AW130" s="88">
        <f t="shared" si="226"/>
        <v>0</v>
      </c>
      <c r="AX130" s="88">
        <f>+AV130+(3*365)</f>
        <v>1095</v>
      </c>
      <c r="AY130" s="196"/>
      <c r="AZ130" s="103" t="e">
        <f>LOOKUP(AY130,#REF!,#REF!)</f>
        <v>#REF!</v>
      </c>
      <c r="BA130" s="228"/>
      <c r="BB130" s="104"/>
      <c r="BC130" s="104"/>
      <c r="BD130" s="105"/>
      <c r="BE130" s="106"/>
      <c r="BF130" s="104"/>
      <c r="BG130" s="105"/>
      <c r="BH130" s="107"/>
      <c r="BI130" s="108"/>
      <c r="BJ130" s="109"/>
      <c r="BK130" s="109"/>
      <c r="BL130" s="110"/>
      <c r="BM130" s="109"/>
      <c r="BN130" s="111"/>
      <c r="BO130" s="111"/>
      <c r="BP130" s="112"/>
      <c r="BQ130" s="113"/>
      <c r="BR130" s="114"/>
      <c r="BS130" s="113"/>
      <c r="BT130" s="115">
        <f t="shared" si="244"/>
        <v>0</v>
      </c>
      <c r="BU130" s="116">
        <f t="shared" si="228"/>
        <v>0</v>
      </c>
      <c r="BV130" s="117">
        <f t="shared" si="229"/>
        <v>0</v>
      </c>
      <c r="BW130" s="118"/>
      <c r="BX130" s="118"/>
      <c r="BY130" s="119"/>
      <c r="BZ130" s="118"/>
      <c r="CA130" s="105"/>
      <c r="CB130" s="109"/>
      <c r="CC130" s="108"/>
      <c r="CD130" s="108"/>
      <c r="CE130" s="108"/>
      <c r="CF130" s="109"/>
      <c r="CG130" s="120"/>
      <c r="CH130" s="120"/>
      <c r="CI130" s="121"/>
      <c r="CJ130" s="121"/>
      <c r="CK130" s="121"/>
      <c r="CL130" s="122"/>
      <c r="CM130" s="123">
        <f t="shared" si="245"/>
        <v>0</v>
      </c>
      <c r="CN130" s="124"/>
      <c r="CO130" s="94"/>
      <c r="CP130" s="122"/>
      <c r="CQ130" s="125" t="e">
        <f>+SUMIFS(#REF!,#REF!,AG130)</f>
        <v>#REF!</v>
      </c>
      <c r="CR130" s="126" t="e">
        <f>+SUMIFS(#REF!,#REF!,BB130)+SUMIFS(#REF!,#REF!,BH130)+SUMIFS(#REF!,#REF!,BN130)</f>
        <v>#REF!</v>
      </c>
      <c r="CS130" s="127" t="e">
        <f t="shared" si="231"/>
        <v>#REF!</v>
      </c>
      <c r="CT130" s="128"/>
      <c r="CU130" s="129">
        <f t="shared" si="246"/>
        <v>0</v>
      </c>
      <c r="CV130" s="130"/>
      <c r="CW130" s="131">
        <f t="shared" si="247"/>
        <v>0</v>
      </c>
      <c r="CX130" s="129">
        <f t="shared" si="248"/>
        <v>0</v>
      </c>
      <c r="CY130" s="132">
        <f t="shared" si="235"/>
        <v>0</v>
      </c>
      <c r="CZ130" s="132">
        <f t="shared" si="249"/>
        <v>42277</v>
      </c>
      <c r="DA130" s="133">
        <f t="shared" si="236"/>
        <v>100</v>
      </c>
      <c r="DB130" s="459"/>
      <c r="DC130" s="132">
        <f t="shared" si="237"/>
        <v>100</v>
      </c>
      <c r="DD130" s="134" t="e">
        <f t="shared" si="238"/>
        <v>#REF!</v>
      </c>
    </row>
    <row r="131" spans="2:108" s="82" customFormat="1" x14ac:dyDescent="0.25">
      <c r="B131" s="197"/>
      <c r="C131" s="43"/>
      <c r="D131" s="84"/>
      <c r="E131" s="194"/>
      <c r="F131" s="85"/>
      <c r="G131" s="85"/>
      <c r="H131" s="86"/>
      <c r="I131" s="86"/>
      <c r="J131" s="220"/>
      <c r="K131" s="98"/>
      <c r="L131" s="87"/>
      <c r="M131" s="87"/>
      <c r="N131" s="88"/>
      <c r="O131" s="97"/>
      <c r="P131" s="90"/>
      <c r="Q131" s="89"/>
      <c r="R131" s="90"/>
      <c r="S131" s="91"/>
      <c r="T131" s="92"/>
      <c r="U131" s="91"/>
      <c r="V131" s="135"/>
      <c r="W131" s="194"/>
      <c r="X131" s="194"/>
      <c r="Y131" s="94">
        <f t="shared" si="224"/>
        <v>0</v>
      </c>
      <c r="Z131" s="86"/>
      <c r="AA131" s="86"/>
      <c r="AB131" s="86"/>
      <c r="AC131" s="86"/>
      <c r="AD131" s="95"/>
      <c r="AE131" s="96"/>
      <c r="AF131" s="83"/>
      <c r="AG131" s="98"/>
      <c r="AH131" s="194"/>
      <c r="AI131" s="99"/>
      <c r="AJ131" s="258"/>
      <c r="AK131" s="95"/>
      <c r="AL131" s="88"/>
      <c r="AM131" s="88"/>
      <c r="AN131" s="94"/>
      <c r="AO131" s="94">
        <f t="shared" si="225"/>
        <v>0</v>
      </c>
      <c r="AP131" s="100" t="s">
        <v>17</v>
      </c>
      <c r="AQ131" s="101" t="s">
        <v>30</v>
      </c>
      <c r="AR131" s="101" t="s">
        <v>30</v>
      </c>
      <c r="AS131" s="101" t="s">
        <v>30</v>
      </c>
      <c r="AT131" s="102" t="s">
        <v>30</v>
      </c>
      <c r="AU131" s="194"/>
      <c r="AV131" s="194"/>
      <c r="AW131" s="88">
        <f t="shared" si="226"/>
        <v>0</v>
      </c>
      <c r="AX131" s="88"/>
      <c r="AY131" s="136"/>
      <c r="AZ131" s="103" t="e">
        <f>LOOKUP(AY131,#REF!,#REF!)</f>
        <v>#REF!</v>
      </c>
      <c r="BA131" s="92"/>
      <c r="BB131" s="137"/>
      <c r="BC131" s="104"/>
      <c r="BD131" s="105"/>
      <c r="BE131" s="105"/>
      <c r="BF131" s="104"/>
      <c r="BG131" s="105"/>
      <c r="BH131" s="107"/>
      <c r="BI131" s="108"/>
      <c r="BJ131" s="109"/>
      <c r="BK131" s="109"/>
      <c r="BL131" s="110"/>
      <c r="BM131" s="109"/>
      <c r="BN131" s="111"/>
      <c r="BO131" s="111"/>
      <c r="BP131" s="112"/>
      <c r="BQ131" s="113"/>
      <c r="BR131" s="114"/>
      <c r="BS131" s="113"/>
      <c r="BT131" s="115">
        <f t="shared" si="244"/>
        <v>0</v>
      </c>
      <c r="BU131" s="116">
        <f t="shared" si="228"/>
        <v>0</v>
      </c>
      <c r="BV131" s="117">
        <f t="shared" si="229"/>
        <v>0</v>
      </c>
      <c r="BW131" s="118"/>
      <c r="BX131" s="118"/>
      <c r="BY131" s="118"/>
      <c r="BZ131" s="118"/>
      <c r="CA131" s="105"/>
      <c r="CB131" s="108"/>
      <c r="CC131" s="108"/>
      <c r="CD131" s="108"/>
      <c r="CE131" s="108"/>
      <c r="CF131" s="109"/>
      <c r="CG131" s="120"/>
      <c r="CH131" s="120"/>
      <c r="CI131" s="121"/>
      <c r="CJ131" s="121"/>
      <c r="CK131" s="121"/>
      <c r="CL131" s="122"/>
      <c r="CM131" s="123">
        <f t="shared" si="245"/>
        <v>0</v>
      </c>
      <c r="CN131" s="124"/>
      <c r="CO131" s="94"/>
      <c r="CP131" s="122"/>
      <c r="CQ131" s="125" t="e">
        <f>+SUMIFS(#REF!,#REF!,AG131)</f>
        <v>#REF!</v>
      </c>
      <c r="CR131" s="126" t="e">
        <f>+SUMIFS(#REF!,#REF!,BB131)+SUMIFS(#REF!,#REF!,BH131)+SUMIFS(#REF!,#REF!,BN131)</f>
        <v>#REF!</v>
      </c>
      <c r="CS131" s="127" t="e">
        <f t="shared" si="231"/>
        <v>#REF!</v>
      </c>
      <c r="CT131" s="128"/>
      <c r="CU131" s="129">
        <f t="shared" si="246"/>
        <v>0</v>
      </c>
      <c r="CV131" s="130"/>
      <c r="CW131" s="131">
        <f t="shared" si="247"/>
        <v>0</v>
      </c>
      <c r="CX131" s="129">
        <f t="shared" si="248"/>
        <v>0</v>
      </c>
      <c r="CY131" s="132">
        <f t="shared" si="235"/>
        <v>0</v>
      </c>
      <c r="CZ131" s="132">
        <f t="shared" si="249"/>
        <v>42277</v>
      </c>
      <c r="DA131" s="133">
        <f t="shared" si="236"/>
        <v>100</v>
      </c>
      <c r="DB131" s="459"/>
      <c r="DC131" s="132">
        <f t="shared" si="237"/>
        <v>100</v>
      </c>
      <c r="DD131" s="134" t="e">
        <f t="shared" si="238"/>
        <v>#REF!</v>
      </c>
    </row>
    <row r="132" spans="2:108" s="82" customFormat="1" x14ac:dyDescent="0.25">
      <c r="B132" s="197"/>
      <c r="C132" s="43"/>
      <c r="D132" s="84"/>
      <c r="E132" s="194"/>
      <c r="F132" s="85"/>
      <c r="G132" s="85"/>
      <c r="H132" s="86"/>
      <c r="I132" s="86"/>
      <c r="J132" s="220"/>
      <c r="K132" s="98"/>
      <c r="L132" s="87"/>
      <c r="M132" s="87"/>
      <c r="N132" s="88"/>
      <c r="O132" s="97"/>
      <c r="P132" s="90"/>
      <c r="Q132" s="89"/>
      <c r="R132" s="90"/>
      <c r="S132" s="91"/>
      <c r="T132" s="92"/>
      <c r="U132" s="91"/>
      <c r="V132" s="93"/>
      <c r="W132" s="194"/>
      <c r="X132" s="194"/>
      <c r="Y132" s="94">
        <f t="shared" si="224"/>
        <v>0</v>
      </c>
      <c r="Z132" s="86"/>
      <c r="AA132" s="86"/>
      <c r="AB132" s="86"/>
      <c r="AC132" s="86"/>
      <c r="AD132" s="95"/>
      <c r="AE132" s="96"/>
      <c r="AF132" s="83"/>
      <c r="AG132" s="98"/>
      <c r="AH132" s="194"/>
      <c r="AI132" s="99"/>
      <c r="AJ132" s="258"/>
      <c r="AK132" s="95"/>
      <c r="AL132" s="88"/>
      <c r="AM132" s="88"/>
      <c r="AN132" s="94"/>
      <c r="AO132" s="94">
        <f t="shared" ref="AO132:AO195" si="250">+AM132+AN132</f>
        <v>0</v>
      </c>
      <c r="AP132" s="100" t="s">
        <v>17</v>
      </c>
      <c r="AQ132" s="101" t="s">
        <v>30</v>
      </c>
      <c r="AR132" s="101" t="s">
        <v>30</v>
      </c>
      <c r="AS132" s="101" t="s">
        <v>30</v>
      </c>
      <c r="AT132" s="102" t="s">
        <v>30</v>
      </c>
      <c r="AU132" s="194"/>
      <c r="AV132" s="194"/>
      <c r="AW132" s="88">
        <f t="shared" si="226"/>
        <v>0</v>
      </c>
      <c r="AX132" s="88"/>
      <c r="AY132" s="136"/>
      <c r="AZ132" s="103" t="e">
        <f>LOOKUP(AY132,#REF!,#REF!)</f>
        <v>#REF!</v>
      </c>
      <c r="BA132" s="92"/>
      <c r="BB132" s="104"/>
      <c r="BC132" s="104"/>
      <c r="BD132" s="105"/>
      <c r="BE132" s="138"/>
      <c r="BF132" s="104"/>
      <c r="BG132" s="105"/>
      <c r="BH132" s="107"/>
      <c r="BI132" s="108"/>
      <c r="BJ132" s="109"/>
      <c r="BK132" s="109"/>
      <c r="BL132" s="110"/>
      <c r="BM132" s="109"/>
      <c r="BN132" s="111"/>
      <c r="BO132" s="111"/>
      <c r="BP132" s="112"/>
      <c r="BQ132" s="113"/>
      <c r="BR132" s="114"/>
      <c r="BS132" s="113"/>
      <c r="BT132" s="115">
        <f t="shared" ref="BT132:BT163" si="251">+AN132</f>
        <v>0</v>
      </c>
      <c r="BU132" s="116">
        <f t="shared" si="228"/>
        <v>0</v>
      </c>
      <c r="BV132" s="117">
        <f t="shared" ref="BV132:BV195" si="252">+AO132+BU132</f>
        <v>0</v>
      </c>
      <c r="BW132" s="118"/>
      <c r="BX132" s="118"/>
      <c r="BY132" s="119"/>
      <c r="BZ132" s="118"/>
      <c r="CA132" s="105"/>
      <c r="CB132" s="108"/>
      <c r="CC132" s="108"/>
      <c r="CD132" s="139"/>
      <c r="CE132" s="108"/>
      <c r="CF132" s="109"/>
      <c r="CG132" s="120"/>
      <c r="CH132" s="120"/>
      <c r="CI132" s="121"/>
      <c r="CJ132" s="121"/>
      <c r="CK132" s="121"/>
      <c r="CL132" s="122"/>
      <c r="CM132" s="123">
        <f t="shared" si="245"/>
        <v>0</v>
      </c>
      <c r="CN132" s="124"/>
      <c r="CO132" s="94"/>
      <c r="CP132" s="122"/>
      <c r="CQ132" s="125" t="e">
        <f>+SUMIFS(#REF!,#REF!,AG132)</f>
        <v>#REF!</v>
      </c>
      <c r="CR132" s="126" t="e">
        <f>+SUMIFS(#REF!,#REF!,BB132)+SUMIFS(#REF!,#REF!,BH132)+SUMIFS(#REF!,#REF!,BN132)</f>
        <v>#REF!</v>
      </c>
      <c r="CS132" s="127" t="e">
        <f t="shared" si="231"/>
        <v>#REF!</v>
      </c>
      <c r="CT132" s="128"/>
      <c r="CU132" s="129">
        <f t="shared" si="246"/>
        <v>0</v>
      </c>
      <c r="CV132" s="130"/>
      <c r="CW132" s="131">
        <f t="shared" si="247"/>
        <v>0</v>
      </c>
      <c r="CX132" s="129">
        <f t="shared" si="248"/>
        <v>0</v>
      </c>
      <c r="CY132" s="132">
        <f t="shared" si="235"/>
        <v>0</v>
      </c>
      <c r="CZ132" s="132">
        <f t="shared" si="249"/>
        <v>42277</v>
      </c>
      <c r="DA132" s="133">
        <f t="shared" si="236"/>
        <v>100</v>
      </c>
      <c r="DB132" s="459"/>
      <c r="DC132" s="132">
        <f t="shared" si="237"/>
        <v>100</v>
      </c>
      <c r="DD132" s="134" t="e">
        <f t="shared" si="238"/>
        <v>#REF!</v>
      </c>
    </row>
    <row r="133" spans="2:108" s="82" customFormat="1" x14ac:dyDescent="0.25">
      <c r="B133" s="197"/>
      <c r="C133" s="187"/>
      <c r="D133" s="84"/>
      <c r="E133" s="194"/>
      <c r="F133" s="85"/>
      <c r="G133" s="85"/>
      <c r="H133" s="86"/>
      <c r="I133" s="86"/>
      <c r="J133" s="218"/>
      <c r="K133" s="143"/>
      <c r="L133" s="87"/>
      <c r="M133" s="201"/>
      <c r="N133" s="88"/>
      <c r="O133" s="97"/>
      <c r="P133" s="90"/>
      <c r="Q133" s="89"/>
      <c r="R133" s="90"/>
      <c r="S133" s="91"/>
      <c r="T133" s="92"/>
      <c r="U133" s="91"/>
      <c r="V133" s="224"/>
      <c r="W133" s="194"/>
      <c r="X133" s="194"/>
      <c r="Y133" s="94">
        <f t="shared" ref="Y133:Y196" si="253">W133-X133</f>
        <v>0</v>
      </c>
      <c r="Z133" s="192"/>
      <c r="AA133" s="192"/>
      <c r="AB133" s="192"/>
      <c r="AC133" s="192"/>
      <c r="AD133" s="146"/>
      <c r="AE133" s="96"/>
      <c r="AF133" s="83"/>
      <c r="AG133" s="98"/>
      <c r="AH133" s="194"/>
      <c r="AI133" s="195"/>
      <c r="AJ133" s="257"/>
      <c r="AK133" s="146"/>
      <c r="AL133" s="88"/>
      <c r="AM133" s="88"/>
      <c r="AN133" s="94"/>
      <c r="AO133" s="94">
        <f t="shared" si="250"/>
        <v>0</v>
      </c>
      <c r="AP133" s="100" t="s">
        <v>17</v>
      </c>
      <c r="AQ133" s="101" t="s">
        <v>30</v>
      </c>
      <c r="AR133" s="101" t="s">
        <v>30</v>
      </c>
      <c r="AS133" s="101" t="s">
        <v>30</v>
      </c>
      <c r="AT133" s="102" t="s">
        <v>30</v>
      </c>
      <c r="AU133" s="194"/>
      <c r="AV133" s="194"/>
      <c r="AW133" s="88">
        <f t="shared" ref="AW133:AW196" si="254">AV133-AU133</f>
        <v>0</v>
      </c>
      <c r="AX133" s="88"/>
      <c r="AY133" s="196"/>
      <c r="AZ133" s="103" t="e">
        <f>LOOKUP(AY133,#REF!,#REF!)</f>
        <v>#REF!</v>
      </c>
      <c r="BA133" s="228"/>
      <c r="BB133" s="104"/>
      <c r="BC133" s="104"/>
      <c r="BD133" s="105"/>
      <c r="BE133" s="106"/>
      <c r="BF133" s="104"/>
      <c r="BG133" s="105"/>
      <c r="BH133" s="107"/>
      <c r="BI133" s="108"/>
      <c r="BJ133" s="109"/>
      <c r="BK133" s="109"/>
      <c r="BL133" s="110"/>
      <c r="BM133" s="109"/>
      <c r="BN133" s="111"/>
      <c r="BO133" s="111"/>
      <c r="BP133" s="112"/>
      <c r="BQ133" s="113"/>
      <c r="BR133" s="114"/>
      <c r="BS133" s="113"/>
      <c r="BT133" s="115">
        <f t="shared" si="251"/>
        <v>0</v>
      </c>
      <c r="BU133" s="116">
        <f t="shared" ref="BU133:BU196" si="255">+BD133+BJ133+BP133+BT133</f>
        <v>0</v>
      </c>
      <c r="BV133" s="117">
        <f t="shared" si="252"/>
        <v>0</v>
      </c>
      <c r="BW133" s="118"/>
      <c r="BX133" s="118"/>
      <c r="BY133" s="119"/>
      <c r="BZ133" s="118"/>
      <c r="CA133" s="105"/>
      <c r="CB133" s="109"/>
      <c r="CC133" s="108"/>
      <c r="CD133" s="108"/>
      <c r="CE133" s="108"/>
      <c r="CF133" s="109"/>
      <c r="CG133" s="120"/>
      <c r="CH133" s="120"/>
      <c r="CI133" s="121"/>
      <c r="CJ133" s="121"/>
      <c r="CK133" s="121"/>
      <c r="CL133" s="122"/>
      <c r="CM133" s="123">
        <f t="shared" si="245"/>
        <v>0</v>
      </c>
      <c r="CN133" s="124"/>
      <c r="CO133" s="94"/>
      <c r="CP133" s="122"/>
      <c r="CQ133" s="125" t="e">
        <f>+SUMIFS(#REF!,#REF!,AG133)</f>
        <v>#REF!</v>
      </c>
      <c r="CR133" s="126" t="e">
        <f>+SUMIFS(#REF!,#REF!,BB133)+SUMIFS(#REF!,#REF!,BH133)+SUMIFS(#REF!,#REF!,BN133)</f>
        <v>#REF!</v>
      </c>
      <c r="CS133" s="127" t="e">
        <f t="shared" ref="CS133:CS196" si="256">+(CQ133+CR133)/BV133</f>
        <v>#REF!</v>
      </c>
      <c r="CT133" s="128"/>
      <c r="CU133" s="129">
        <f t="shared" si="246"/>
        <v>0</v>
      </c>
      <c r="CV133" s="130"/>
      <c r="CW133" s="131">
        <f t="shared" si="247"/>
        <v>0</v>
      </c>
      <c r="CX133" s="129">
        <f t="shared" si="248"/>
        <v>0</v>
      </c>
      <c r="CY133" s="132">
        <f t="shared" si="235"/>
        <v>0</v>
      </c>
      <c r="CZ133" s="132">
        <f t="shared" si="249"/>
        <v>42277</v>
      </c>
      <c r="DA133" s="133">
        <f t="shared" ref="DA133:DA197" si="257">+IF(CZ133&gt;=CY133,100,(CZ133/CY133)*100)</f>
        <v>100</v>
      </c>
      <c r="DB133" s="459"/>
      <c r="DC133" s="132">
        <f t="shared" ref="DC133:DC196" si="258">+DA133</f>
        <v>100</v>
      </c>
      <c r="DD133" s="134" t="e">
        <f t="shared" ref="DD133:DD196" si="259">+CS133</f>
        <v>#REF!</v>
      </c>
    </row>
    <row r="134" spans="2:108" s="82" customFormat="1" x14ac:dyDescent="0.25">
      <c r="B134" s="197"/>
      <c r="C134" s="43"/>
      <c r="D134" s="84"/>
      <c r="E134" s="194"/>
      <c r="F134" s="85"/>
      <c r="G134" s="85"/>
      <c r="H134" s="86"/>
      <c r="I134" s="86"/>
      <c r="J134" s="220"/>
      <c r="K134" s="98"/>
      <c r="L134" s="87"/>
      <c r="M134" s="87"/>
      <c r="N134" s="88"/>
      <c r="O134" s="97"/>
      <c r="P134" s="90"/>
      <c r="Q134" s="89"/>
      <c r="R134" s="90"/>
      <c r="S134" s="91"/>
      <c r="T134" s="92"/>
      <c r="U134" s="91"/>
      <c r="V134" s="135"/>
      <c r="W134" s="194"/>
      <c r="X134" s="194"/>
      <c r="Y134" s="94">
        <f t="shared" si="253"/>
        <v>0</v>
      </c>
      <c r="Z134" s="86"/>
      <c r="AA134" s="86"/>
      <c r="AB134" s="86"/>
      <c r="AC134" s="86"/>
      <c r="AD134" s="95"/>
      <c r="AE134" s="96"/>
      <c r="AF134" s="83"/>
      <c r="AG134" s="98"/>
      <c r="AH134" s="194"/>
      <c r="AI134" s="99"/>
      <c r="AJ134" s="258"/>
      <c r="AK134" s="95"/>
      <c r="AL134" s="88"/>
      <c r="AM134" s="88"/>
      <c r="AN134" s="94"/>
      <c r="AO134" s="94">
        <f t="shared" si="250"/>
        <v>0</v>
      </c>
      <c r="AP134" s="100" t="s">
        <v>17</v>
      </c>
      <c r="AQ134" s="101" t="s">
        <v>30</v>
      </c>
      <c r="AR134" s="101" t="s">
        <v>30</v>
      </c>
      <c r="AS134" s="101" t="s">
        <v>30</v>
      </c>
      <c r="AT134" s="102" t="s">
        <v>30</v>
      </c>
      <c r="AU134" s="194"/>
      <c r="AV134" s="194"/>
      <c r="AW134" s="88">
        <f t="shared" si="254"/>
        <v>0</v>
      </c>
      <c r="AX134" s="88"/>
      <c r="AY134" s="136"/>
      <c r="AZ134" s="103" t="e">
        <f>LOOKUP(AY134,#REF!,#REF!)</f>
        <v>#REF!</v>
      </c>
      <c r="BA134" s="92"/>
      <c r="BB134" s="137"/>
      <c r="BC134" s="104"/>
      <c r="BD134" s="105"/>
      <c r="BE134" s="105"/>
      <c r="BF134" s="104"/>
      <c r="BG134" s="105"/>
      <c r="BH134" s="107"/>
      <c r="BI134" s="108"/>
      <c r="BJ134" s="109"/>
      <c r="BK134" s="109"/>
      <c r="BL134" s="110"/>
      <c r="BM134" s="109"/>
      <c r="BN134" s="111"/>
      <c r="BO134" s="111"/>
      <c r="BP134" s="112"/>
      <c r="BQ134" s="113"/>
      <c r="BR134" s="114"/>
      <c r="BS134" s="113"/>
      <c r="BT134" s="115">
        <f t="shared" si="251"/>
        <v>0</v>
      </c>
      <c r="BU134" s="116">
        <f t="shared" si="255"/>
        <v>0</v>
      </c>
      <c r="BV134" s="117">
        <f t="shared" si="252"/>
        <v>0</v>
      </c>
      <c r="BW134" s="118"/>
      <c r="BX134" s="118"/>
      <c r="BY134" s="118"/>
      <c r="BZ134" s="118"/>
      <c r="CA134" s="105"/>
      <c r="CB134" s="108"/>
      <c r="CC134" s="108"/>
      <c r="CD134" s="108"/>
      <c r="CE134" s="108"/>
      <c r="CF134" s="109"/>
      <c r="CG134" s="120"/>
      <c r="CH134" s="120"/>
      <c r="CI134" s="121"/>
      <c r="CJ134" s="121"/>
      <c r="CK134" s="121"/>
      <c r="CL134" s="122"/>
      <c r="CM134" s="123">
        <f t="shared" si="245"/>
        <v>0</v>
      </c>
      <c r="CN134" s="124"/>
      <c r="CO134" s="94"/>
      <c r="CP134" s="122"/>
      <c r="CQ134" s="125" t="e">
        <f>+SUMIFS(#REF!,#REF!,AG134)</f>
        <v>#REF!</v>
      </c>
      <c r="CR134" s="126" t="e">
        <f>+SUMIFS(#REF!,#REF!,BB134)+SUMIFS(#REF!,#REF!,BH134)+SUMIFS(#REF!,#REF!,BN134)</f>
        <v>#REF!</v>
      </c>
      <c r="CS134" s="127" t="e">
        <f t="shared" si="256"/>
        <v>#REF!</v>
      </c>
      <c r="CT134" s="128"/>
      <c r="CU134" s="129">
        <f t="shared" si="246"/>
        <v>0</v>
      </c>
      <c r="CV134" s="130"/>
      <c r="CW134" s="131">
        <f t="shared" si="247"/>
        <v>0</v>
      </c>
      <c r="CX134" s="129">
        <f t="shared" si="248"/>
        <v>0</v>
      </c>
      <c r="CY134" s="132">
        <f t="shared" ref="CY134:CY197" si="260">+CX134-CW134</f>
        <v>0</v>
      </c>
      <c r="CZ134" s="132">
        <f t="shared" si="249"/>
        <v>42277</v>
      </c>
      <c r="DA134" s="133">
        <f t="shared" si="257"/>
        <v>100</v>
      </c>
      <c r="DB134" s="459"/>
      <c r="DC134" s="132">
        <f t="shared" si="258"/>
        <v>100</v>
      </c>
      <c r="DD134" s="134" t="e">
        <f t="shared" si="259"/>
        <v>#REF!</v>
      </c>
    </row>
    <row r="135" spans="2:108" s="82" customFormat="1" x14ac:dyDescent="0.25">
      <c r="B135" s="197"/>
      <c r="C135" s="43"/>
      <c r="D135" s="84"/>
      <c r="E135" s="194"/>
      <c r="F135" s="85"/>
      <c r="G135" s="85"/>
      <c r="H135" s="86"/>
      <c r="I135" s="86"/>
      <c r="J135" s="220"/>
      <c r="K135" s="98"/>
      <c r="L135" s="87"/>
      <c r="M135" s="87"/>
      <c r="N135" s="88"/>
      <c r="O135" s="97"/>
      <c r="P135" s="90"/>
      <c r="Q135" s="89"/>
      <c r="R135" s="90"/>
      <c r="S135" s="91"/>
      <c r="T135" s="92"/>
      <c r="U135" s="91"/>
      <c r="V135" s="93"/>
      <c r="W135" s="194"/>
      <c r="X135" s="194"/>
      <c r="Y135" s="94">
        <f t="shared" si="253"/>
        <v>0</v>
      </c>
      <c r="Z135" s="86"/>
      <c r="AA135" s="86"/>
      <c r="AB135" s="86"/>
      <c r="AC135" s="86"/>
      <c r="AD135" s="95"/>
      <c r="AE135" s="96"/>
      <c r="AF135" s="83"/>
      <c r="AG135" s="98"/>
      <c r="AH135" s="194"/>
      <c r="AI135" s="99"/>
      <c r="AJ135" s="258"/>
      <c r="AK135" s="95"/>
      <c r="AL135" s="88"/>
      <c r="AM135" s="88"/>
      <c r="AN135" s="94"/>
      <c r="AO135" s="94">
        <f t="shared" si="250"/>
        <v>0</v>
      </c>
      <c r="AP135" s="100" t="s">
        <v>17</v>
      </c>
      <c r="AQ135" s="101" t="s">
        <v>30</v>
      </c>
      <c r="AR135" s="101" t="s">
        <v>30</v>
      </c>
      <c r="AS135" s="101" t="s">
        <v>30</v>
      </c>
      <c r="AT135" s="102" t="s">
        <v>30</v>
      </c>
      <c r="AU135" s="194"/>
      <c r="AV135" s="194"/>
      <c r="AW135" s="88">
        <f t="shared" si="254"/>
        <v>0</v>
      </c>
      <c r="AX135" s="88"/>
      <c r="AY135" s="136"/>
      <c r="AZ135" s="103" t="e">
        <f>LOOKUP(AY135,#REF!,#REF!)</f>
        <v>#REF!</v>
      </c>
      <c r="BA135" s="92"/>
      <c r="BB135" s="104"/>
      <c r="BC135" s="104"/>
      <c r="BD135" s="105"/>
      <c r="BE135" s="138"/>
      <c r="BF135" s="104"/>
      <c r="BG135" s="105"/>
      <c r="BH135" s="107"/>
      <c r="BI135" s="108"/>
      <c r="BJ135" s="109"/>
      <c r="BK135" s="109"/>
      <c r="BL135" s="110"/>
      <c r="BM135" s="109"/>
      <c r="BN135" s="111"/>
      <c r="BO135" s="111"/>
      <c r="BP135" s="112"/>
      <c r="BQ135" s="113"/>
      <c r="BR135" s="114"/>
      <c r="BS135" s="113"/>
      <c r="BT135" s="115">
        <f t="shared" si="251"/>
        <v>0</v>
      </c>
      <c r="BU135" s="116">
        <f t="shared" si="255"/>
        <v>0</v>
      </c>
      <c r="BV135" s="117">
        <f t="shared" si="252"/>
        <v>0</v>
      </c>
      <c r="BW135" s="118"/>
      <c r="BX135" s="118"/>
      <c r="BY135" s="119"/>
      <c r="BZ135" s="118"/>
      <c r="CA135" s="105"/>
      <c r="CB135" s="108"/>
      <c r="CC135" s="108"/>
      <c r="CD135" s="139"/>
      <c r="CE135" s="108"/>
      <c r="CF135" s="109"/>
      <c r="CG135" s="120"/>
      <c r="CH135" s="120"/>
      <c r="CI135" s="121"/>
      <c r="CJ135" s="121"/>
      <c r="CK135" s="121"/>
      <c r="CL135" s="122"/>
      <c r="CM135" s="123">
        <f t="shared" si="245"/>
        <v>0</v>
      </c>
      <c r="CN135" s="124"/>
      <c r="CO135" s="94"/>
      <c r="CP135" s="122"/>
      <c r="CQ135" s="125" t="e">
        <f>+SUMIFS(#REF!,#REF!,AG135)</f>
        <v>#REF!</v>
      </c>
      <c r="CR135" s="126" t="e">
        <f>+SUMIFS(#REF!,#REF!,BB135)+SUMIFS(#REF!,#REF!,BH135)+SUMIFS(#REF!,#REF!,BN135)</f>
        <v>#REF!</v>
      </c>
      <c r="CS135" s="127" t="e">
        <f t="shared" si="256"/>
        <v>#REF!</v>
      </c>
      <c r="CT135" s="128"/>
      <c r="CU135" s="129">
        <f t="shared" si="246"/>
        <v>0</v>
      </c>
      <c r="CV135" s="130"/>
      <c r="CW135" s="131">
        <f t="shared" si="247"/>
        <v>0</v>
      </c>
      <c r="CX135" s="129">
        <f t="shared" si="248"/>
        <v>0</v>
      </c>
      <c r="CY135" s="132">
        <f t="shared" si="260"/>
        <v>0</v>
      </c>
      <c r="CZ135" s="132">
        <f t="shared" si="249"/>
        <v>42277</v>
      </c>
      <c r="DA135" s="133">
        <f t="shared" si="257"/>
        <v>100</v>
      </c>
      <c r="DB135" s="459"/>
      <c r="DC135" s="132">
        <f t="shared" si="258"/>
        <v>100</v>
      </c>
      <c r="DD135" s="134" t="e">
        <f t="shared" si="259"/>
        <v>#REF!</v>
      </c>
    </row>
    <row r="136" spans="2:108" s="82" customFormat="1" x14ac:dyDescent="0.25">
      <c r="B136" s="197"/>
      <c r="C136" s="187"/>
      <c r="D136" s="84"/>
      <c r="E136" s="194"/>
      <c r="F136" s="85"/>
      <c r="G136" s="85"/>
      <c r="H136" s="86"/>
      <c r="I136" s="86"/>
      <c r="J136" s="218"/>
      <c r="K136" s="143"/>
      <c r="L136" s="87"/>
      <c r="M136" s="201"/>
      <c r="N136" s="88"/>
      <c r="O136" s="97"/>
      <c r="P136" s="90"/>
      <c r="Q136" s="89"/>
      <c r="R136" s="90"/>
      <c r="S136" s="91"/>
      <c r="T136" s="92"/>
      <c r="U136" s="91"/>
      <c r="V136" s="224"/>
      <c r="W136" s="194"/>
      <c r="X136" s="194"/>
      <c r="Y136" s="94">
        <f t="shared" si="253"/>
        <v>0</v>
      </c>
      <c r="Z136" s="192"/>
      <c r="AA136" s="192"/>
      <c r="AB136" s="192"/>
      <c r="AC136" s="192"/>
      <c r="AD136" s="146"/>
      <c r="AE136" s="96"/>
      <c r="AF136" s="83"/>
      <c r="AG136" s="98"/>
      <c r="AH136" s="194"/>
      <c r="AI136" s="195"/>
      <c r="AJ136" s="257"/>
      <c r="AK136" s="146"/>
      <c r="AL136" s="88"/>
      <c r="AM136" s="88"/>
      <c r="AN136" s="94"/>
      <c r="AO136" s="94">
        <f t="shared" si="250"/>
        <v>0</v>
      </c>
      <c r="AP136" s="100" t="s">
        <v>17</v>
      </c>
      <c r="AQ136" s="101" t="s">
        <v>30</v>
      </c>
      <c r="AR136" s="101" t="s">
        <v>30</v>
      </c>
      <c r="AS136" s="101" t="s">
        <v>30</v>
      </c>
      <c r="AT136" s="102" t="s">
        <v>30</v>
      </c>
      <c r="AU136" s="194"/>
      <c r="AV136" s="194"/>
      <c r="AW136" s="88">
        <f t="shared" si="254"/>
        <v>0</v>
      </c>
      <c r="AX136" s="88"/>
      <c r="AY136" s="196"/>
      <c r="AZ136" s="103" t="e">
        <f>LOOKUP(AY136,#REF!,#REF!)</f>
        <v>#REF!</v>
      </c>
      <c r="BA136" s="228"/>
      <c r="BB136" s="104"/>
      <c r="BC136" s="104"/>
      <c r="BD136" s="105"/>
      <c r="BE136" s="106"/>
      <c r="BF136" s="104"/>
      <c r="BG136" s="105"/>
      <c r="BH136" s="107"/>
      <c r="BI136" s="108"/>
      <c r="BJ136" s="109"/>
      <c r="BK136" s="109"/>
      <c r="BL136" s="110"/>
      <c r="BM136" s="109"/>
      <c r="BN136" s="111"/>
      <c r="BO136" s="111"/>
      <c r="BP136" s="112"/>
      <c r="BQ136" s="113"/>
      <c r="BR136" s="114"/>
      <c r="BS136" s="113"/>
      <c r="BT136" s="115">
        <f t="shared" si="251"/>
        <v>0</v>
      </c>
      <c r="BU136" s="116">
        <f t="shared" si="255"/>
        <v>0</v>
      </c>
      <c r="BV136" s="117">
        <f t="shared" si="252"/>
        <v>0</v>
      </c>
      <c r="BW136" s="118"/>
      <c r="BX136" s="118"/>
      <c r="BY136" s="119"/>
      <c r="BZ136" s="118"/>
      <c r="CA136" s="105"/>
      <c r="CB136" s="109"/>
      <c r="CC136" s="108"/>
      <c r="CD136" s="108"/>
      <c r="CE136" s="108"/>
      <c r="CF136" s="109"/>
      <c r="CG136" s="120"/>
      <c r="CH136" s="120"/>
      <c r="CI136" s="121"/>
      <c r="CJ136" s="121"/>
      <c r="CK136" s="121"/>
      <c r="CL136" s="122"/>
      <c r="CM136" s="123">
        <f t="shared" si="245"/>
        <v>0</v>
      </c>
      <c r="CN136" s="124"/>
      <c r="CO136" s="94"/>
      <c r="CP136" s="122"/>
      <c r="CQ136" s="125" t="e">
        <f>+SUMIFS(#REF!,#REF!,AG136)</f>
        <v>#REF!</v>
      </c>
      <c r="CR136" s="126" t="e">
        <f>+SUMIFS(#REF!,#REF!,BB136)+SUMIFS(#REF!,#REF!,BH136)+SUMIFS(#REF!,#REF!,BN136)</f>
        <v>#REF!</v>
      </c>
      <c r="CS136" s="127" t="e">
        <f t="shared" si="256"/>
        <v>#REF!</v>
      </c>
      <c r="CT136" s="128"/>
      <c r="CU136" s="129">
        <f t="shared" si="246"/>
        <v>0</v>
      </c>
      <c r="CV136" s="130"/>
      <c r="CW136" s="131">
        <f t="shared" si="247"/>
        <v>0</v>
      </c>
      <c r="CX136" s="129">
        <f t="shared" si="248"/>
        <v>0</v>
      </c>
      <c r="CY136" s="132">
        <f t="shared" si="260"/>
        <v>0</v>
      </c>
      <c r="CZ136" s="132">
        <f t="shared" si="249"/>
        <v>42277</v>
      </c>
      <c r="DA136" s="133">
        <f t="shared" si="257"/>
        <v>100</v>
      </c>
      <c r="DB136" s="459"/>
      <c r="DC136" s="132">
        <f t="shared" si="258"/>
        <v>100</v>
      </c>
      <c r="DD136" s="134" t="e">
        <f t="shared" si="259"/>
        <v>#REF!</v>
      </c>
    </row>
    <row r="137" spans="2:108" s="82" customFormat="1" x14ac:dyDescent="0.25">
      <c r="B137" s="197"/>
      <c r="C137" s="43"/>
      <c r="D137" s="84"/>
      <c r="E137" s="194"/>
      <c r="F137" s="85"/>
      <c r="G137" s="85"/>
      <c r="H137" s="86"/>
      <c r="I137" s="86"/>
      <c r="J137" s="220"/>
      <c r="K137" s="98"/>
      <c r="L137" s="87"/>
      <c r="M137" s="87"/>
      <c r="N137" s="88"/>
      <c r="O137" s="97"/>
      <c r="P137" s="90"/>
      <c r="Q137" s="89"/>
      <c r="R137" s="90"/>
      <c r="S137" s="91"/>
      <c r="T137" s="92"/>
      <c r="U137" s="91"/>
      <c r="V137" s="135"/>
      <c r="W137" s="194"/>
      <c r="X137" s="194"/>
      <c r="Y137" s="94">
        <f t="shared" si="253"/>
        <v>0</v>
      </c>
      <c r="Z137" s="86"/>
      <c r="AA137" s="86"/>
      <c r="AB137" s="86"/>
      <c r="AC137" s="86"/>
      <c r="AD137" s="95"/>
      <c r="AE137" s="96"/>
      <c r="AF137" s="83"/>
      <c r="AG137" s="98"/>
      <c r="AH137" s="194"/>
      <c r="AI137" s="99"/>
      <c r="AJ137" s="258"/>
      <c r="AK137" s="95"/>
      <c r="AL137" s="88"/>
      <c r="AM137" s="88"/>
      <c r="AN137" s="94"/>
      <c r="AO137" s="94">
        <f t="shared" si="250"/>
        <v>0</v>
      </c>
      <c r="AP137" s="100" t="s">
        <v>17</v>
      </c>
      <c r="AQ137" s="101" t="s">
        <v>30</v>
      </c>
      <c r="AR137" s="101" t="s">
        <v>30</v>
      </c>
      <c r="AS137" s="101" t="s">
        <v>30</v>
      </c>
      <c r="AT137" s="102" t="s">
        <v>30</v>
      </c>
      <c r="AU137" s="194"/>
      <c r="AV137" s="194"/>
      <c r="AW137" s="88">
        <f t="shared" si="254"/>
        <v>0</v>
      </c>
      <c r="AX137" s="88"/>
      <c r="AY137" s="136"/>
      <c r="AZ137" s="103" t="e">
        <f>LOOKUP(AY137,#REF!,#REF!)</f>
        <v>#REF!</v>
      </c>
      <c r="BA137" s="92"/>
      <c r="BB137" s="137"/>
      <c r="BC137" s="104"/>
      <c r="BD137" s="105"/>
      <c r="BE137" s="105"/>
      <c r="BF137" s="104"/>
      <c r="BG137" s="105"/>
      <c r="BH137" s="107"/>
      <c r="BI137" s="108"/>
      <c r="BJ137" s="109"/>
      <c r="BK137" s="109"/>
      <c r="BL137" s="110"/>
      <c r="BM137" s="109"/>
      <c r="BN137" s="111"/>
      <c r="BO137" s="111"/>
      <c r="BP137" s="112"/>
      <c r="BQ137" s="113"/>
      <c r="BR137" s="114"/>
      <c r="BS137" s="113"/>
      <c r="BT137" s="115">
        <f t="shared" si="251"/>
        <v>0</v>
      </c>
      <c r="BU137" s="116">
        <f t="shared" si="255"/>
        <v>0</v>
      </c>
      <c r="BV137" s="117">
        <f t="shared" si="252"/>
        <v>0</v>
      </c>
      <c r="BW137" s="118"/>
      <c r="BX137" s="118"/>
      <c r="BY137" s="118"/>
      <c r="BZ137" s="118"/>
      <c r="CA137" s="105"/>
      <c r="CB137" s="108"/>
      <c r="CC137" s="108"/>
      <c r="CD137" s="108"/>
      <c r="CE137" s="108"/>
      <c r="CF137" s="109"/>
      <c r="CG137" s="120"/>
      <c r="CH137" s="120"/>
      <c r="CI137" s="121"/>
      <c r="CJ137" s="121"/>
      <c r="CK137" s="121"/>
      <c r="CL137" s="122"/>
      <c r="CM137" s="123">
        <f t="shared" ref="CM137:CM169" si="261">+IF(BX137&gt;AV137,IF(CC137&gt;BX137,IF(CH137&gt;CC137,CH137,CC137),BX137),AV137)</f>
        <v>0</v>
      </c>
      <c r="CN137" s="124"/>
      <c r="CO137" s="94"/>
      <c r="CP137" s="122"/>
      <c r="CQ137" s="125" t="e">
        <f>+SUMIFS(#REF!,#REF!,AG137)</f>
        <v>#REF!</v>
      </c>
      <c r="CR137" s="126" t="e">
        <f>+SUMIFS(#REF!,#REF!,BB137)+SUMIFS(#REF!,#REF!,BH137)+SUMIFS(#REF!,#REF!,BN137)</f>
        <v>#REF!</v>
      </c>
      <c r="CS137" s="127" t="e">
        <f t="shared" si="256"/>
        <v>#REF!</v>
      </c>
      <c r="CT137" s="128"/>
      <c r="CU137" s="129">
        <f t="shared" ref="CU137:CU168" si="262">+R137</f>
        <v>0</v>
      </c>
      <c r="CV137" s="130"/>
      <c r="CW137" s="131">
        <f t="shared" ref="CW137:CW168" si="263">+AU137</f>
        <v>0</v>
      </c>
      <c r="CX137" s="129">
        <f t="shared" ref="CX137:CX168" si="264">+CM137</f>
        <v>0</v>
      </c>
      <c r="CY137" s="132">
        <f t="shared" si="260"/>
        <v>0</v>
      </c>
      <c r="CZ137" s="132">
        <f t="shared" ref="CZ137:CZ168" si="265">+$DB$1-CW137</f>
        <v>42277</v>
      </c>
      <c r="DA137" s="133">
        <f t="shared" si="257"/>
        <v>100</v>
      </c>
      <c r="DB137" s="459"/>
      <c r="DC137" s="132">
        <f t="shared" si="258"/>
        <v>100</v>
      </c>
      <c r="DD137" s="134" t="e">
        <f t="shared" si="259"/>
        <v>#REF!</v>
      </c>
    </row>
    <row r="138" spans="2:108" s="82" customFormat="1" x14ac:dyDescent="0.25">
      <c r="B138" s="197"/>
      <c r="C138" s="43"/>
      <c r="D138" s="84"/>
      <c r="E138" s="194"/>
      <c r="F138" s="85"/>
      <c r="G138" s="85"/>
      <c r="H138" s="86"/>
      <c r="I138" s="86"/>
      <c r="J138" s="220"/>
      <c r="K138" s="98"/>
      <c r="L138" s="87"/>
      <c r="M138" s="87"/>
      <c r="N138" s="88"/>
      <c r="O138" s="97"/>
      <c r="P138" s="90"/>
      <c r="Q138" s="89"/>
      <c r="R138" s="90"/>
      <c r="S138" s="91"/>
      <c r="T138" s="92"/>
      <c r="U138" s="91"/>
      <c r="V138" s="93"/>
      <c r="W138" s="194"/>
      <c r="X138" s="194"/>
      <c r="Y138" s="94">
        <f t="shared" si="253"/>
        <v>0</v>
      </c>
      <c r="Z138" s="86"/>
      <c r="AA138" s="86"/>
      <c r="AB138" s="86"/>
      <c r="AC138" s="86"/>
      <c r="AD138" s="95"/>
      <c r="AE138" s="96"/>
      <c r="AF138" s="83"/>
      <c r="AG138" s="98"/>
      <c r="AH138" s="194"/>
      <c r="AI138" s="99"/>
      <c r="AJ138" s="258"/>
      <c r="AK138" s="95"/>
      <c r="AL138" s="88"/>
      <c r="AM138" s="88"/>
      <c r="AN138" s="94"/>
      <c r="AO138" s="94">
        <f t="shared" si="250"/>
        <v>0</v>
      </c>
      <c r="AP138" s="100" t="s">
        <v>17</v>
      </c>
      <c r="AQ138" s="101" t="s">
        <v>30</v>
      </c>
      <c r="AR138" s="101" t="s">
        <v>30</v>
      </c>
      <c r="AS138" s="101" t="s">
        <v>30</v>
      </c>
      <c r="AT138" s="102" t="s">
        <v>30</v>
      </c>
      <c r="AU138" s="194"/>
      <c r="AV138" s="194"/>
      <c r="AW138" s="88">
        <f t="shared" si="254"/>
        <v>0</v>
      </c>
      <c r="AX138" s="88"/>
      <c r="AY138" s="136"/>
      <c r="AZ138" s="103" t="e">
        <f>LOOKUP(AY138,#REF!,#REF!)</f>
        <v>#REF!</v>
      </c>
      <c r="BA138" s="92"/>
      <c r="BB138" s="104"/>
      <c r="BC138" s="104"/>
      <c r="BD138" s="105"/>
      <c r="BE138" s="138"/>
      <c r="BF138" s="104"/>
      <c r="BG138" s="105"/>
      <c r="BH138" s="107"/>
      <c r="BI138" s="108"/>
      <c r="BJ138" s="109"/>
      <c r="BK138" s="109"/>
      <c r="BL138" s="110"/>
      <c r="BM138" s="109"/>
      <c r="BN138" s="111"/>
      <c r="BO138" s="111"/>
      <c r="BP138" s="112"/>
      <c r="BQ138" s="113"/>
      <c r="BR138" s="114"/>
      <c r="BS138" s="113"/>
      <c r="BT138" s="115">
        <f t="shared" si="251"/>
        <v>0</v>
      </c>
      <c r="BU138" s="116">
        <f t="shared" si="255"/>
        <v>0</v>
      </c>
      <c r="BV138" s="117">
        <f t="shared" si="252"/>
        <v>0</v>
      </c>
      <c r="BW138" s="118"/>
      <c r="BX138" s="118"/>
      <c r="BY138" s="119"/>
      <c r="BZ138" s="118"/>
      <c r="CA138" s="105"/>
      <c r="CB138" s="108"/>
      <c r="CC138" s="108"/>
      <c r="CD138" s="139"/>
      <c r="CE138" s="108"/>
      <c r="CF138" s="109"/>
      <c r="CG138" s="120"/>
      <c r="CH138" s="120"/>
      <c r="CI138" s="121"/>
      <c r="CJ138" s="121"/>
      <c r="CK138" s="121"/>
      <c r="CL138" s="122"/>
      <c r="CM138" s="123">
        <f t="shared" si="261"/>
        <v>0</v>
      </c>
      <c r="CN138" s="124"/>
      <c r="CO138" s="94"/>
      <c r="CP138" s="122"/>
      <c r="CQ138" s="125" t="e">
        <f>+SUMIFS(#REF!,#REF!,AG138)</f>
        <v>#REF!</v>
      </c>
      <c r="CR138" s="126" t="e">
        <f>+SUMIFS(#REF!,#REF!,BB138)+SUMIFS(#REF!,#REF!,BH138)+SUMIFS(#REF!,#REF!,BN138)</f>
        <v>#REF!</v>
      </c>
      <c r="CS138" s="127" t="e">
        <f t="shared" si="256"/>
        <v>#REF!</v>
      </c>
      <c r="CT138" s="128"/>
      <c r="CU138" s="129">
        <f t="shared" si="262"/>
        <v>0</v>
      </c>
      <c r="CV138" s="130"/>
      <c r="CW138" s="131">
        <f t="shared" si="263"/>
        <v>0</v>
      </c>
      <c r="CX138" s="129">
        <f t="shared" si="264"/>
        <v>0</v>
      </c>
      <c r="CY138" s="132">
        <f t="shared" si="260"/>
        <v>0</v>
      </c>
      <c r="CZ138" s="132">
        <f t="shared" si="265"/>
        <v>42277</v>
      </c>
      <c r="DA138" s="133">
        <f t="shared" si="257"/>
        <v>100</v>
      </c>
      <c r="DB138" s="459"/>
      <c r="DC138" s="132">
        <f t="shared" si="258"/>
        <v>100</v>
      </c>
      <c r="DD138" s="134" t="e">
        <f t="shared" si="259"/>
        <v>#REF!</v>
      </c>
    </row>
    <row r="139" spans="2:108" s="82" customFormat="1" x14ac:dyDescent="0.25">
      <c r="B139" s="197"/>
      <c r="C139" s="187"/>
      <c r="D139" s="84"/>
      <c r="E139" s="194"/>
      <c r="F139" s="85"/>
      <c r="G139" s="85"/>
      <c r="H139" s="86"/>
      <c r="I139" s="86"/>
      <c r="J139" s="218"/>
      <c r="K139" s="143"/>
      <c r="L139" s="87"/>
      <c r="M139" s="201"/>
      <c r="N139" s="88"/>
      <c r="O139" s="97"/>
      <c r="P139" s="90"/>
      <c r="Q139" s="89"/>
      <c r="R139" s="90"/>
      <c r="S139" s="91"/>
      <c r="T139" s="92"/>
      <c r="U139" s="91"/>
      <c r="V139" s="224"/>
      <c r="W139" s="194"/>
      <c r="X139" s="194"/>
      <c r="Y139" s="94">
        <f t="shared" si="253"/>
        <v>0</v>
      </c>
      <c r="Z139" s="192"/>
      <c r="AA139" s="192"/>
      <c r="AB139" s="192"/>
      <c r="AC139" s="192"/>
      <c r="AD139" s="146"/>
      <c r="AE139" s="96"/>
      <c r="AF139" s="83"/>
      <c r="AG139" s="98"/>
      <c r="AH139" s="194"/>
      <c r="AI139" s="195"/>
      <c r="AJ139" s="257"/>
      <c r="AK139" s="146"/>
      <c r="AL139" s="88"/>
      <c r="AM139" s="88"/>
      <c r="AN139" s="94"/>
      <c r="AO139" s="94">
        <f t="shared" si="250"/>
        <v>0</v>
      </c>
      <c r="AP139" s="100" t="s">
        <v>17</v>
      </c>
      <c r="AQ139" s="101" t="s">
        <v>30</v>
      </c>
      <c r="AR139" s="101" t="s">
        <v>30</v>
      </c>
      <c r="AS139" s="101" t="s">
        <v>30</v>
      </c>
      <c r="AT139" s="102" t="s">
        <v>30</v>
      </c>
      <c r="AU139" s="194"/>
      <c r="AV139" s="194"/>
      <c r="AW139" s="88">
        <f t="shared" si="254"/>
        <v>0</v>
      </c>
      <c r="AX139" s="88"/>
      <c r="AY139" s="196"/>
      <c r="AZ139" s="103" t="e">
        <f>LOOKUP(AY139,#REF!,#REF!)</f>
        <v>#REF!</v>
      </c>
      <c r="BA139" s="228"/>
      <c r="BB139" s="104"/>
      <c r="BC139" s="104"/>
      <c r="BD139" s="105"/>
      <c r="BE139" s="106"/>
      <c r="BF139" s="104"/>
      <c r="BG139" s="105"/>
      <c r="BH139" s="107"/>
      <c r="BI139" s="108"/>
      <c r="BJ139" s="109"/>
      <c r="BK139" s="109"/>
      <c r="BL139" s="110"/>
      <c r="BM139" s="109"/>
      <c r="BN139" s="111"/>
      <c r="BO139" s="111"/>
      <c r="BP139" s="112"/>
      <c r="BQ139" s="113"/>
      <c r="BR139" s="114"/>
      <c r="BS139" s="113"/>
      <c r="BT139" s="115">
        <f t="shared" si="251"/>
        <v>0</v>
      </c>
      <c r="BU139" s="116">
        <f t="shared" si="255"/>
        <v>0</v>
      </c>
      <c r="BV139" s="117">
        <f t="shared" si="252"/>
        <v>0</v>
      </c>
      <c r="BW139" s="118"/>
      <c r="BX139" s="118"/>
      <c r="BY139" s="119"/>
      <c r="BZ139" s="118"/>
      <c r="CA139" s="105"/>
      <c r="CB139" s="109"/>
      <c r="CC139" s="108"/>
      <c r="CD139" s="108"/>
      <c r="CE139" s="108"/>
      <c r="CF139" s="109"/>
      <c r="CG139" s="120"/>
      <c r="CH139" s="120"/>
      <c r="CI139" s="121"/>
      <c r="CJ139" s="121"/>
      <c r="CK139" s="121"/>
      <c r="CL139" s="122"/>
      <c r="CM139" s="123">
        <f t="shared" si="261"/>
        <v>0</v>
      </c>
      <c r="CN139" s="124"/>
      <c r="CO139" s="94"/>
      <c r="CP139" s="122"/>
      <c r="CQ139" s="125" t="e">
        <f>+SUMIFS(#REF!,#REF!,AG139)</f>
        <v>#REF!</v>
      </c>
      <c r="CR139" s="126" t="e">
        <f>+SUMIFS(#REF!,#REF!,BB139)+SUMIFS(#REF!,#REF!,BH139)+SUMIFS(#REF!,#REF!,BN139)</f>
        <v>#REF!</v>
      </c>
      <c r="CS139" s="127" t="e">
        <f t="shared" si="256"/>
        <v>#REF!</v>
      </c>
      <c r="CT139" s="128"/>
      <c r="CU139" s="129">
        <f t="shared" si="262"/>
        <v>0</v>
      </c>
      <c r="CV139" s="130"/>
      <c r="CW139" s="131">
        <f t="shared" si="263"/>
        <v>0</v>
      </c>
      <c r="CX139" s="129">
        <f t="shared" si="264"/>
        <v>0</v>
      </c>
      <c r="CY139" s="132">
        <f t="shared" si="260"/>
        <v>0</v>
      </c>
      <c r="CZ139" s="132">
        <f t="shared" si="265"/>
        <v>42277</v>
      </c>
      <c r="DA139" s="133">
        <f t="shared" si="257"/>
        <v>100</v>
      </c>
      <c r="DB139" s="459"/>
      <c r="DC139" s="132">
        <f t="shared" si="258"/>
        <v>100</v>
      </c>
      <c r="DD139" s="134" t="e">
        <f t="shared" si="259"/>
        <v>#REF!</v>
      </c>
    </row>
    <row r="140" spans="2:108" s="82" customFormat="1" x14ac:dyDescent="0.25">
      <c r="B140" s="197"/>
      <c r="C140" s="43"/>
      <c r="D140" s="84"/>
      <c r="E140" s="194"/>
      <c r="F140" s="85"/>
      <c r="G140" s="85"/>
      <c r="H140" s="86"/>
      <c r="I140" s="86"/>
      <c r="J140" s="220"/>
      <c r="K140" s="98"/>
      <c r="L140" s="87"/>
      <c r="M140" s="87"/>
      <c r="N140" s="88"/>
      <c r="O140" s="97"/>
      <c r="P140" s="90"/>
      <c r="Q140" s="89"/>
      <c r="R140" s="90"/>
      <c r="S140" s="91"/>
      <c r="T140" s="92"/>
      <c r="U140" s="91"/>
      <c r="V140" s="135"/>
      <c r="W140" s="194"/>
      <c r="X140" s="194"/>
      <c r="Y140" s="94">
        <f t="shared" si="253"/>
        <v>0</v>
      </c>
      <c r="Z140" s="86"/>
      <c r="AA140" s="86"/>
      <c r="AB140" s="86"/>
      <c r="AC140" s="86"/>
      <c r="AD140" s="95"/>
      <c r="AE140" s="96"/>
      <c r="AF140" s="83"/>
      <c r="AG140" s="98"/>
      <c r="AH140" s="194"/>
      <c r="AI140" s="99"/>
      <c r="AJ140" s="258"/>
      <c r="AK140" s="95"/>
      <c r="AL140" s="88"/>
      <c r="AM140" s="88"/>
      <c r="AN140" s="94"/>
      <c r="AO140" s="94">
        <f t="shared" si="250"/>
        <v>0</v>
      </c>
      <c r="AP140" s="100" t="s">
        <v>17</v>
      </c>
      <c r="AQ140" s="101" t="s">
        <v>30</v>
      </c>
      <c r="AR140" s="101" t="s">
        <v>30</v>
      </c>
      <c r="AS140" s="101" t="s">
        <v>30</v>
      </c>
      <c r="AT140" s="102" t="s">
        <v>30</v>
      </c>
      <c r="AU140" s="194"/>
      <c r="AV140" s="194"/>
      <c r="AW140" s="88">
        <f t="shared" si="254"/>
        <v>0</v>
      </c>
      <c r="AX140" s="88"/>
      <c r="AY140" s="136"/>
      <c r="AZ140" s="103" t="e">
        <f>LOOKUP(AY140,#REF!,#REF!)</f>
        <v>#REF!</v>
      </c>
      <c r="BA140" s="92"/>
      <c r="BB140" s="137"/>
      <c r="BC140" s="104"/>
      <c r="BD140" s="105"/>
      <c r="BE140" s="105"/>
      <c r="BF140" s="104"/>
      <c r="BG140" s="105"/>
      <c r="BH140" s="107"/>
      <c r="BI140" s="108"/>
      <c r="BJ140" s="109"/>
      <c r="BK140" s="109"/>
      <c r="BL140" s="110"/>
      <c r="BM140" s="109"/>
      <c r="BN140" s="111"/>
      <c r="BO140" s="111"/>
      <c r="BP140" s="112"/>
      <c r="BQ140" s="113"/>
      <c r="BR140" s="114"/>
      <c r="BS140" s="113"/>
      <c r="BT140" s="115">
        <f t="shared" si="251"/>
        <v>0</v>
      </c>
      <c r="BU140" s="116">
        <f t="shared" si="255"/>
        <v>0</v>
      </c>
      <c r="BV140" s="117">
        <f t="shared" si="252"/>
        <v>0</v>
      </c>
      <c r="BW140" s="118"/>
      <c r="BX140" s="118"/>
      <c r="BY140" s="118"/>
      <c r="BZ140" s="118"/>
      <c r="CA140" s="105"/>
      <c r="CB140" s="108"/>
      <c r="CC140" s="108"/>
      <c r="CD140" s="108"/>
      <c r="CE140" s="108"/>
      <c r="CF140" s="109"/>
      <c r="CG140" s="120"/>
      <c r="CH140" s="120"/>
      <c r="CI140" s="121"/>
      <c r="CJ140" s="121"/>
      <c r="CK140" s="121"/>
      <c r="CL140" s="122"/>
      <c r="CM140" s="123">
        <f t="shared" si="261"/>
        <v>0</v>
      </c>
      <c r="CN140" s="124"/>
      <c r="CO140" s="94"/>
      <c r="CP140" s="122"/>
      <c r="CQ140" s="125" t="e">
        <f>+SUMIFS(#REF!,#REF!,AG140)</f>
        <v>#REF!</v>
      </c>
      <c r="CR140" s="126" t="e">
        <f>+SUMIFS(#REF!,#REF!,BB140)+SUMIFS(#REF!,#REF!,BH140)+SUMIFS(#REF!,#REF!,BN140)</f>
        <v>#REF!</v>
      </c>
      <c r="CS140" s="127" t="e">
        <f t="shared" si="256"/>
        <v>#REF!</v>
      </c>
      <c r="CT140" s="128"/>
      <c r="CU140" s="129">
        <f t="shared" si="262"/>
        <v>0</v>
      </c>
      <c r="CV140" s="130"/>
      <c r="CW140" s="131">
        <f t="shared" si="263"/>
        <v>0</v>
      </c>
      <c r="CX140" s="129">
        <f t="shared" si="264"/>
        <v>0</v>
      </c>
      <c r="CY140" s="132">
        <f t="shared" si="260"/>
        <v>0</v>
      </c>
      <c r="CZ140" s="132">
        <f t="shared" si="265"/>
        <v>42277</v>
      </c>
      <c r="DA140" s="133">
        <f t="shared" si="257"/>
        <v>100</v>
      </c>
      <c r="DB140" s="459"/>
      <c r="DC140" s="132">
        <f t="shared" si="258"/>
        <v>100</v>
      </c>
      <c r="DD140" s="134" t="e">
        <f t="shared" si="259"/>
        <v>#REF!</v>
      </c>
    </row>
    <row r="141" spans="2:108" s="82" customFormat="1" x14ac:dyDescent="0.25">
      <c r="B141" s="197"/>
      <c r="C141" s="43"/>
      <c r="D141" s="84"/>
      <c r="E141" s="194"/>
      <c r="F141" s="85"/>
      <c r="G141" s="85"/>
      <c r="H141" s="86"/>
      <c r="I141" s="86"/>
      <c r="J141" s="220"/>
      <c r="K141" s="98"/>
      <c r="L141" s="87"/>
      <c r="M141" s="87"/>
      <c r="N141" s="88"/>
      <c r="O141" s="97"/>
      <c r="P141" s="90"/>
      <c r="Q141" s="89"/>
      <c r="R141" s="90"/>
      <c r="S141" s="91"/>
      <c r="T141" s="92"/>
      <c r="U141" s="91"/>
      <c r="V141" s="93"/>
      <c r="W141" s="194"/>
      <c r="X141" s="194"/>
      <c r="Y141" s="94">
        <f t="shared" si="253"/>
        <v>0</v>
      </c>
      <c r="Z141" s="86"/>
      <c r="AA141" s="86"/>
      <c r="AB141" s="86"/>
      <c r="AC141" s="86"/>
      <c r="AD141" s="95"/>
      <c r="AE141" s="96"/>
      <c r="AF141" s="83"/>
      <c r="AG141" s="98"/>
      <c r="AH141" s="194"/>
      <c r="AI141" s="99"/>
      <c r="AJ141" s="258"/>
      <c r="AK141" s="95"/>
      <c r="AL141" s="88"/>
      <c r="AM141" s="88"/>
      <c r="AN141" s="94"/>
      <c r="AO141" s="94">
        <f t="shared" si="250"/>
        <v>0</v>
      </c>
      <c r="AP141" s="100" t="s">
        <v>17</v>
      </c>
      <c r="AQ141" s="101" t="s">
        <v>30</v>
      </c>
      <c r="AR141" s="101" t="s">
        <v>30</v>
      </c>
      <c r="AS141" s="101" t="s">
        <v>30</v>
      </c>
      <c r="AT141" s="102" t="s">
        <v>30</v>
      </c>
      <c r="AU141" s="194"/>
      <c r="AV141" s="194"/>
      <c r="AW141" s="88">
        <f t="shared" si="254"/>
        <v>0</v>
      </c>
      <c r="AX141" s="88"/>
      <c r="AY141" s="136"/>
      <c r="AZ141" s="103" t="e">
        <f>LOOKUP(AY141,#REF!,#REF!)</f>
        <v>#REF!</v>
      </c>
      <c r="BA141" s="92"/>
      <c r="BB141" s="104"/>
      <c r="BC141" s="104"/>
      <c r="BD141" s="105"/>
      <c r="BE141" s="138"/>
      <c r="BF141" s="104"/>
      <c r="BG141" s="105"/>
      <c r="BH141" s="107"/>
      <c r="BI141" s="108"/>
      <c r="BJ141" s="109"/>
      <c r="BK141" s="109"/>
      <c r="BL141" s="110"/>
      <c r="BM141" s="109"/>
      <c r="BN141" s="111"/>
      <c r="BO141" s="111"/>
      <c r="BP141" s="112"/>
      <c r="BQ141" s="113"/>
      <c r="BR141" s="114"/>
      <c r="BS141" s="113"/>
      <c r="BT141" s="115">
        <f t="shared" si="251"/>
        <v>0</v>
      </c>
      <c r="BU141" s="116">
        <f t="shared" si="255"/>
        <v>0</v>
      </c>
      <c r="BV141" s="117">
        <f t="shared" si="252"/>
        <v>0</v>
      </c>
      <c r="BW141" s="118"/>
      <c r="BX141" s="118"/>
      <c r="BY141" s="119"/>
      <c r="BZ141" s="118"/>
      <c r="CA141" s="105"/>
      <c r="CB141" s="108"/>
      <c r="CC141" s="108"/>
      <c r="CD141" s="139"/>
      <c r="CE141" s="108"/>
      <c r="CF141" s="109"/>
      <c r="CG141" s="120"/>
      <c r="CH141" s="120"/>
      <c r="CI141" s="121"/>
      <c r="CJ141" s="121"/>
      <c r="CK141" s="121"/>
      <c r="CL141" s="122"/>
      <c r="CM141" s="123">
        <f t="shared" si="261"/>
        <v>0</v>
      </c>
      <c r="CN141" s="124"/>
      <c r="CO141" s="94"/>
      <c r="CP141" s="122"/>
      <c r="CQ141" s="125" t="e">
        <f>+SUMIFS(#REF!,#REF!,AG141)</f>
        <v>#REF!</v>
      </c>
      <c r="CR141" s="126" t="e">
        <f>+SUMIFS(#REF!,#REF!,BB141)+SUMIFS(#REF!,#REF!,BH141)+SUMIFS(#REF!,#REF!,BN141)</f>
        <v>#REF!</v>
      </c>
      <c r="CS141" s="127" t="e">
        <f t="shared" si="256"/>
        <v>#REF!</v>
      </c>
      <c r="CT141" s="128"/>
      <c r="CU141" s="129">
        <f t="shared" si="262"/>
        <v>0</v>
      </c>
      <c r="CV141" s="130"/>
      <c r="CW141" s="131">
        <f t="shared" si="263"/>
        <v>0</v>
      </c>
      <c r="CX141" s="129">
        <f t="shared" si="264"/>
        <v>0</v>
      </c>
      <c r="CY141" s="132">
        <f t="shared" si="260"/>
        <v>0</v>
      </c>
      <c r="CZ141" s="132">
        <f t="shared" si="265"/>
        <v>42277</v>
      </c>
      <c r="DA141" s="133">
        <f t="shared" si="257"/>
        <v>100</v>
      </c>
      <c r="DB141" s="459"/>
      <c r="DC141" s="132">
        <f t="shared" si="258"/>
        <v>100</v>
      </c>
      <c r="DD141" s="134" t="e">
        <f t="shared" si="259"/>
        <v>#REF!</v>
      </c>
    </row>
    <row r="142" spans="2:108" s="82" customFormat="1" x14ac:dyDescent="0.25">
      <c r="B142" s="197"/>
      <c r="C142" s="187"/>
      <c r="D142" s="84"/>
      <c r="E142" s="194"/>
      <c r="F142" s="85"/>
      <c r="G142" s="85"/>
      <c r="H142" s="86"/>
      <c r="I142" s="86"/>
      <c r="J142" s="218"/>
      <c r="K142" s="143"/>
      <c r="L142" s="87"/>
      <c r="M142" s="201"/>
      <c r="N142" s="88"/>
      <c r="O142" s="97"/>
      <c r="P142" s="90"/>
      <c r="Q142" s="89"/>
      <c r="R142" s="90"/>
      <c r="S142" s="91"/>
      <c r="T142" s="92"/>
      <c r="U142" s="91"/>
      <c r="V142" s="224"/>
      <c r="W142" s="194"/>
      <c r="X142" s="194"/>
      <c r="Y142" s="94">
        <f t="shared" si="253"/>
        <v>0</v>
      </c>
      <c r="Z142" s="192"/>
      <c r="AA142" s="192"/>
      <c r="AB142" s="192"/>
      <c r="AC142" s="192"/>
      <c r="AD142" s="146"/>
      <c r="AE142" s="96"/>
      <c r="AF142" s="83"/>
      <c r="AG142" s="98"/>
      <c r="AH142" s="194"/>
      <c r="AI142" s="195"/>
      <c r="AJ142" s="257"/>
      <c r="AK142" s="146"/>
      <c r="AL142" s="88"/>
      <c r="AM142" s="88"/>
      <c r="AN142" s="94"/>
      <c r="AO142" s="94">
        <f t="shared" si="250"/>
        <v>0</v>
      </c>
      <c r="AP142" s="100" t="s">
        <v>17</v>
      </c>
      <c r="AQ142" s="101" t="s">
        <v>30</v>
      </c>
      <c r="AR142" s="101" t="s">
        <v>30</v>
      </c>
      <c r="AS142" s="101" t="s">
        <v>30</v>
      </c>
      <c r="AT142" s="102" t="s">
        <v>30</v>
      </c>
      <c r="AU142" s="194"/>
      <c r="AV142" s="194"/>
      <c r="AW142" s="88">
        <f t="shared" si="254"/>
        <v>0</v>
      </c>
      <c r="AX142" s="88"/>
      <c r="AY142" s="196"/>
      <c r="AZ142" s="103" t="e">
        <f>LOOKUP(AY142,#REF!,#REF!)</f>
        <v>#REF!</v>
      </c>
      <c r="BA142" s="228"/>
      <c r="BB142" s="104"/>
      <c r="BC142" s="104"/>
      <c r="BD142" s="105"/>
      <c r="BE142" s="106"/>
      <c r="BF142" s="104"/>
      <c r="BG142" s="105"/>
      <c r="BH142" s="107"/>
      <c r="BI142" s="108"/>
      <c r="BJ142" s="109"/>
      <c r="BK142" s="109"/>
      <c r="BL142" s="110"/>
      <c r="BM142" s="109"/>
      <c r="BN142" s="111"/>
      <c r="BO142" s="111"/>
      <c r="BP142" s="112"/>
      <c r="BQ142" s="113"/>
      <c r="BR142" s="114"/>
      <c r="BS142" s="113"/>
      <c r="BT142" s="115">
        <f t="shared" si="251"/>
        <v>0</v>
      </c>
      <c r="BU142" s="116">
        <f t="shared" si="255"/>
        <v>0</v>
      </c>
      <c r="BV142" s="117">
        <f t="shared" si="252"/>
        <v>0</v>
      </c>
      <c r="BW142" s="118"/>
      <c r="BX142" s="118"/>
      <c r="BY142" s="119"/>
      <c r="BZ142" s="118"/>
      <c r="CA142" s="105"/>
      <c r="CB142" s="109"/>
      <c r="CC142" s="108"/>
      <c r="CD142" s="108"/>
      <c r="CE142" s="108"/>
      <c r="CF142" s="109"/>
      <c r="CG142" s="120"/>
      <c r="CH142" s="120"/>
      <c r="CI142" s="121"/>
      <c r="CJ142" s="121"/>
      <c r="CK142" s="121"/>
      <c r="CL142" s="122"/>
      <c r="CM142" s="123">
        <f t="shared" si="261"/>
        <v>0</v>
      </c>
      <c r="CN142" s="124"/>
      <c r="CO142" s="94"/>
      <c r="CP142" s="122"/>
      <c r="CQ142" s="125" t="e">
        <f>+SUMIFS(#REF!,#REF!,AG142)</f>
        <v>#REF!</v>
      </c>
      <c r="CR142" s="126" t="e">
        <f>+SUMIFS(#REF!,#REF!,BB142)+SUMIFS(#REF!,#REF!,BH142)+SUMIFS(#REF!,#REF!,BN142)</f>
        <v>#REF!</v>
      </c>
      <c r="CS142" s="127" t="e">
        <f t="shared" si="256"/>
        <v>#REF!</v>
      </c>
      <c r="CT142" s="128"/>
      <c r="CU142" s="129">
        <f t="shared" si="262"/>
        <v>0</v>
      </c>
      <c r="CV142" s="130"/>
      <c r="CW142" s="131">
        <f t="shared" si="263"/>
        <v>0</v>
      </c>
      <c r="CX142" s="129">
        <f t="shared" si="264"/>
        <v>0</v>
      </c>
      <c r="CY142" s="132">
        <f t="shared" si="260"/>
        <v>0</v>
      </c>
      <c r="CZ142" s="132">
        <f t="shared" si="265"/>
        <v>42277</v>
      </c>
      <c r="DA142" s="133">
        <f t="shared" si="257"/>
        <v>100</v>
      </c>
      <c r="DB142" s="459"/>
      <c r="DC142" s="132">
        <f t="shared" si="258"/>
        <v>100</v>
      </c>
      <c r="DD142" s="134" t="e">
        <f t="shared" si="259"/>
        <v>#REF!</v>
      </c>
    </row>
    <row r="143" spans="2:108" s="82" customFormat="1" ht="54" x14ac:dyDescent="0.25">
      <c r="B143" s="197"/>
      <c r="C143" s="43"/>
      <c r="D143" s="84"/>
      <c r="E143" s="194"/>
      <c r="F143" s="85"/>
      <c r="G143" s="85"/>
      <c r="H143" s="86"/>
      <c r="I143" s="86"/>
      <c r="J143" s="220"/>
      <c r="K143" s="98"/>
      <c r="L143" s="87"/>
      <c r="M143" s="87"/>
      <c r="N143" s="88"/>
      <c r="O143" s="97"/>
      <c r="P143" s="90"/>
      <c r="Q143" s="89"/>
      <c r="R143" s="90"/>
      <c r="S143" s="91"/>
      <c r="T143" s="92"/>
      <c r="U143" s="91"/>
      <c r="V143" s="135"/>
      <c r="W143" s="194"/>
      <c r="X143" s="194"/>
      <c r="Y143" s="94">
        <f t="shared" si="253"/>
        <v>0</v>
      </c>
      <c r="Z143" s="86"/>
      <c r="AA143" s="86"/>
      <c r="AB143" s="86"/>
      <c r="AC143" s="86"/>
      <c r="AD143" s="95"/>
      <c r="AE143" s="96"/>
      <c r="AF143" s="83"/>
      <c r="AG143" s="98"/>
      <c r="AH143" s="194"/>
      <c r="AI143" s="99"/>
      <c r="AJ143" s="258"/>
      <c r="AK143" s="95"/>
      <c r="AL143" s="88"/>
      <c r="AM143" s="88"/>
      <c r="AN143" s="94"/>
      <c r="AO143" s="94">
        <f t="shared" si="250"/>
        <v>0</v>
      </c>
      <c r="AP143" s="100" t="s">
        <v>82</v>
      </c>
      <c r="AQ143" s="101" t="s">
        <v>83</v>
      </c>
      <c r="AR143" s="101" t="s">
        <v>87</v>
      </c>
      <c r="AS143" s="101" t="s">
        <v>53</v>
      </c>
      <c r="AT143" s="102">
        <v>42108</v>
      </c>
      <c r="AU143" s="194"/>
      <c r="AV143" s="194"/>
      <c r="AW143" s="88">
        <f t="shared" si="254"/>
        <v>0</v>
      </c>
      <c r="AX143" s="88">
        <f>+AV143+(3*365)</f>
        <v>1095</v>
      </c>
      <c r="AY143" s="136"/>
      <c r="AZ143" s="103" t="e">
        <f>LOOKUP(AY143,#REF!,#REF!)</f>
        <v>#REF!</v>
      </c>
      <c r="BA143" s="92"/>
      <c r="BB143" s="137"/>
      <c r="BC143" s="104"/>
      <c r="BD143" s="105"/>
      <c r="BE143" s="105"/>
      <c r="BF143" s="104"/>
      <c r="BG143" s="105"/>
      <c r="BH143" s="107"/>
      <c r="BI143" s="108"/>
      <c r="BJ143" s="109"/>
      <c r="BK143" s="109"/>
      <c r="BL143" s="110"/>
      <c r="BM143" s="109"/>
      <c r="BN143" s="111"/>
      <c r="BO143" s="111"/>
      <c r="BP143" s="112"/>
      <c r="BQ143" s="113"/>
      <c r="BR143" s="114"/>
      <c r="BS143" s="113"/>
      <c r="BT143" s="115">
        <f t="shared" si="251"/>
        <v>0</v>
      </c>
      <c r="BU143" s="116">
        <f t="shared" si="255"/>
        <v>0</v>
      </c>
      <c r="BV143" s="117">
        <f t="shared" si="252"/>
        <v>0</v>
      </c>
      <c r="BW143" s="118"/>
      <c r="BX143" s="118"/>
      <c r="BY143" s="118"/>
      <c r="BZ143" s="118"/>
      <c r="CA143" s="105"/>
      <c r="CB143" s="108"/>
      <c r="CC143" s="108"/>
      <c r="CD143" s="108"/>
      <c r="CE143" s="108"/>
      <c r="CF143" s="109"/>
      <c r="CG143" s="120"/>
      <c r="CH143" s="120"/>
      <c r="CI143" s="121"/>
      <c r="CJ143" s="121"/>
      <c r="CK143" s="121"/>
      <c r="CL143" s="122"/>
      <c r="CM143" s="123">
        <f t="shared" si="261"/>
        <v>0</v>
      </c>
      <c r="CN143" s="124"/>
      <c r="CO143" s="94"/>
      <c r="CP143" s="122"/>
      <c r="CQ143" s="125" t="e">
        <f>+SUMIFS(#REF!,#REF!,AG143)</f>
        <v>#REF!</v>
      </c>
      <c r="CR143" s="126" t="e">
        <f>+SUMIFS(#REF!,#REF!,BB143)+SUMIFS(#REF!,#REF!,BH143)+SUMIFS(#REF!,#REF!,BN143)</f>
        <v>#REF!</v>
      </c>
      <c r="CS143" s="127" t="e">
        <f t="shared" si="256"/>
        <v>#REF!</v>
      </c>
      <c r="CT143" s="128"/>
      <c r="CU143" s="129">
        <f t="shared" si="262"/>
        <v>0</v>
      </c>
      <c r="CV143" s="130"/>
      <c r="CW143" s="131">
        <f t="shared" si="263"/>
        <v>0</v>
      </c>
      <c r="CX143" s="129">
        <f t="shared" si="264"/>
        <v>0</v>
      </c>
      <c r="CY143" s="132">
        <f t="shared" si="260"/>
        <v>0</v>
      </c>
      <c r="CZ143" s="132">
        <f t="shared" si="265"/>
        <v>42277</v>
      </c>
      <c r="DA143" s="133">
        <f t="shared" si="257"/>
        <v>100</v>
      </c>
      <c r="DB143" s="459"/>
      <c r="DC143" s="132">
        <f t="shared" si="258"/>
        <v>100</v>
      </c>
      <c r="DD143" s="134" t="e">
        <f t="shared" si="259"/>
        <v>#REF!</v>
      </c>
    </row>
    <row r="144" spans="2:108" s="82" customFormat="1" x14ac:dyDescent="0.25">
      <c r="B144" s="197"/>
      <c r="C144" s="43"/>
      <c r="D144" s="84"/>
      <c r="E144" s="194"/>
      <c r="F144" s="85"/>
      <c r="G144" s="85"/>
      <c r="H144" s="86"/>
      <c r="I144" s="86"/>
      <c r="J144" s="220"/>
      <c r="K144" s="98"/>
      <c r="L144" s="87"/>
      <c r="M144" s="87"/>
      <c r="N144" s="88"/>
      <c r="O144" s="97"/>
      <c r="P144" s="90"/>
      <c r="Q144" s="89"/>
      <c r="R144" s="90"/>
      <c r="S144" s="91"/>
      <c r="T144" s="92"/>
      <c r="U144" s="91"/>
      <c r="V144" s="93"/>
      <c r="W144" s="194"/>
      <c r="X144" s="194"/>
      <c r="Y144" s="94">
        <f t="shared" si="253"/>
        <v>0</v>
      </c>
      <c r="Z144" s="86"/>
      <c r="AA144" s="86"/>
      <c r="AB144" s="86"/>
      <c r="AC144" s="86"/>
      <c r="AD144" s="95"/>
      <c r="AE144" s="96"/>
      <c r="AF144" s="83"/>
      <c r="AG144" s="98"/>
      <c r="AH144" s="194"/>
      <c r="AI144" s="99"/>
      <c r="AJ144" s="258"/>
      <c r="AK144" s="95"/>
      <c r="AL144" s="88"/>
      <c r="AM144" s="88"/>
      <c r="AN144" s="94"/>
      <c r="AO144" s="94">
        <f t="shared" si="250"/>
        <v>0</v>
      </c>
      <c r="AP144" s="100" t="s">
        <v>17</v>
      </c>
      <c r="AQ144" s="101" t="s">
        <v>30</v>
      </c>
      <c r="AR144" s="101" t="s">
        <v>30</v>
      </c>
      <c r="AS144" s="101" t="s">
        <v>30</v>
      </c>
      <c r="AT144" s="102" t="s">
        <v>30</v>
      </c>
      <c r="AU144" s="194"/>
      <c r="AV144" s="194"/>
      <c r="AW144" s="88">
        <f t="shared" si="254"/>
        <v>0</v>
      </c>
      <c r="AX144" s="88"/>
      <c r="AY144" s="136"/>
      <c r="AZ144" s="103" t="e">
        <f>LOOKUP(AY144,#REF!,#REF!)</f>
        <v>#REF!</v>
      </c>
      <c r="BA144" s="92"/>
      <c r="BB144" s="104"/>
      <c r="BC144" s="104"/>
      <c r="BD144" s="105"/>
      <c r="BE144" s="138"/>
      <c r="BF144" s="104"/>
      <c r="BG144" s="105"/>
      <c r="BH144" s="107"/>
      <c r="BI144" s="108"/>
      <c r="BJ144" s="109"/>
      <c r="BK144" s="109"/>
      <c r="BL144" s="110"/>
      <c r="BM144" s="109"/>
      <c r="BN144" s="111"/>
      <c r="BO144" s="111"/>
      <c r="BP144" s="112"/>
      <c r="BQ144" s="113"/>
      <c r="BR144" s="114"/>
      <c r="BS144" s="113"/>
      <c r="BT144" s="115">
        <f t="shared" si="251"/>
        <v>0</v>
      </c>
      <c r="BU144" s="116">
        <f t="shared" si="255"/>
        <v>0</v>
      </c>
      <c r="BV144" s="117">
        <f t="shared" si="252"/>
        <v>0</v>
      </c>
      <c r="BW144" s="118"/>
      <c r="BX144" s="118"/>
      <c r="BY144" s="119"/>
      <c r="BZ144" s="118"/>
      <c r="CA144" s="105"/>
      <c r="CB144" s="108"/>
      <c r="CC144" s="108"/>
      <c r="CD144" s="139"/>
      <c r="CE144" s="108"/>
      <c r="CF144" s="109"/>
      <c r="CG144" s="120"/>
      <c r="CH144" s="120"/>
      <c r="CI144" s="121"/>
      <c r="CJ144" s="121"/>
      <c r="CK144" s="121"/>
      <c r="CL144" s="122"/>
      <c r="CM144" s="123">
        <f t="shared" si="261"/>
        <v>0</v>
      </c>
      <c r="CN144" s="124"/>
      <c r="CO144" s="94"/>
      <c r="CP144" s="122"/>
      <c r="CQ144" s="125" t="e">
        <f>+SUMIFS(#REF!,#REF!,AG144)</f>
        <v>#REF!</v>
      </c>
      <c r="CR144" s="126" t="e">
        <f>+SUMIFS(#REF!,#REF!,BB144)+SUMIFS(#REF!,#REF!,BH144)+SUMIFS(#REF!,#REF!,BN144)</f>
        <v>#REF!</v>
      </c>
      <c r="CS144" s="127" t="e">
        <f t="shared" si="256"/>
        <v>#REF!</v>
      </c>
      <c r="CT144" s="128"/>
      <c r="CU144" s="129">
        <f t="shared" si="262"/>
        <v>0</v>
      </c>
      <c r="CV144" s="130"/>
      <c r="CW144" s="131">
        <f t="shared" si="263"/>
        <v>0</v>
      </c>
      <c r="CX144" s="129">
        <f t="shared" si="264"/>
        <v>0</v>
      </c>
      <c r="CY144" s="132">
        <f t="shared" si="260"/>
        <v>0</v>
      </c>
      <c r="CZ144" s="132">
        <f t="shared" si="265"/>
        <v>42277</v>
      </c>
      <c r="DA144" s="133">
        <f t="shared" si="257"/>
        <v>100</v>
      </c>
      <c r="DB144" s="459"/>
      <c r="DC144" s="132">
        <f t="shared" si="258"/>
        <v>100</v>
      </c>
      <c r="DD144" s="134" t="e">
        <f t="shared" si="259"/>
        <v>#REF!</v>
      </c>
    </row>
    <row r="145" spans="2:108" s="82" customFormat="1" x14ac:dyDescent="0.25">
      <c r="B145" s="197"/>
      <c r="C145" s="187"/>
      <c r="D145" s="84"/>
      <c r="E145" s="194"/>
      <c r="F145" s="85"/>
      <c r="G145" s="85"/>
      <c r="H145" s="86"/>
      <c r="I145" s="216"/>
      <c r="J145" s="222"/>
      <c r="K145" s="143"/>
      <c r="L145" s="87"/>
      <c r="M145" s="190"/>
      <c r="N145" s="88"/>
      <c r="O145" s="97"/>
      <c r="P145" s="90"/>
      <c r="Q145" s="89"/>
      <c r="R145" s="90"/>
      <c r="S145" s="91"/>
      <c r="T145" s="92"/>
      <c r="U145" s="91"/>
      <c r="V145" s="224"/>
      <c r="W145" s="194"/>
      <c r="X145" s="194"/>
      <c r="Y145" s="94">
        <f t="shared" si="253"/>
        <v>0</v>
      </c>
      <c r="Z145" s="192"/>
      <c r="AA145" s="192"/>
      <c r="AB145" s="192"/>
      <c r="AC145" s="192"/>
      <c r="AD145" s="146"/>
      <c r="AE145" s="96"/>
      <c r="AF145" s="83"/>
      <c r="AG145" s="98"/>
      <c r="AH145" s="194"/>
      <c r="AI145" s="195"/>
      <c r="AJ145" s="257"/>
      <c r="AK145" s="146"/>
      <c r="AL145" s="88"/>
      <c r="AM145" s="88"/>
      <c r="AN145" s="94"/>
      <c r="AO145" s="94">
        <f t="shared" si="250"/>
        <v>0</v>
      </c>
      <c r="AP145" s="100" t="s">
        <v>17</v>
      </c>
      <c r="AQ145" s="101" t="s">
        <v>30</v>
      </c>
      <c r="AR145" s="101" t="s">
        <v>30</v>
      </c>
      <c r="AS145" s="101" t="s">
        <v>30</v>
      </c>
      <c r="AT145" s="102" t="s">
        <v>30</v>
      </c>
      <c r="AU145" s="194"/>
      <c r="AV145" s="194"/>
      <c r="AW145" s="88">
        <f t="shared" si="254"/>
        <v>0</v>
      </c>
      <c r="AX145" s="88"/>
      <c r="AY145" s="196"/>
      <c r="AZ145" s="103" t="e">
        <f>LOOKUP(AY145,#REF!,#REF!)</f>
        <v>#REF!</v>
      </c>
      <c r="BA145" s="232"/>
      <c r="BB145" s="104"/>
      <c r="BC145" s="104"/>
      <c r="BD145" s="105"/>
      <c r="BE145" s="106"/>
      <c r="BF145" s="104"/>
      <c r="BG145" s="105"/>
      <c r="BH145" s="107"/>
      <c r="BI145" s="108"/>
      <c r="BJ145" s="109"/>
      <c r="BK145" s="109"/>
      <c r="BL145" s="110"/>
      <c r="BM145" s="109"/>
      <c r="BN145" s="111"/>
      <c r="BO145" s="111"/>
      <c r="BP145" s="112"/>
      <c r="BQ145" s="113"/>
      <c r="BR145" s="114"/>
      <c r="BS145" s="113"/>
      <c r="BT145" s="115">
        <f t="shared" si="251"/>
        <v>0</v>
      </c>
      <c r="BU145" s="116">
        <f t="shared" si="255"/>
        <v>0</v>
      </c>
      <c r="BV145" s="117">
        <f t="shared" si="252"/>
        <v>0</v>
      </c>
      <c r="BW145" s="118"/>
      <c r="BX145" s="118"/>
      <c r="BY145" s="119"/>
      <c r="BZ145" s="118"/>
      <c r="CA145" s="105"/>
      <c r="CB145" s="109"/>
      <c r="CC145" s="108"/>
      <c r="CD145" s="108"/>
      <c r="CE145" s="108"/>
      <c r="CF145" s="109"/>
      <c r="CG145" s="120"/>
      <c r="CH145" s="120"/>
      <c r="CI145" s="121"/>
      <c r="CJ145" s="121"/>
      <c r="CK145" s="121"/>
      <c r="CL145" s="122"/>
      <c r="CM145" s="123">
        <f t="shared" si="261"/>
        <v>0</v>
      </c>
      <c r="CN145" s="124"/>
      <c r="CO145" s="94"/>
      <c r="CP145" s="122"/>
      <c r="CQ145" s="125" t="e">
        <f>+SUMIFS(#REF!,#REF!,AG145)</f>
        <v>#REF!</v>
      </c>
      <c r="CR145" s="126" t="e">
        <f>+SUMIFS(#REF!,#REF!,BB145)+SUMIFS(#REF!,#REF!,BH145)+SUMIFS(#REF!,#REF!,BN145)</f>
        <v>#REF!</v>
      </c>
      <c r="CS145" s="127" t="e">
        <f t="shared" si="256"/>
        <v>#REF!</v>
      </c>
      <c r="CT145" s="128"/>
      <c r="CU145" s="129">
        <f t="shared" si="262"/>
        <v>0</v>
      </c>
      <c r="CV145" s="130"/>
      <c r="CW145" s="131">
        <f t="shared" si="263"/>
        <v>0</v>
      </c>
      <c r="CX145" s="129">
        <f t="shared" si="264"/>
        <v>0</v>
      </c>
      <c r="CY145" s="132">
        <f t="shared" si="260"/>
        <v>0</v>
      </c>
      <c r="CZ145" s="132">
        <f t="shared" si="265"/>
        <v>42277</v>
      </c>
      <c r="DA145" s="133">
        <f t="shared" si="257"/>
        <v>100</v>
      </c>
      <c r="DB145" s="459"/>
      <c r="DC145" s="132">
        <f t="shared" si="258"/>
        <v>100</v>
      </c>
      <c r="DD145" s="134" t="e">
        <f t="shared" si="259"/>
        <v>#REF!</v>
      </c>
    </row>
    <row r="146" spans="2:108" s="82" customFormat="1" x14ac:dyDescent="0.25">
      <c r="B146" s="197"/>
      <c r="C146" s="43"/>
      <c r="D146" s="84"/>
      <c r="E146" s="194"/>
      <c r="F146" s="85"/>
      <c r="G146" s="85"/>
      <c r="H146" s="86"/>
      <c r="I146" s="86"/>
      <c r="J146" s="220"/>
      <c r="K146" s="98"/>
      <c r="L146" s="87"/>
      <c r="M146" s="87"/>
      <c r="N146" s="88"/>
      <c r="O146" s="97"/>
      <c r="P146" s="90"/>
      <c r="Q146" s="89"/>
      <c r="R146" s="90"/>
      <c r="S146" s="91"/>
      <c r="T146" s="92"/>
      <c r="U146" s="91"/>
      <c r="V146" s="135"/>
      <c r="W146" s="194"/>
      <c r="X146" s="194"/>
      <c r="Y146" s="94">
        <f t="shared" si="253"/>
        <v>0</v>
      </c>
      <c r="Z146" s="86"/>
      <c r="AA146" s="86"/>
      <c r="AB146" s="86"/>
      <c r="AC146" s="86"/>
      <c r="AD146" s="95"/>
      <c r="AE146" s="96"/>
      <c r="AF146" s="83"/>
      <c r="AG146" s="98"/>
      <c r="AH146" s="194"/>
      <c r="AI146" s="99"/>
      <c r="AJ146" s="258"/>
      <c r="AK146" s="95"/>
      <c r="AL146" s="88"/>
      <c r="AM146" s="88"/>
      <c r="AN146" s="94"/>
      <c r="AO146" s="94">
        <f t="shared" si="250"/>
        <v>0</v>
      </c>
      <c r="AP146" s="100" t="s">
        <v>17</v>
      </c>
      <c r="AQ146" s="101" t="s">
        <v>30</v>
      </c>
      <c r="AR146" s="101" t="s">
        <v>30</v>
      </c>
      <c r="AS146" s="101" t="s">
        <v>30</v>
      </c>
      <c r="AT146" s="102" t="s">
        <v>30</v>
      </c>
      <c r="AU146" s="194"/>
      <c r="AV146" s="194"/>
      <c r="AW146" s="88">
        <f t="shared" si="254"/>
        <v>0</v>
      </c>
      <c r="AX146" s="88"/>
      <c r="AY146" s="136"/>
      <c r="AZ146" s="103" t="e">
        <f>LOOKUP(AY146,#REF!,#REF!)</f>
        <v>#REF!</v>
      </c>
      <c r="BA146" s="92"/>
      <c r="BB146" s="137"/>
      <c r="BC146" s="104"/>
      <c r="BD146" s="105"/>
      <c r="BE146" s="105"/>
      <c r="BF146" s="104"/>
      <c r="BG146" s="105"/>
      <c r="BH146" s="107"/>
      <c r="BI146" s="108"/>
      <c r="BJ146" s="109"/>
      <c r="BK146" s="109"/>
      <c r="BL146" s="110"/>
      <c r="BM146" s="109"/>
      <c r="BN146" s="111"/>
      <c r="BO146" s="111"/>
      <c r="BP146" s="112"/>
      <c r="BQ146" s="113"/>
      <c r="BR146" s="114"/>
      <c r="BS146" s="113"/>
      <c r="BT146" s="115">
        <f t="shared" si="251"/>
        <v>0</v>
      </c>
      <c r="BU146" s="116">
        <f t="shared" si="255"/>
        <v>0</v>
      </c>
      <c r="BV146" s="117">
        <f t="shared" si="252"/>
        <v>0</v>
      </c>
      <c r="BW146" s="118"/>
      <c r="BX146" s="118"/>
      <c r="BY146" s="118"/>
      <c r="BZ146" s="118"/>
      <c r="CA146" s="105"/>
      <c r="CB146" s="108"/>
      <c r="CC146" s="108"/>
      <c r="CD146" s="108"/>
      <c r="CE146" s="108"/>
      <c r="CF146" s="109"/>
      <c r="CG146" s="120"/>
      <c r="CH146" s="120"/>
      <c r="CI146" s="121"/>
      <c r="CJ146" s="121"/>
      <c r="CK146" s="121"/>
      <c r="CL146" s="122"/>
      <c r="CM146" s="123">
        <f t="shared" si="261"/>
        <v>0</v>
      </c>
      <c r="CN146" s="124"/>
      <c r="CO146" s="94"/>
      <c r="CP146" s="122"/>
      <c r="CQ146" s="125" t="e">
        <f>+SUMIFS(#REF!,#REF!,AG146)</f>
        <v>#REF!</v>
      </c>
      <c r="CR146" s="126" t="e">
        <f>+SUMIFS(#REF!,#REF!,BB146)+SUMIFS(#REF!,#REF!,BH146)+SUMIFS(#REF!,#REF!,BN146)</f>
        <v>#REF!</v>
      </c>
      <c r="CS146" s="127" t="e">
        <f t="shared" si="256"/>
        <v>#REF!</v>
      </c>
      <c r="CT146" s="128"/>
      <c r="CU146" s="129">
        <f t="shared" si="262"/>
        <v>0</v>
      </c>
      <c r="CV146" s="130"/>
      <c r="CW146" s="131">
        <f t="shared" si="263"/>
        <v>0</v>
      </c>
      <c r="CX146" s="129">
        <f t="shared" si="264"/>
        <v>0</v>
      </c>
      <c r="CY146" s="132">
        <f t="shared" si="260"/>
        <v>0</v>
      </c>
      <c r="CZ146" s="132">
        <f t="shared" si="265"/>
        <v>42277</v>
      </c>
      <c r="DA146" s="133">
        <f t="shared" si="257"/>
        <v>100</v>
      </c>
      <c r="DB146" s="459"/>
      <c r="DC146" s="132">
        <f t="shared" si="258"/>
        <v>100</v>
      </c>
      <c r="DD146" s="134" t="e">
        <f t="shared" si="259"/>
        <v>#REF!</v>
      </c>
    </row>
    <row r="147" spans="2:108" s="82" customFormat="1" x14ac:dyDescent="0.25">
      <c r="B147" s="197"/>
      <c r="C147" s="43"/>
      <c r="D147" s="84"/>
      <c r="E147" s="194"/>
      <c r="F147" s="85"/>
      <c r="G147" s="85"/>
      <c r="H147" s="86"/>
      <c r="I147" s="86"/>
      <c r="J147" s="220"/>
      <c r="K147" s="98"/>
      <c r="L147" s="87"/>
      <c r="M147" s="87"/>
      <c r="N147" s="88"/>
      <c r="O147" s="97"/>
      <c r="P147" s="90"/>
      <c r="Q147" s="89"/>
      <c r="R147" s="90"/>
      <c r="S147" s="91"/>
      <c r="T147" s="92"/>
      <c r="U147" s="91"/>
      <c r="V147" s="93"/>
      <c r="W147" s="194"/>
      <c r="X147" s="194"/>
      <c r="Y147" s="94">
        <f t="shared" si="253"/>
        <v>0</v>
      </c>
      <c r="Z147" s="86"/>
      <c r="AA147" s="86"/>
      <c r="AB147" s="86"/>
      <c r="AC147" s="86"/>
      <c r="AD147" s="95"/>
      <c r="AE147" s="96"/>
      <c r="AF147" s="83"/>
      <c r="AG147" s="98"/>
      <c r="AH147" s="194"/>
      <c r="AI147" s="99"/>
      <c r="AJ147" s="258"/>
      <c r="AK147" s="95"/>
      <c r="AL147" s="88"/>
      <c r="AM147" s="88"/>
      <c r="AN147" s="94"/>
      <c r="AO147" s="94">
        <f t="shared" si="250"/>
        <v>0</v>
      </c>
      <c r="AP147" s="100" t="s">
        <v>17</v>
      </c>
      <c r="AQ147" s="101" t="s">
        <v>30</v>
      </c>
      <c r="AR147" s="101" t="s">
        <v>30</v>
      </c>
      <c r="AS147" s="101" t="s">
        <v>30</v>
      </c>
      <c r="AT147" s="102" t="s">
        <v>30</v>
      </c>
      <c r="AU147" s="194"/>
      <c r="AV147" s="194"/>
      <c r="AW147" s="88">
        <f t="shared" si="254"/>
        <v>0</v>
      </c>
      <c r="AX147" s="88"/>
      <c r="AY147" s="136"/>
      <c r="AZ147" s="103" t="e">
        <f>LOOKUP(AY147,#REF!,#REF!)</f>
        <v>#REF!</v>
      </c>
      <c r="BA147" s="92"/>
      <c r="BB147" s="104"/>
      <c r="BC147" s="104"/>
      <c r="BD147" s="105"/>
      <c r="BE147" s="138"/>
      <c r="BF147" s="104"/>
      <c r="BG147" s="105"/>
      <c r="BH147" s="107"/>
      <c r="BI147" s="108"/>
      <c r="BJ147" s="109"/>
      <c r="BK147" s="109"/>
      <c r="BL147" s="110"/>
      <c r="BM147" s="109"/>
      <c r="BN147" s="111"/>
      <c r="BO147" s="111"/>
      <c r="BP147" s="112"/>
      <c r="BQ147" s="113"/>
      <c r="BR147" s="114"/>
      <c r="BS147" s="113"/>
      <c r="BT147" s="115">
        <f t="shared" si="251"/>
        <v>0</v>
      </c>
      <c r="BU147" s="116">
        <f t="shared" si="255"/>
        <v>0</v>
      </c>
      <c r="BV147" s="117">
        <f t="shared" si="252"/>
        <v>0</v>
      </c>
      <c r="BW147" s="118"/>
      <c r="BX147" s="118"/>
      <c r="BY147" s="119"/>
      <c r="BZ147" s="118"/>
      <c r="CA147" s="105"/>
      <c r="CB147" s="108"/>
      <c r="CC147" s="108"/>
      <c r="CD147" s="139"/>
      <c r="CE147" s="108"/>
      <c r="CF147" s="109"/>
      <c r="CG147" s="120"/>
      <c r="CH147" s="120"/>
      <c r="CI147" s="121"/>
      <c r="CJ147" s="121"/>
      <c r="CK147" s="121"/>
      <c r="CL147" s="122"/>
      <c r="CM147" s="123">
        <f t="shared" si="261"/>
        <v>0</v>
      </c>
      <c r="CN147" s="124"/>
      <c r="CO147" s="94"/>
      <c r="CP147" s="122"/>
      <c r="CQ147" s="125" t="e">
        <f>+SUMIFS(#REF!,#REF!,AG147)</f>
        <v>#REF!</v>
      </c>
      <c r="CR147" s="126" t="e">
        <f>+SUMIFS(#REF!,#REF!,BB147)+SUMIFS(#REF!,#REF!,BH147)+SUMIFS(#REF!,#REF!,BN147)</f>
        <v>#REF!</v>
      </c>
      <c r="CS147" s="127" t="e">
        <f t="shared" si="256"/>
        <v>#REF!</v>
      </c>
      <c r="CT147" s="128"/>
      <c r="CU147" s="129">
        <f t="shared" si="262"/>
        <v>0</v>
      </c>
      <c r="CV147" s="130"/>
      <c r="CW147" s="131">
        <f t="shared" si="263"/>
        <v>0</v>
      </c>
      <c r="CX147" s="129">
        <f t="shared" si="264"/>
        <v>0</v>
      </c>
      <c r="CY147" s="132">
        <f t="shared" si="260"/>
        <v>0</v>
      </c>
      <c r="CZ147" s="132">
        <f t="shared" si="265"/>
        <v>42277</v>
      </c>
      <c r="DA147" s="133">
        <f t="shared" si="257"/>
        <v>100</v>
      </c>
      <c r="DB147" s="459"/>
      <c r="DC147" s="132">
        <f t="shared" si="258"/>
        <v>100</v>
      </c>
      <c r="DD147" s="134" t="e">
        <f t="shared" si="259"/>
        <v>#REF!</v>
      </c>
    </row>
    <row r="148" spans="2:108" s="82" customFormat="1" x14ac:dyDescent="0.25">
      <c r="B148" s="197"/>
      <c r="C148" s="187"/>
      <c r="D148" s="84"/>
      <c r="E148" s="194"/>
      <c r="F148" s="85"/>
      <c r="G148" s="85"/>
      <c r="H148" s="86"/>
      <c r="I148" s="216"/>
      <c r="J148" s="222"/>
      <c r="K148" s="143"/>
      <c r="L148" s="87"/>
      <c r="M148" s="190"/>
      <c r="N148" s="88"/>
      <c r="O148" s="97"/>
      <c r="P148" s="90"/>
      <c r="Q148" s="89"/>
      <c r="R148" s="90"/>
      <c r="S148" s="91"/>
      <c r="T148" s="92"/>
      <c r="U148" s="91"/>
      <c r="V148" s="224"/>
      <c r="W148" s="194"/>
      <c r="X148" s="194"/>
      <c r="Y148" s="94">
        <f t="shared" si="253"/>
        <v>0</v>
      </c>
      <c r="Z148" s="192"/>
      <c r="AA148" s="192"/>
      <c r="AB148" s="192"/>
      <c r="AC148" s="192"/>
      <c r="AD148" s="146"/>
      <c r="AE148" s="96"/>
      <c r="AF148" s="83"/>
      <c r="AG148" s="98"/>
      <c r="AH148" s="194"/>
      <c r="AI148" s="195"/>
      <c r="AJ148" s="257"/>
      <c r="AK148" s="146"/>
      <c r="AL148" s="88"/>
      <c r="AM148" s="88"/>
      <c r="AN148" s="94"/>
      <c r="AO148" s="94">
        <f t="shared" si="250"/>
        <v>0</v>
      </c>
      <c r="AP148" s="100" t="s">
        <v>17</v>
      </c>
      <c r="AQ148" s="101" t="s">
        <v>30</v>
      </c>
      <c r="AR148" s="101" t="s">
        <v>30</v>
      </c>
      <c r="AS148" s="101" t="s">
        <v>30</v>
      </c>
      <c r="AT148" s="102" t="s">
        <v>30</v>
      </c>
      <c r="AU148" s="194"/>
      <c r="AV148" s="194"/>
      <c r="AW148" s="88">
        <f t="shared" si="254"/>
        <v>0</v>
      </c>
      <c r="AX148" s="88"/>
      <c r="AY148" s="196"/>
      <c r="AZ148" s="103" t="e">
        <f>LOOKUP(AY148,#REF!,#REF!)</f>
        <v>#REF!</v>
      </c>
      <c r="BA148" s="232"/>
      <c r="BB148" s="104"/>
      <c r="BC148" s="104"/>
      <c r="BD148" s="105"/>
      <c r="BE148" s="106"/>
      <c r="BF148" s="104"/>
      <c r="BG148" s="105"/>
      <c r="BH148" s="107"/>
      <c r="BI148" s="108"/>
      <c r="BJ148" s="109"/>
      <c r="BK148" s="109"/>
      <c r="BL148" s="110"/>
      <c r="BM148" s="109"/>
      <c r="BN148" s="111"/>
      <c r="BO148" s="111"/>
      <c r="BP148" s="112"/>
      <c r="BQ148" s="113"/>
      <c r="BR148" s="114"/>
      <c r="BS148" s="113"/>
      <c r="BT148" s="115">
        <f t="shared" si="251"/>
        <v>0</v>
      </c>
      <c r="BU148" s="116">
        <f t="shared" si="255"/>
        <v>0</v>
      </c>
      <c r="BV148" s="117">
        <f t="shared" si="252"/>
        <v>0</v>
      </c>
      <c r="BW148" s="118"/>
      <c r="BX148" s="118"/>
      <c r="BY148" s="119"/>
      <c r="BZ148" s="118"/>
      <c r="CA148" s="105"/>
      <c r="CB148" s="109"/>
      <c r="CC148" s="108"/>
      <c r="CD148" s="108"/>
      <c r="CE148" s="108"/>
      <c r="CF148" s="109"/>
      <c r="CG148" s="120"/>
      <c r="CH148" s="120"/>
      <c r="CI148" s="121"/>
      <c r="CJ148" s="121"/>
      <c r="CK148" s="121"/>
      <c r="CL148" s="122"/>
      <c r="CM148" s="123">
        <f t="shared" si="261"/>
        <v>0</v>
      </c>
      <c r="CN148" s="124"/>
      <c r="CO148" s="94"/>
      <c r="CP148" s="122"/>
      <c r="CQ148" s="125" t="e">
        <f>+SUMIFS(#REF!,#REF!,AG148)</f>
        <v>#REF!</v>
      </c>
      <c r="CR148" s="126" t="e">
        <f>+SUMIFS(#REF!,#REF!,BB148)+SUMIFS(#REF!,#REF!,BH148)+SUMIFS(#REF!,#REF!,BN148)</f>
        <v>#REF!</v>
      </c>
      <c r="CS148" s="127" t="e">
        <f t="shared" si="256"/>
        <v>#REF!</v>
      </c>
      <c r="CT148" s="128"/>
      <c r="CU148" s="129">
        <f t="shared" si="262"/>
        <v>0</v>
      </c>
      <c r="CV148" s="130"/>
      <c r="CW148" s="131">
        <f t="shared" si="263"/>
        <v>0</v>
      </c>
      <c r="CX148" s="129">
        <f t="shared" si="264"/>
        <v>0</v>
      </c>
      <c r="CY148" s="132">
        <f t="shared" si="260"/>
        <v>0</v>
      </c>
      <c r="CZ148" s="132">
        <f t="shared" si="265"/>
        <v>42277</v>
      </c>
      <c r="DA148" s="133">
        <f t="shared" si="257"/>
        <v>100</v>
      </c>
      <c r="DB148" s="459"/>
      <c r="DC148" s="132">
        <f t="shared" si="258"/>
        <v>100</v>
      </c>
      <c r="DD148" s="134" t="e">
        <f t="shared" si="259"/>
        <v>#REF!</v>
      </c>
    </row>
    <row r="149" spans="2:108" s="82" customFormat="1" ht="54" x14ac:dyDescent="0.25">
      <c r="B149" s="197"/>
      <c r="C149" s="43"/>
      <c r="D149" s="84"/>
      <c r="E149" s="194"/>
      <c r="F149" s="85"/>
      <c r="G149" s="85"/>
      <c r="H149" s="86"/>
      <c r="I149" s="86"/>
      <c r="J149" s="220"/>
      <c r="K149" s="98"/>
      <c r="L149" s="87"/>
      <c r="M149" s="87"/>
      <c r="N149" s="88"/>
      <c r="O149" s="97"/>
      <c r="P149" s="90"/>
      <c r="Q149" s="89"/>
      <c r="R149" s="90"/>
      <c r="S149" s="91"/>
      <c r="T149" s="92"/>
      <c r="U149" s="91"/>
      <c r="V149" s="135"/>
      <c r="W149" s="194"/>
      <c r="X149" s="194"/>
      <c r="Y149" s="94">
        <f t="shared" si="253"/>
        <v>0</v>
      </c>
      <c r="Z149" s="86"/>
      <c r="AA149" s="86"/>
      <c r="AB149" s="86"/>
      <c r="AC149" s="86"/>
      <c r="AD149" s="95"/>
      <c r="AE149" s="96"/>
      <c r="AF149" s="83"/>
      <c r="AG149" s="98"/>
      <c r="AH149" s="194"/>
      <c r="AI149" s="99"/>
      <c r="AJ149" s="258"/>
      <c r="AK149" s="95"/>
      <c r="AL149" s="88"/>
      <c r="AM149" s="88"/>
      <c r="AN149" s="94"/>
      <c r="AO149" s="94">
        <f t="shared" si="250"/>
        <v>0</v>
      </c>
      <c r="AP149" s="100" t="s">
        <v>82</v>
      </c>
      <c r="AQ149" s="101" t="s">
        <v>83</v>
      </c>
      <c r="AR149" s="101" t="s">
        <v>87</v>
      </c>
      <c r="AS149" s="101" t="s">
        <v>101</v>
      </c>
      <c r="AT149" s="102">
        <v>42111</v>
      </c>
      <c r="AU149" s="194"/>
      <c r="AV149" s="194"/>
      <c r="AW149" s="88">
        <f t="shared" si="254"/>
        <v>0</v>
      </c>
      <c r="AX149" s="88">
        <f>+AV149+(3*365)</f>
        <v>1095</v>
      </c>
      <c r="AY149" s="136"/>
      <c r="AZ149" s="103" t="e">
        <f>LOOKUP(AY149,#REF!,#REF!)</f>
        <v>#REF!</v>
      </c>
      <c r="BA149" s="92"/>
      <c r="BB149" s="137"/>
      <c r="BC149" s="104"/>
      <c r="BD149" s="105"/>
      <c r="BE149" s="105"/>
      <c r="BF149" s="104"/>
      <c r="BG149" s="105"/>
      <c r="BH149" s="107"/>
      <c r="BI149" s="108"/>
      <c r="BJ149" s="109"/>
      <c r="BK149" s="109"/>
      <c r="BL149" s="110"/>
      <c r="BM149" s="109"/>
      <c r="BN149" s="111"/>
      <c r="BO149" s="111"/>
      <c r="BP149" s="112"/>
      <c r="BQ149" s="113"/>
      <c r="BR149" s="114"/>
      <c r="BS149" s="113"/>
      <c r="BT149" s="115">
        <f t="shared" si="251"/>
        <v>0</v>
      </c>
      <c r="BU149" s="116">
        <f t="shared" si="255"/>
        <v>0</v>
      </c>
      <c r="BV149" s="117">
        <f t="shared" si="252"/>
        <v>0</v>
      </c>
      <c r="BW149" s="118"/>
      <c r="BX149" s="118"/>
      <c r="BY149" s="118"/>
      <c r="BZ149" s="118"/>
      <c r="CA149" s="105"/>
      <c r="CB149" s="108"/>
      <c r="CC149" s="108"/>
      <c r="CD149" s="108"/>
      <c r="CE149" s="108"/>
      <c r="CF149" s="109"/>
      <c r="CG149" s="120"/>
      <c r="CH149" s="120"/>
      <c r="CI149" s="121"/>
      <c r="CJ149" s="121"/>
      <c r="CK149" s="121"/>
      <c r="CL149" s="122"/>
      <c r="CM149" s="123">
        <f t="shared" si="261"/>
        <v>0</v>
      </c>
      <c r="CN149" s="124"/>
      <c r="CO149" s="94"/>
      <c r="CP149" s="122"/>
      <c r="CQ149" s="125" t="e">
        <f>+SUMIFS(#REF!,#REF!,AG149)</f>
        <v>#REF!</v>
      </c>
      <c r="CR149" s="126" t="e">
        <f>+SUMIFS(#REF!,#REF!,BB149)+SUMIFS(#REF!,#REF!,BH149)+SUMIFS(#REF!,#REF!,BN149)</f>
        <v>#REF!</v>
      </c>
      <c r="CS149" s="127" t="e">
        <f t="shared" si="256"/>
        <v>#REF!</v>
      </c>
      <c r="CT149" s="128"/>
      <c r="CU149" s="129">
        <f t="shared" si="262"/>
        <v>0</v>
      </c>
      <c r="CV149" s="130"/>
      <c r="CW149" s="131">
        <f t="shared" si="263"/>
        <v>0</v>
      </c>
      <c r="CX149" s="129">
        <f t="shared" si="264"/>
        <v>0</v>
      </c>
      <c r="CY149" s="132">
        <f t="shared" si="260"/>
        <v>0</v>
      </c>
      <c r="CZ149" s="132">
        <f t="shared" si="265"/>
        <v>42277</v>
      </c>
      <c r="DA149" s="133">
        <f t="shared" si="257"/>
        <v>100</v>
      </c>
      <c r="DB149" s="459"/>
      <c r="DC149" s="132">
        <f t="shared" si="258"/>
        <v>100</v>
      </c>
      <c r="DD149" s="134" t="e">
        <f t="shared" si="259"/>
        <v>#REF!</v>
      </c>
    </row>
    <row r="150" spans="2:108" s="82" customFormat="1" ht="54" x14ac:dyDescent="0.25">
      <c r="B150" s="197"/>
      <c r="C150" s="43"/>
      <c r="D150" s="84"/>
      <c r="E150" s="194"/>
      <c r="F150" s="85"/>
      <c r="G150" s="85"/>
      <c r="H150" s="86"/>
      <c r="I150" s="86"/>
      <c r="J150" s="220"/>
      <c r="K150" s="98"/>
      <c r="L150" s="87"/>
      <c r="M150" s="87"/>
      <c r="N150" s="88"/>
      <c r="O150" s="97"/>
      <c r="P150" s="90"/>
      <c r="Q150" s="89"/>
      <c r="R150" s="90"/>
      <c r="S150" s="91"/>
      <c r="T150" s="92"/>
      <c r="U150" s="91"/>
      <c r="V150" s="93"/>
      <c r="W150" s="194"/>
      <c r="X150" s="194"/>
      <c r="Y150" s="94">
        <f t="shared" si="253"/>
        <v>0</v>
      </c>
      <c r="Z150" s="86"/>
      <c r="AA150" s="86"/>
      <c r="AB150" s="86"/>
      <c r="AC150" s="86"/>
      <c r="AD150" s="95"/>
      <c r="AE150" s="96"/>
      <c r="AF150" s="83"/>
      <c r="AG150" s="98"/>
      <c r="AH150" s="194"/>
      <c r="AI150" s="99"/>
      <c r="AJ150" s="258"/>
      <c r="AK150" s="95"/>
      <c r="AL150" s="88"/>
      <c r="AM150" s="88"/>
      <c r="AN150" s="94"/>
      <c r="AO150" s="94">
        <f t="shared" si="250"/>
        <v>0</v>
      </c>
      <c r="AP150" s="100" t="s">
        <v>82</v>
      </c>
      <c r="AQ150" s="101" t="s">
        <v>83</v>
      </c>
      <c r="AR150" s="101" t="s">
        <v>84</v>
      </c>
      <c r="AS150" s="101" t="s">
        <v>81</v>
      </c>
      <c r="AT150" s="102">
        <v>42110</v>
      </c>
      <c r="AU150" s="194"/>
      <c r="AV150" s="194"/>
      <c r="AW150" s="88">
        <f t="shared" si="254"/>
        <v>0</v>
      </c>
      <c r="AX150" s="88">
        <f>+AV150+(3*365)</f>
        <v>1095</v>
      </c>
      <c r="AY150" s="136"/>
      <c r="AZ150" s="103" t="e">
        <f>LOOKUP(AY150,#REF!,#REF!)</f>
        <v>#REF!</v>
      </c>
      <c r="BA150" s="92"/>
      <c r="BB150" s="104"/>
      <c r="BC150" s="104"/>
      <c r="BD150" s="105"/>
      <c r="BE150" s="138"/>
      <c r="BF150" s="104"/>
      <c r="BG150" s="105"/>
      <c r="BH150" s="107"/>
      <c r="BI150" s="108"/>
      <c r="BJ150" s="109"/>
      <c r="BK150" s="109"/>
      <c r="BL150" s="110"/>
      <c r="BM150" s="109"/>
      <c r="BN150" s="111"/>
      <c r="BO150" s="111"/>
      <c r="BP150" s="112"/>
      <c r="BQ150" s="113"/>
      <c r="BR150" s="114"/>
      <c r="BS150" s="113"/>
      <c r="BT150" s="115">
        <f t="shared" si="251"/>
        <v>0</v>
      </c>
      <c r="BU150" s="116">
        <f t="shared" si="255"/>
        <v>0</v>
      </c>
      <c r="BV150" s="117">
        <f t="shared" si="252"/>
        <v>0</v>
      </c>
      <c r="BW150" s="118"/>
      <c r="BX150" s="118"/>
      <c r="BY150" s="119"/>
      <c r="BZ150" s="118"/>
      <c r="CA150" s="105"/>
      <c r="CB150" s="108"/>
      <c r="CC150" s="108"/>
      <c r="CD150" s="139"/>
      <c r="CE150" s="108"/>
      <c r="CF150" s="109"/>
      <c r="CG150" s="120"/>
      <c r="CH150" s="120"/>
      <c r="CI150" s="121"/>
      <c r="CJ150" s="121"/>
      <c r="CK150" s="121"/>
      <c r="CL150" s="122"/>
      <c r="CM150" s="123">
        <f t="shared" si="261"/>
        <v>0</v>
      </c>
      <c r="CN150" s="124"/>
      <c r="CO150" s="94"/>
      <c r="CP150" s="122"/>
      <c r="CQ150" s="125" t="e">
        <f>+SUMIFS(#REF!,#REF!,AG150)</f>
        <v>#REF!</v>
      </c>
      <c r="CR150" s="126" t="e">
        <f>+SUMIFS(#REF!,#REF!,BB150)+SUMIFS(#REF!,#REF!,BH150)+SUMIFS(#REF!,#REF!,BN150)</f>
        <v>#REF!</v>
      </c>
      <c r="CS150" s="127" t="e">
        <f t="shared" si="256"/>
        <v>#REF!</v>
      </c>
      <c r="CT150" s="128"/>
      <c r="CU150" s="129">
        <f t="shared" si="262"/>
        <v>0</v>
      </c>
      <c r="CV150" s="130"/>
      <c r="CW150" s="131">
        <f t="shared" si="263"/>
        <v>0</v>
      </c>
      <c r="CX150" s="129">
        <f t="shared" si="264"/>
        <v>0</v>
      </c>
      <c r="CY150" s="132">
        <f t="shared" si="260"/>
        <v>0</v>
      </c>
      <c r="CZ150" s="132">
        <f t="shared" si="265"/>
        <v>42277</v>
      </c>
      <c r="DA150" s="133">
        <f t="shared" si="257"/>
        <v>100</v>
      </c>
      <c r="DB150" s="459"/>
      <c r="DC150" s="132">
        <f t="shared" si="258"/>
        <v>100</v>
      </c>
      <c r="DD150" s="134" t="e">
        <f t="shared" si="259"/>
        <v>#REF!</v>
      </c>
    </row>
    <row r="151" spans="2:108" s="82" customFormat="1" ht="54" x14ac:dyDescent="0.25">
      <c r="B151" s="197"/>
      <c r="C151" s="187"/>
      <c r="D151" s="84"/>
      <c r="E151" s="194"/>
      <c r="F151" s="85"/>
      <c r="G151" s="85"/>
      <c r="H151" s="86"/>
      <c r="I151" s="216"/>
      <c r="J151" s="222"/>
      <c r="K151" s="143"/>
      <c r="L151" s="87"/>
      <c r="M151" s="190"/>
      <c r="N151" s="88"/>
      <c r="O151" s="97"/>
      <c r="P151" s="90"/>
      <c r="Q151" s="89"/>
      <c r="R151" s="90"/>
      <c r="S151" s="91"/>
      <c r="T151" s="92"/>
      <c r="U151" s="91"/>
      <c r="V151" s="224"/>
      <c r="W151" s="194"/>
      <c r="X151" s="194"/>
      <c r="Y151" s="94">
        <f t="shared" si="253"/>
        <v>0</v>
      </c>
      <c r="Z151" s="192"/>
      <c r="AA151" s="192"/>
      <c r="AB151" s="192"/>
      <c r="AC151" s="192"/>
      <c r="AD151" s="146"/>
      <c r="AE151" s="96"/>
      <c r="AF151" s="83"/>
      <c r="AG151" s="98"/>
      <c r="AH151" s="194"/>
      <c r="AI151" s="195"/>
      <c r="AJ151" s="257"/>
      <c r="AK151" s="146"/>
      <c r="AL151" s="88"/>
      <c r="AM151" s="88"/>
      <c r="AN151" s="94"/>
      <c r="AO151" s="94">
        <f t="shared" si="250"/>
        <v>0</v>
      </c>
      <c r="AP151" s="100" t="s">
        <v>88</v>
      </c>
      <c r="AQ151" s="101" t="s">
        <v>89</v>
      </c>
      <c r="AR151" s="101" t="s">
        <v>84</v>
      </c>
      <c r="AS151" s="101" t="s">
        <v>92</v>
      </c>
      <c r="AT151" s="102">
        <v>42111</v>
      </c>
      <c r="AU151" s="194"/>
      <c r="AV151" s="194"/>
      <c r="AW151" s="88">
        <f t="shared" si="254"/>
        <v>0</v>
      </c>
      <c r="AX151" s="88">
        <f>+AV151+(3*365)</f>
        <v>1095</v>
      </c>
      <c r="AY151" s="196"/>
      <c r="AZ151" s="103" t="e">
        <f>LOOKUP(AY151,#REF!,#REF!)</f>
        <v>#REF!</v>
      </c>
      <c r="BA151" s="232"/>
      <c r="BB151" s="104"/>
      <c r="BC151" s="104"/>
      <c r="BD151" s="105"/>
      <c r="BE151" s="106"/>
      <c r="BF151" s="104"/>
      <c r="BG151" s="105"/>
      <c r="BH151" s="107"/>
      <c r="BI151" s="108"/>
      <c r="BJ151" s="109"/>
      <c r="BK151" s="109"/>
      <c r="BL151" s="110"/>
      <c r="BM151" s="109"/>
      <c r="BN151" s="111"/>
      <c r="BO151" s="111"/>
      <c r="BP151" s="112"/>
      <c r="BQ151" s="113"/>
      <c r="BR151" s="114"/>
      <c r="BS151" s="113"/>
      <c r="BT151" s="115">
        <f t="shared" si="251"/>
        <v>0</v>
      </c>
      <c r="BU151" s="116">
        <f t="shared" si="255"/>
        <v>0</v>
      </c>
      <c r="BV151" s="117">
        <f t="shared" si="252"/>
        <v>0</v>
      </c>
      <c r="BW151" s="118"/>
      <c r="BX151" s="118"/>
      <c r="BY151" s="119"/>
      <c r="BZ151" s="118"/>
      <c r="CA151" s="105"/>
      <c r="CB151" s="109"/>
      <c r="CC151" s="108"/>
      <c r="CD151" s="108"/>
      <c r="CE151" s="108"/>
      <c r="CF151" s="109"/>
      <c r="CG151" s="120"/>
      <c r="CH151" s="120"/>
      <c r="CI151" s="121"/>
      <c r="CJ151" s="121"/>
      <c r="CK151" s="121"/>
      <c r="CL151" s="122"/>
      <c r="CM151" s="123">
        <f t="shared" si="261"/>
        <v>0</v>
      </c>
      <c r="CN151" s="124"/>
      <c r="CO151" s="94"/>
      <c r="CP151" s="122"/>
      <c r="CQ151" s="125" t="e">
        <f>+SUMIFS(#REF!,#REF!,AG151)</f>
        <v>#REF!</v>
      </c>
      <c r="CR151" s="126" t="e">
        <f>+SUMIFS(#REF!,#REF!,BB151)+SUMIFS(#REF!,#REF!,BH151)+SUMIFS(#REF!,#REF!,BN151)</f>
        <v>#REF!</v>
      </c>
      <c r="CS151" s="127" t="e">
        <f t="shared" si="256"/>
        <v>#REF!</v>
      </c>
      <c r="CT151" s="128"/>
      <c r="CU151" s="129">
        <f t="shared" si="262"/>
        <v>0</v>
      </c>
      <c r="CV151" s="130"/>
      <c r="CW151" s="131">
        <f t="shared" si="263"/>
        <v>0</v>
      </c>
      <c r="CX151" s="129">
        <f t="shared" si="264"/>
        <v>0</v>
      </c>
      <c r="CY151" s="132">
        <f t="shared" si="260"/>
        <v>0</v>
      </c>
      <c r="CZ151" s="132">
        <f t="shared" si="265"/>
        <v>42277</v>
      </c>
      <c r="DA151" s="133">
        <f t="shared" si="257"/>
        <v>100</v>
      </c>
      <c r="DB151" s="459"/>
      <c r="DC151" s="132">
        <f t="shared" si="258"/>
        <v>100</v>
      </c>
      <c r="DD151" s="134" t="e">
        <f t="shared" si="259"/>
        <v>#REF!</v>
      </c>
    </row>
    <row r="152" spans="2:108" s="82" customFormat="1" x14ac:dyDescent="0.25">
      <c r="B152" s="197"/>
      <c r="C152" s="43"/>
      <c r="D152" s="84"/>
      <c r="E152" s="194"/>
      <c r="F152" s="85"/>
      <c r="G152" s="85"/>
      <c r="H152" s="86"/>
      <c r="I152" s="86"/>
      <c r="J152" s="220"/>
      <c r="K152" s="98"/>
      <c r="L152" s="87"/>
      <c r="M152" s="87"/>
      <c r="N152" s="88"/>
      <c r="O152" s="97"/>
      <c r="P152" s="90"/>
      <c r="Q152" s="89"/>
      <c r="R152" s="90"/>
      <c r="S152" s="91"/>
      <c r="T152" s="92"/>
      <c r="U152" s="91"/>
      <c r="V152" s="135"/>
      <c r="W152" s="194"/>
      <c r="X152" s="194"/>
      <c r="Y152" s="94">
        <f t="shared" si="253"/>
        <v>0</v>
      </c>
      <c r="Z152" s="86"/>
      <c r="AA152" s="86"/>
      <c r="AB152" s="86"/>
      <c r="AC152" s="86"/>
      <c r="AD152" s="95"/>
      <c r="AE152" s="96"/>
      <c r="AF152" s="83"/>
      <c r="AG152" s="98"/>
      <c r="AH152" s="194"/>
      <c r="AI152" s="99"/>
      <c r="AJ152" s="258"/>
      <c r="AK152" s="95"/>
      <c r="AL152" s="88"/>
      <c r="AM152" s="88"/>
      <c r="AN152" s="94"/>
      <c r="AO152" s="94">
        <f t="shared" si="250"/>
        <v>0</v>
      </c>
      <c r="AP152" s="100" t="s">
        <v>17</v>
      </c>
      <c r="AQ152" s="101" t="s">
        <v>30</v>
      </c>
      <c r="AR152" s="101" t="s">
        <v>30</v>
      </c>
      <c r="AS152" s="101" t="s">
        <v>30</v>
      </c>
      <c r="AT152" s="102" t="s">
        <v>30</v>
      </c>
      <c r="AU152" s="194"/>
      <c r="AV152" s="194"/>
      <c r="AW152" s="88">
        <f t="shared" si="254"/>
        <v>0</v>
      </c>
      <c r="AX152" s="88"/>
      <c r="AY152" s="136"/>
      <c r="AZ152" s="103" t="e">
        <f>LOOKUP(AY152,#REF!,#REF!)</f>
        <v>#REF!</v>
      </c>
      <c r="BA152" s="92"/>
      <c r="BB152" s="137"/>
      <c r="BC152" s="104"/>
      <c r="BD152" s="105"/>
      <c r="BE152" s="105"/>
      <c r="BF152" s="104"/>
      <c r="BG152" s="105"/>
      <c r="BH152" s="107"/>
      <c r="BI152" s="108"/>
      <c r="BJ152" s="109"/>
      <c r="BK152" s="109"/>
      <c r="BL152" s="110"/>
      <c r="BM152" s="109"/>
      <c r="BN152" s="111"/>
      <c r="BO152" s="111"/>
      <c r="BP152" s="112"/>
      <c r="BQ152" s="113"/>
      <c r="BR152" s="114"/>
      <c r="BS152" s="113"/>
      <c r="BT152" s="115">
        <f t="shared" si="251"/>
        <v>0</v>
      </c>
      <c r="BU152" s="116">
        <f t="shared" si="255"/>
        <v>0</v>
      </c>
      <c r="BV152" s="117">
        <f t="shared" si="252"/>
        <v>0</v>
      </c>
      <c r="BW152" s="118"/>
      <c r="BX152" s="118"/>
      <c r="BY152" s="118"/>
      <c r="BZ152" s="118"/>
      <c r="CA152" s="105"/>
      <c r="CB152" s="108"/>
      <c r="CC152" s="108"/>
      <c r="CD152" s="108"/>
      <c r="CE152" s="108"/>
      <c r="CF152" s="109"/>
      <c r="CG152" s="120"/>
      <c r="CH152" s="120"/>
      <c r="CI152" s="121"/>
      <c r="CJ152" s="121"/>
      <c r="CK152" s="121"/>
      <c r="CL152" s="122"/>
      <c r="CM152" s="123">
        <f t="shared" si="261"/>
        <v>0</v>
      </c>
      <c r="CN152" s="124"/>
      <c r="CO152" s="94"/>
      <c r="CP152" s="122"/>
      <c r="CQ152" s="125" t="e">
        <f>+SUMIFS(#REF!,#REF!,AG152)</f>
        <v>#REF!</v>
      </c>
      <c r="CR152" s="126" t="e">
        <f>+SUMIFS(#REF!,#REF!,BB152)+SUMIFS(#REF!,#REF!,BH152)+SUMIFS(#REF!,#REF!,BN152)</f>
        <v>#REF!</v>
      </c>
      <c r="CS152" s="127" t="e">
        <f t="shared" si="256"/>
        <v>#REF!</v>
      </c>
      <c r="CT152" s="128"/>
      <c r="CU152" s="129">
        <f t="shared" si="262"/>
        <v>0</v>
      </c>
      <c r="CV152" s="130"/>
      <c r="CW152" s="131">
        <f t="shared" si="263"/>
        <v>0</v>
      </c>
      <c r="CX152" s="129">
        <f t="shared" si="264"/>
        <v>0</v>
      </c>
      <c r="CY152" s="132">
        <f t="shared" si="260"/>
        <v>0</v>
      </c>
      <c r="CZ152" s="132">
        <f t="shared" si="265"/>
        <v>42277</v>
      </c>
      <c r="DA152" s="133">
        <f t="shared" si="257"/>
        <v>100</v>
      </c>
      <c r="DB152" s="459"/>
      <c r="DC152" s="132">
        <f t="shared" si="258"/>
        <v>100</v>
      </c>
      <c r="DD152" s="134" t="e">
        <f t="shared" si="259"/>
        <v>#REF!</v>
      </c>
    </row>
    <row r="153" spans="2:108" s="82" customFormat="1" x14ac:dyDescent="0.25">
      <c r="B153" s="197"/>
      <c r="C153" s="43"/>
      <c r="D153" s="84"/>
      <c r="E153" s="194"/>
      <c r="F153" s="85"/>
      <c r="G153" s="85"/>
      <c r="H153" s="86"/>
      <c r="I153" s="86"/>
      <c r="J153" s="220"/>
      <c r="K153" s="98"/>
      <c r="L153" s="87"/>
      <c r="M153" s="87"/>
      <c r="N153" s="88"/>
      <c r="O153" s="97"/>
      <c r="P153" s="90"/>
      <c r="Q153" s="89"/>
      <c r="R153" s="90"/>
      <c r="S153" s="91"/>
      <c r="T153" s="92"/>
      <c r="U153" s="91"/>
      <c r="V153" s="93"/>
      <c r="W153" s="194"/>
      <c r="X153" s="194"/>
      <c r="Y153" s="94">
        <f t="shared" si="253"/>
        <v>0</v>
      </c>
      <c r="Z153" s="86"/>
      <c r="AA153" s="86"/>
      <c r="AB153" s="86"/>
      <c r="AC153" s="86"/>
      <c r="AD153" s="95"/>
      <c r="AE153" s="96"/>
      <c r="AF153" s="83"/>
      <c r="AG153" s="98"/>
      <c r="AH153" s="194"/>
      <c r="AI153" s="99"/>
      <c r="AJ153" s="258"/>
      <c r="AK153" s="95"/>
      <c r="AL153" s="88"/>
      <c r="AM153" s="88"/>
      <c r="AN153" s="94"/>
      <c r="AO153" s="94">
        <f t="shared" si="250"/>
        <v>0</v>
      </c>
      <c r="AP153" s="100" t="s">
        <v>17</v>
      </c>
      <c r="AQ153" s="101" t="s">
        <v>30</v>
      </c>
      <c r="AR153" s="101" t="s">
        <v>30</v>
      </c>
      <c r="AS153" s="101" t="s">
        <v>30</v>
      </c>
      <c r="AT153" s="102" t="s">
        <v>30</v>
      </c>
      <c r="AU153" s="194"/>
      <c r="AV153" s="194"/>
      <c r="AW153" s="88">
        <f t="shared" si="254"/>
        <v>0</v>
      </c>
      <c r="AX153" s="88"/>
      <c r="AY153" s="136"/>
      <c r="AZ153" s="103" t="e">
        <f>LOOKUP(AY153,#REF!,#REF!)</f>
        <v>#REF!</v>
      </c>
      <c r="BA153" s="92"/>
      <c r="BB153" s="104"/>
      <c r="BC153" s="104"/>
      <c r="BD153" s="105"/>
      <c r="BE153" s="138"/>
      <c r="BF153" s="104"/>
      <c r="BG153" s="105"/>
      <c r="BH153" s="107"/>
      <c r="BI153" s="108"/>
      <c r="BJ153" s="109"/>
      <c r="BK153" s="109"/>
      <c r="BL153" s="110"/>
      <c r="BM153" s="109"/>
      <c r="BN153" s="111"/>
      <c r="BO153" s="111"/>
      <c r="BP153" s="112"/>
      <c r="BQ153" s="113"/>
      <c r="BR153" s="114"/>
      <c r="BS153" s="113"/>
      <c r="BT153" s="115">
        <f t="shared" si="251"/>
        <v>0</v>
      </c>
      <c r="BU153" s="116">
        <f t="shared" si="255"/>
        <v>0</v>
      </c>
      <c r="BV153" s="117">
        <f t="shared" si="252"/>
        <v>0</v>
      </c>
      <c r="BW153" s="118"/>
      <c r="BX153" s="118"/>
      <c r="BY153" s="119"/>
      <c r="BZ153" s="118"/>
      <c r="CA153" s="105"/>
      <c r="CB153" s="108"/>
      <c r="CC153" s="108"/>
      <c r="CD153" s="139"/>
      <c r="CE153" s="108"/>
      <c r="CF153" s="109"/>
      <c r="CG153" s="120"/>
      <c r="CH153" s="120"/>
      <c r="CI153" s="121"/>
      <c r="CJ153" s="121"/>
      <c r="CK153" s="121"/>
      <c r="CL153" s="122"/>
      <c r="CM153" s="123">
        <f t="shared" si="261"/>
        <v>0</v>
      </c>
      <c r="CN153" s="124"/>
      <c r="CO153" s="94"/>
      <c r="CP153" s="122"/>
      <c r="CQ153" s="125" t="e">
        <f>+SUMIFS(#REF!,#REF!,AG153)</f>
        <v>#REF!</v>
      </c>
      <c r="CR153" s="126" t="e">
        <f>+SUMIFS(#REF!,#REF!,BB153)+SUMIFS(#REF!,#REF!,BH153)+SUMIFS(#REF!,#REF!,BN153)</f>
        <v>#REF!</v>
      </c>
      <c r="CS153" s="127" t="e">
        <f t="shared" si="256"/>
        <v>#REF!</v>
      </c>
      <c r="CT153" s="128"/>
      <c r="CU153" s="129">
        <f t="shared" si="262"/>
        <v>0</v>
      </c>
      <c r="CV153" s="130"/>
      <c r="CW153" s="131">
        <f t="shared" si="263"/>
        <v>0</v>
      </c>
      <c r="CX153" s="129">
        <f t="shared" si="264"/>
        <v>0</v>
      </c>
      <c r="CY153" s="132">
        <f t="shared" si="260"/>
        <v>0</v>
      </c>
      <c r="CZ153" s="132">
        <f t="shared" si="265"/>
        <v>42277</v>
      </c>
      <c r="DA153" s="133">
        <f t="shared" si="257"/>
        <v>100</v>
      </c>
      <c r="DB153" s="459"/>
      <c r="DC153" s="132">
        <f t="shared" si="258"/>
        <v>100</v>
      </c>
      <c r="DD153" s="134" t="e">
        <f t="shared" si="259"/>
        <v>#REF!</v>
      </c>
    </row>
    <row r="154" spans="2:108" s="82" customFormat="1" x14ac:dyDescent="0.25">
      <c r="B154" s="197"/>
      <c r="C154" s="187"/>
      <c r="D154" s="84"/>
      <c r="E154" s="194"/>
      <c r="F154" s="85"/>
      <c r="G154" s="85"/>
      <c r="H154" s="86"/>
      <c r="I154" s="216"/>
      <c r="J154" s="222"/>
      <c r="K154" s="143"/>
      <c r="L154" s="87"/>
      <c r="M154" s="190"/>
      <c r="N154" s="88"/>
      <c r="O154" s="97"/>
      <c r="P154" s="90"/>
      <c r="Q154" s="89"/>
      <c r="R154" s="90"/>
      <c r="S154" s="91"/>
      <c r="T154" s="92"/>
      <c r="U154" s="91"/>
      <c r="V154" s="224"/>
      <c r="W154" s="194"/>
      <c r="X154" s="194"/>
      <c r="Y154" s="94">
        <f t="shared" si="253"/>
        <v>0</v>
      </c>
      <c r="Z154" s="192"/>
      <c r="AA154" s="192"/>
      <c r="AB154" s="192"/>
      <c r="AC154" s="192"/>
      <c r="AD154" s="146"/>
      <c r="AE154" s="96"/>
      <c r="AF154" s="83"/>
      <c r="AG154" s="98"/>
      <c r="AH154" s="194"/>
      <c r="AI154" s="195"/>
      <c r="AJ154" s="257"/>
      <c r="AK154" s="146"/>
      <c r="AL154" s="88"/>
      <c r="AM154" s="88"/>
      <c r="AN154" s="94"/>
      <c r="AO154" s="94">
        <f t="shared" si="250"/>
        <v>0</v>
      </c>
      <c r="AP154" s="100" t="s">
        <v>17</v>
      </c>
      <c r="AQ154" s="101" t="s">
        <v>30</v>
      </c>
      <c r="AR154" s="101" t="s">
        <v>30</v>
      </c>
      <c r="AS154" s="101" t="s">
        <v>30</v>
      </c>
      <c r="AT154" s="102" t="s">
        <v>30</v>
      </c>
      <c r="AU154" s="194"/>
      <c r="AV154" s="194"/>
      <c r="AW154" s="88">
        <f t="shared" si="254"/>
        <v>0</v>
      </c>
      <c r="AX154" s="88"/>
      <c r="AY154" s="196"/>
      <c r="AZ154" s="103" t="e">
        <f>LOOKUP(AY154,#REF!,#REF!)</f>
        <v>#REF!</v>
      </c>
      <c r="BA154" s="232"/>
      <c r="BB154" s="104"/>
      <c r="BC154" s="104"/>
      <c r="BD154" s="105"/>
      <c r="BE154" s="106"/>
      <c r="BF154" s="104"/>
      <c r="BG154" s="105"/>
      <c r="BH154" s="107"/>
      <c r="BI154" s="108"/>
      <c r="BJ154" s="109"/>
      <c r="BK154" s="109"/>
      <c r="BL154" s="110"/>
      <c r="BM154" s="109"/>
      <c r="BN154" s="111"/>
      <c r="BO154" s="111"/>
      <c r="BP154" s="112"/>
      <c r="BQ154" s="113"/>
      <c r="BR154" s="114"/>
      <c r="BS154" s="113"/>
      <c r="BT154" s="115">
        <f t="shared" si="251"/>
        <v>0</v>
      </c>
      <c r="BU154" s="116">
        <f t="shared" si="255"/>
        <v>0</v>
      </c>
      <c r="BV154" s="117">
        <f t="shared" si="252"/>
        <v>0</v>
      </c>
      <c r="BW154" s="118"/>
      <c r="BX154" s="118"/>
      <c r="BY154" s="119"/>
      <c r="BZ154" s="118"/>
      <c r="CA154" s="105"/>
      <c r="CB154" s="109"/>
      <c r="CC154" s="108"/>
      <c r="CD154" s="108"/>
      <c r="CE154" s="108"/>
      <c r="CF154" s="109"/>
      <c r="CG154" s="120"/>
      <c r="CH154" s="120"/>
      <c r="CI154" s="121"/>
      <c r="CJ154" s="121"/>
      <c r="CK154" s="121"/>
      <c r="CL154" s="122"/>
      <c r="CM154" s="123">
        <f t="shared" si="261"/>
        <v>0</v>
      </c>
      <c r="CN154" s="124"/>
      <c r="CO154" s="94"/>
      <c r="CP154" s="122"/>
      <c r="CQ154" s="125" t="e">
        <f>+SUMIFS(#REF!,#REF!,AG154)</f>
        <v>#REF!</v>
      </c>
      <c r="CR154" s="126" t="e">
        <f>+SUMIFS(#REF!,#REF!,BB154)+SUMIFS(#REF!,#REF!,BH154)+SUMIFS(#REF!,#REF!,BN154)</f>
        <v>#REF!</v>
      </c>
      <c r="CS154" s="127" t="e">
        <f t="shared" si="256"/>
        <v>#REF!</v>
      </c>
      <c r="CT154" s="128"/>
      <c r="CU154" s="129">
        <f t="shared" si="262"/>
        <v>0</v>
      </c>
      <c r="CV154" s="130"/>
      <c r="CW154" s="131">
        <f t="shared" si="263"/>
        <v>0</v>
      </c>
      <c r="CX154" s="129">
        <f t="shared" si="264"/>
        <v>0</v>
      </c>
      <c r="CY154" s="132">
        <f t="shared" si="260"/>
        <v>0</v>
      </c>
      <c r="CZ154" s="132">
        <f t="shared" si="265"/>
        <v>42277</v>
      </c>
      <c r="DA154" s="133">
        <f t="shared" si="257"/>
        <v>100</v>
      </c>
      <c r="DB154" s="459"/>
      <c r="DC154" s="132">
        <f t="shared" si="258"/>
        <v>100</v>
      </c>
      <c r="DD154" s="134" t="e">
        <f t="shared" si="259"/>
        <v>#REF!</v>
      </c>
    </row>
    <row r="155" spans="2:108" s="82" customFormat="1" x14ac:dyDescent="0.25">
      <c r="B155" s="197"/>
      <c r="C155" s="43"/>
      <c r="D155" s="84"/>
      <c r="E155" s="194"/>
      <c r="F155" s="85"/>
      <c r="G155" s="85"/>
      <c r="H155" s="86"/>
      <c r="I155" s="86"/>
      <c r="J155" s="220"/>
      <c r="K155" s="98"/>
      <c r="L155" s="87"/>
      <c r="M155" s="87"/>
      <c r="N155" s="88"/>
      <c r="O155" s="97"/>
      <c r="P155" s="90"/>
      <c r="Q155" s="89"/>
      <c r="R155" s="90"/>
      <c r="S155" s="91"/>
      <c r="T155" s="92"/>
      <c r="U155" s="91"/>
      <c r="V155" s="135"/>
      <c r="W155" s="194"/>
      <c r="X155" s="194"/>
      <c r="Y155" s="94">
        <f t="shared" si="253"/>
        <v>0</v>
      </c>
      <c r="Z155" s="86"/>
      <c r="AA155" s="86"/>
      <c r="AB155" s="86"/>
      <c r="AC155" s="86"/>
      <c r="AD155" s="95"/>
      <c r="AE155" s="96"/>
      <c r="AF155" s="83"/>
      <c r="AG155" s="98"/>
      <c r="AH155" s="194"/>
      <c r="AI155" s="99"/>
      <c r="AJ155" s="258"/>
      <c r="AK155" s="95"/>
      <c r="AL155" s="88"/>
      <c r="AM155" s="88"/>
      <c r="AN155" s="94"/>
      <c r="AO155" s="94">
        <f t="shared" si="250"/>
        <v>0</v>
      </c>
      <c r="AP155" s="100" t="s">
        <v>17</v>
      </c>
      <c r="AQ155" s="101" t="s">
        <v>30</v>
      </c>
      <c r="AR155" s="101" t="s">
        <v>30</v>
      </c>
      <c r="AS155" s="101" t="s">
        <v>30</v>
      </c>
      <c r="AT155" s="102" t="s">
        <v>30</v>
      </c>
      <c r="AU155" s="194"/>
      <c r="AV155" s="194"/>
      <c r="AW155" s="88">
        <f t="shared" si="254"/>
        <v>0</v>
      </c>
      <c r="AX155" s="88"/>
      <c r="AY155" s="136"/>
      <c r="AZ155" s="103" t="e">
        <f>LOOKUP(AY155,#REF!,#REF!)</f>
        <v>#REF!</v>
      </c>
      <c r="BA155" s="92"/>
      <c r="BB155" s="137"/>
      <c r="BC155" s="104"/>
      <c r="BD155" s="105"/>
      <c r="BE155" s="105"/>
      <c r="BF155" s="104"/>
      <c r="BG155" s="105"/>
      <c r="BH155" s="107"/>
      <c r="BI155" s="108"/>
      <c r="BJ155" s="109"/>
      <c r="BK155" s="109"/>
      <c r="BL155" s="110"/>
      <c r="BM155" s="109"/>
      <c r="BN155" s="111"/>
      <c r="BO155" s="111"/>
      <c r="BP155" s="112"/>
      <c r="BQ155" s="113"/>
      <c r="BR155" s="114"/>
      <c r="BS155" s="113"/>
      <c r="BT155" s="115">
        <f t="shared" si="251"/>
        <v>0</v>
      </c>
      <c r="BU155" s="116">
        <f t="shared" si="255"/>
        <v>0</v>
      </c>
      <c r="BV155" s="117">
        <f t="shared" si="252"/>
        <v>0</v>
      </c>
      <c r="BW155" s="118"/>
      <c r="BX155" s="118"/>
      <c r="BY155" s="118"/>
      <c r="BZ155" s="118"/>
      <c r="CA155" s="105"/>
      <c r="CB155" s="108"/>
      <c r="CC155" s="108"/>
      <c r="CD155" s="108"/>
      <c r="CE155" s="108"/>
      <c r="CF155" s="109"/>
      <c r="CG155" s="120"/>
      <c r="CH155" s="120"/>
      <c r="CI155" s="121"/>
      <c r="CJ155" s="121"/>
      <c r="CK155" s="121"/>
      <c r="CL155" s="122"/>
      <c r="CM155" s="123">
        <f t="shared" si="261"/>
        <v>0</v>
      </c>
      <c r="CN155" s="124"/>
      <c r="CO155" s="94"/>
      <c r="CP155" s="122"/>
      <c r="CQ155" s="125" t="e">
        <f>+SUMIFS(#REF!,#REF!,AG155)</f>
        <v>#REF!</v>
      </c>
      <c r="CR155" s="126" t="e">
        <f>+SUMIFS(#REF!,#REF!,BB155)+SUMIFS(#REF!,#REF!,BH155)+SUMIFS(#REF!,#REF!,BN155)</f>
        <v>#REF!</v>
      </c>
      <c r="CS155" s="127" t="e">
        <f t="shared" si="256"/>
        <v>#REF!</v>
      </c>
      <c r="CT155" s="128"/>
      <c r="CU155" s="129">
        <f t="shared" si="262"/>
        <v>0</v>
      </c>
      <c r="CV155" s="130"/>
      <c r="CW155" s="131">
        <f t="shared" si="263"/>
        <v>0</v>
      </c>
      <c r="CX155" s="129">
        <f t="shared" si="264"/>
        <v>0</v>
      </c>
      <c r="CY155" s="132">
        <f t="shared" si="260"/>
        <v>0</v>
      </c>
      <c r="CZ155" s="132">
        <f t="shared" si="265"/>
        <v>42277</v>
      </c>
      <c r="DA155" s="133">
        <f t="shared" si="257"/>
        <v>100</v>
      </c>
      <c r="DB155" s="459"/>
      <c r="DC155" s="132">
        <f t="shared" si="258"/>
        <v>100</v>
      </c>
      <c r="DD155" s="134" t="e">
        <f t="shared" si="259"/>
        <v>#REF!</v>
      </c>
    </row>
    <row r="156" spans="2:108" s="82" customFormat="1" x14ac:dyDescent="0.25">
      <c r="B156" s="197"/>
      <c r="C156" s="43"/>
      <c r="D156" s="84"/>
      <c r="E156" s="194"/>
      <c r="F156" s="85"/>
      <c r="G156" s="85"/>
      <c r="H156" s="86"/>
      <c r="I156" s="86"/>
      <c r="J156" s="220"/>
      <c r="K156" s="98"/>
      <c r="L156" s="87"/>
      <c r="M156" s="87"/>
      <c r="N156" s="88"/>
      <c r="O156" s="97"/>
      <c r="P156" s="90"/>
      <c r="Q156" s="89"/>
      <c r="R156" s="90"/>
      <c r="S156" s="91"/>
      <c r="T156" s="92"/>
      <c r="U156" s="91"/>
      <c r="V156" s="93"/>
      <c r="W156" s="194"/>
      <c r="X156" s="194"/>
      <c r="Y156" s="94">
        <f t="shared" si="253"/>
        <v>0</v>
      </c>
      <c r="Z156" s="86"/>
      <c r="AA156" s="86"/>
      <c r="AB156" s="86"/>
      <c r="AC156" s="86"/>
      <c r="AD156" s="95"/>
      <c r="AE156" s="96"/>
      <c r="AF156" s="83"/>
      <c r="AG156" s="98"/>
      <c r="AH156" s="194"/>
      <c r="AI156" s="99"/>
      <c r="AJ156" s="258"/>
      <c r="AK156" s="95"/>
      <c r="AL156" s="88"/>
      <c r="AM156" s="88"/>
      <c r="AN156" s="94"/>
      <c r="AO156" s="94">
        <f t="shared" si="250"/>
        <v>0</v>
      </c>
      <c r="AP156" s="100" t="s">
        <v>17</v>
      </c>
      <c r="AQ156" s="101" t="s">
        <v>30</v>
      </c>
      <c r="AR156" s="101" t="s">
        <v>30</v>
      </c>
      <c r="AS156" s="101" t="s">
        <v>30</v>
      </c>
      <c r="AT156" s="102" t="s">
        <v>30</v>
      </c>
      <c r="AU156" s="194"/>
      <c r="AV156" s="194"/>
      <c r="AW156" s="88">
        <f t="shared" si="254"/>
        <v>0</v>
      </c>
      <c r="AX156" s="88"/>
      <c r="AY156" s="136"/>
      <c r="AZ156" s="103" t="e">
        <f>LOOKUP(AY156,#REF!,#REF!)</f>
        <v>#REF!</v>
      </c>
      <c r="BA156" s="92"/>
      <c r="BB156" s="104"/>
      <c r="BC156" s="104"/>
      <c r="BD156" s="105"/>
      <c r="BE156" s="138"/>
      <c r="BF156" s="104"/>
      <c r="BG156" s="105"/>
      <c r="BH156" s="107"/>
      <c r="BI156" s="108"/>
      <c r="BJ156" s="109"/>
      <c r="BK156" s="109"/>
      <c r="BL156" s="110"/>
      <c r="BM156" s="109"/>
      <c r="BN156" s="111"/>
      <c r="BO156" s="111"/>
      <c r="BP156" s="112"/>
      <c r="BQ156" s="113"/>
      <c r="BR156" s="114"/>
      <c r="BS156" s="113"/>
      <c r="BT156" s="115">
        <f t="shared" si="251"/>
        <v>0</v>
      </c>
      <c r="BU156" s="116">
        <f t="shared" si="255"/>
        <v>0</v>
      </c>
      <c r="BV156" s="117">
        <f t="shared" si="252"/>
        <v>0</v>
      </c>
      <c r="BW156" s="118"/>
      <c r="BX156" s="118"/>
      <c r="BY156" s="119"/>
      <c r="BZ156" s="118"/>
      <c r="CA156" s="105"/>
      <c r="CB156" s="108"/>
      <c r="CC156" s="108"/>
      <c r="CD156" s="139"/>
      <c r="CE156" s="108"/>
      <c r="CF156" s="109"/>
      <c r="CG156" s="120"/>
      <c r="CH156" s="120"/>
      <c r="CI156" s="121"/>
      <c r="CJ156" s="121"/>
      <c r="CK156" s="121"/>
      <c r="CL156" s="122"/>
      <c r="CM156" s="123">
        <f t="shared" si="261"/>
        <v>0</v>
      </c>
      <c r="CN156" s="124"/>
      <c r="CO156" s="94"/>
      <c r="CP156" s="122"/>
      <c r="CQ156" s="125" t="e">
        <f>+SUMIFS(#REF!,#REF!,AG156)</f>
        <v>#REF!</v>
      </c>
      <c r="CR156" s="126" t="e">
        <f>+SUMIFS(#REF!,#REF!,BB156)+SUMIFS(#REF!,#REF!,BH156)+SUMIFS(#REF!,#REF!,BN156)</f>
        <v>#REF!</v>
      </c>
      <c r="CS156" s="127" t="e">
        <f t="shared" si="256"/>
        <v>#REF!</v>
      </c>
      <c r="CT156" s="128"/>
      <c r="CU156" s="129">
        <f t="shared" si="262"/>
        <v>0</v>
      </c>
      <c r="CV156" s="130"/>
      <c r="CW156" s="131">
        <f t="shared" si="263"/>
        <v>0</v>
      </c>
      <c r="CX156" s="129">
        <f t="shared" si="264"/>
        <v>0</v>
      </c>
      <c r="CY156" s="132">
        <f t="shared" si="260"/>
        <v>0</v>
      </c>
      <c r="CZ156" s="132">
        <f t="shared" si="265"/>
        <v>42277</v>
      </c>
      <c r="DA156" s="133">
        <f t="shared" si="257"/>
        <v>100</v>
      </c>
      <c r="DB156" s="459"/>
      <c r="DC156" s="132">
        <f t="shared" si="258"/>
        <v>100</v>
      </c>
      <c r="DD156" s="134" t="e">
        <f t="shared" si="259"/>
        <v>#REF!</v>
      </c>
    </row>
    <row r="157" spans="2:108" s="82" customFormat="1" x14ac:dyDescent="0.25">
      <c r="B157" s="197"/>
      <c r="C157" s="187"/>
      <c r="D157" s="84"/>
      <c r="E157" s="194"/>
      <c r="F157" s="85"/>
      <c r="G157" s="85"/>
      <c r="H157" s="86"/>
      <c r="I157" s="216"/>
      <c r="J157" s="222"/>
      <c r="K157" s="143"/>
      <c r="L157" s="87"/>
      <c r="M157" s="190"/>
      <c r="N157" s="88"/>
      <c r="O157" s="97"/>
      <c r="P157" s="90"/>
      <c r="Q157" s="89"/>
      <c r="R157" s="90"/>
      <c r="S157" s="91"/>
      <c r="T157" s="92"/>
      <c r="U157" s="91"/>
      <c r="V157" s="224"/>
      <c r="W157" s="194"/>
      <c r="X157" s="194"/>
      <c r="Y157" s="94">
        <f t="shared" si="253"/>
        <v>0</v>
      </c>
      <c r="Z157" s="192"/>
      <c r="AA157" s="192"/>
      <c r="AB157" s="192"/>
      <c r="AC157" s="192"/>
      <c r="AD157" s="146"/>
      <c r="AE157" s="96"/>
      <c r="AF157" s="83"/>
      <c r="AG157" s="98"/>
      <c r="AH157" s="194"/>
      <c r="AI157" s="195"/>
      <c r="AJ157" s="257"/>
      <c r="AK157" s="146"/>
      <c r="AL157" s="88"/>
      <c r="AM157" s="88"/>
      <c r="AN157" s="94"/>
      <c r="AO157" s="94">
        <f t="shared" si="250"/>
        <v>0</v>
      </c>
      <c r="AP157" s="100" t="s">
        <v>17</v>
      </c>
      <c r="AQ157" s="101" t="s">
        <v>30</v>
      </c>
      <c r="AR157" s="101" t="s">
        <v>30</v>
      </c>
      <c r="AS157" s="101" t="s">
        <v>30</v>
      </c>
      <c r="AT157" s="102" t="s">
        <v>30</v>
      </c>
      <c r="AU157" s="194"/>
      <c r="AV157" s="194"/>
      <c r="AW157" s="88">
        <f t="shared" si="254"/>
        <v>0</v>
      </c>
      <c r="AX157" s="88"/>
      <c r="AY157" s="196"/>
      <c r="AZ157" s="103" t="e">
        <f>LOOKUP(AY157,#REF!,#REF!)</f>
        <v>#REF!</v>
      </c>
      <c r="BA157" s="232"/>
      <c r="BB157" s="104"/>
      <c r="BC157" s="104"/>
      <c r="BD157" s="105"/>
      <c r="BE157" s="106"/>
      <c r="BF157" s="104"/>
      <c r="BG157" s="105"/>
      <c r="BH157" s="107"/>
      <c r="BI157" s="108"/>
      <c r="BJ157" s="109"/>
      <c r="BK157" s="109"/>
      <c r="BL157" s="110"/>
      <c r="BM157" s="109"/>
      <c r="BN157" s="111"/>
      <c r="BO157" s="111"/>
      <c r="BP157" s="112"/>
      <c r="BQ157" s="113"/>
      <c r="BR157" s="114"/>
      <c r="BS157" s="113"/>
      <c r="BT157" s="115">
        <f t="shared" si="251"/>
        <v>0</v>
      </c>
      <c r="BU157" s="116">
        <f t="shared" si="255"/>
        <v>0</v>
      </c>
      <c r="BV157" s="117">
        <f t="shared" si="252"/>
        <v>0</v>
      </c>
      <c r="BW157" s="118"/>
      <c r="BX157" s="118"/>
      <c r="BY157" s="119"/>
      <c r="BZ157" s="118"/>
      <c r="CA157" s="105"/>
      <c r="CB157" s="109"/>
      <c r="CC157" s="108"/>
      <c r="CD157" s="108"/>
      <c r="CE157" s="108"/>
      <c r="CF157" s="109"/>
      <c r="CG157" s="120"/>
      <c r="CH157" s="120"/>
      <c r="CI157" s="121"/>
      <c r="CJ157" s="121"/>
      <c r="CK157" s="121"/>
      <c r="CL157" s="122"/>
      <c r="CM157" s="123">
        <f t="shared" si="261"/>
        <v>0</v>
      </c>
      <c r="CN157" s="124"/>
      <c r="CO157" s="94"/>
      <c r="CP157" s="122"/>
      <c r="CQ157" s="125" t="e">
        <f>+SUMIFS(#REF!,#REF!,AG157)</f>
        <v>#REF!</v>
      </c>
      <c r="CR157" s="126" t="e">
        <f>+SUMIFS(#REF!,#REF!,BB157)+SUMIFS(#REF!,#REF!,BH157)+SUMIFS(#REF!,#REF!,BN157)</f>
        <v>#REF!</v>
      </c>
      <c r="CS157" s="127" t="e">
        <f t="shared" si="256"/>
        <v>#REF!</v>
      </c>
      <c r="CT157" s="128"/>
      <c r="CU157" s="129">
        <f t="shared" si="262"/>
        <v>0</v>
      </c>
      <c r="CV157" s="130"/>
      <c r="CW157" s="131">
        <f t="shared" si="263"/>
        <v>0</v>
      </c>
      <c r="CX157" s="129">
        <f t="shared" si="264"/>
        <v>0</v>
      </c>
      <c r="CY157" s="132">
        <f t="shared" si="260"/>
        <v>0</v>
      </c>
      <c r="CZ157" s="132">
        <f t="shared" si="265"/>
        <v>42277</v>
      </c>
      <c r="DA157" s="133">
        <f t="shared" si="257"/>
        <v>100</v>
      </c>
      <c r="DB157" s="459"/>
      <c r="DC157" s="132">
        <f t="shared" si="258"/>
        <v>100</v>
      </c>
      <c r="DD157" s="134" t="e">
        <f t="shared" si="259"/>
        <v>#REF!</v>
      </c>
    </row>
    <row r="158" spans="2:108" s="82" customFormat="1" x14ac:dyDescent="0.25">
      <c r="B158" s="197"/>
      <c r="C158" s="43"/>
      <c r="D158" s="84"/>
      <c r="E158" s="194"/>
      <c r="F158" s="85"/>
      <c r="G158" s="85"/>
      <c r="H158" s="86"/>
      <c r="I158" s="86"/>
      <c r="J158" s="220"/>
      <c r="K158" s="98"/>
      <c r="L158" s="87"/>
      <c r="M158" s="87"/>
      <c r="N158" s="88"/>
      <c r="O158" s="97"/>
      <c r="P158" s="90"/>
      <c r="Q158" s="89"/>
      <c r="R158" s="90"/>
      <c r="S158" s="91"/>
      <c r="T158" s="92"/>
      <c r="U158" s="91"/>
      <c r="V158" s="135"/>
      <c r="W158" s="194"/>
      <c r="X158" s="194"/>
      <c r="Y158" s="94">
        <f t="shared" si="253"/>
        <v>0</v>
      </c>
      <c r="Z158" s="86"/>
      <c r="AA158" s="86"/>
      <c r="AB158" s="86"/>
      <c r="AC158" s="86"/>
      <c r="AD158" s="95"/>
      <c r="AE158" s="96"/>
      <c r="AF158" s="83"/>
      <c r="AG158" s="98"/>
      <c r="AH158" s="194"/>
      <c r="AI158" s="99"/>
      <c r="AJ158" s="258"/>
      <c r="AK158" s="95"/>
      <c r="AL158" s="88"/>
      <c r="AM158" s="88"/>
      <c r="AN158" s="94"/>
      <c r="AO158" s="94">
        <f t="shared" si="250"/>
        <v>0</v>
      </c>
      <c r="AP158" s="100" t="s">
        <v>17</v>
      </c>
      <c r="AQ158" s="101" t="s">
        <v>30</v>
      </c>
      <c r="AR158" s="101" t="s">
        <v>30</v>
      </c>
      <c r="AS158" s="101" t="s">
        <v>30</v>
      </c>
      <c r="AT158" s="102" t="s">
        <v>30</v>
      </c>
      <c r="AU158" s="194"/>
      <c r="AV158" s="194"/>
      <c r="AW158" s="88">
        <f t="shared" si="254"/>
        <v>0</v>
      </c>
      <c r="AX158" s="88"/>
      <c r="AY158" s="136"/>
      <c r="AZ158" s="103" t="e">
        <f>LOOKUP(AY158,#REF!,#REF!)</f>
        <v>#REF!</v>
      </c>
      <c r="BA158" s="92"/>
      <c r="BB158" s="137"/>
      <c r="BC158" s="104"/>
      <c r="BD158" s="105"/>
      <c r="BE158" s="105"/>
      <c r="BF158" s="104"/>
      <c r="BG158" s="105"/>
      <c r="BH158" s="107"/>
      <c r="BI158" s="108"/>
      <c r="BJ158" s="109"/>
      <c r="BK158" s="109"/>
      <c r="BL158" s="110"/>
      <c r="BM158" s="109"/>
      <c r="BN158" s="111"/>
      <c r="BO158" s="111"/>
      <c r="BP158" s="112"/>
      <c r="BQ158" s="113"/>
      <c r="BR158" s="114"/>
      <c r="BS158" s="113"/>
      <c r="BT158" s="115">
        <f t="shared" si="251"/>
        <v>0</v>
      </c>
      <c r="BU158" s="116">
        <f t="shared" si="255"/>
        <v>0</v>
      </c>
      <c r="BV158" s="117">
        <f t="shared" si="252"/>
        <v>0</v>
      </c>
      <c r="BW158" s="118"/>
      <c r="BX158" s="118"/>
      <c r="BY158" s="118"/>
      <c r="BZ158" s="118"/>
      <c r="CA158" s="105"/>
      <c r="CB158" s="108"/>
      <c r="CC158" s="108"/>
      <c r="CD158" s="108"/>
      <c r="CE158" s="108"/>
      <c r="CF158" s="109"/>
      <c r="CG158" s="120"/>
      <c r="CH158" s="120"/>
      <c r="CI158" s="121"/>
      <c r="CJ158" s="121"/>
      <c r="CK158" s="121"/>
      <c r="CL158" s="122"/>
      <c r="CM158" s="123">
        <f t="shared" si="261"/>
        <v>0</v>
      </c>
      <c r="CN158" s="124"/>
      <c r="CO158" s="94"/>
      <c r="CP158" s="122"/>
      <c r="CQ158" s="125" t="e">
        <f>+SUMIFS(#REF!,#REF!,AG158)</f>
        <v>#REF!</v>
      </c>
      <c r="CR158" s="126" t="e">
        <f>+SUMIFS(#REF!,#REF!,BB158)+SUMIFS(#REF!,#REF!,BH158)+SUMIFS(#REF!,#REF!,BN158)</f>
        <v>#REF!</v>
      </c>
      <c r="CS158" s="127" t="e">
        <f t="shared" si="256"/>
        <v>#REF!</v>
      </c>
      <c r="CT158" s="128"/>
      <c r="CU158" s="129">
        <f t="shared" si="262"/>
        <v>0</v>
      </c>
      <c r="CV158" s="130"/>
      <c r="CW158" s="131">
        <f t="shared" si="263"/>
        <v>0</v>
      </c>
      <c r="CX158" s="129">
        <f t="shared" si="264"/>
        <v>0</v>
      </c>
      <c r="CY158" s="132">
        <f t="shared" si="260"/>
        <v>0</v>
      </c>
      <c r="CZ158" s="132">
        <f t="shared" si="265"/>
        <v>42277</v>
      </c>
      <c r="DA158" s="133">
        <f t="shared" si="257"/>
        <v>100</v>
      </c>
      <c r="DB158" s="459"/>
      <c r="DC158" s="132">
        <f t="shared" si="258"/>
        <v>100</v>
      </c>
      <c r="DD158" s="134" t="e">
        <f t="shared" si="259"/>
        <v>#REF!</v>
      </c>
    </row>
    <row r="159" spans="2:108" s="82" customFormat="1" x14ac:dyDescent="0.25">
      <c r="B159" s="197"/>
      <c r="C159" s="43"/>
      <c r="D159" s="84"/>
      <c r="E159" s="194"/>
      <c r="F159" s="85"/>
      <c r="G159" s="85"/>
      <c r="H159" s="86"/>
      <c r="I159" s="86"/>
      <c r="J159" s="220"/>
      <c r="K159" s="98"/>
      <c r="L159" s="87"/>
      <c r="M159" s="87"/>
      <c r="N159" s="88"/>
      <c r="O159" s="97"/>
      <c r="P159" s="90"/>
      <c r="Q159" s="89"/>
      <c r="R159" s="90"/>
      <c r="S159" s="91"/>
      <c r="T159" s="92"/>
      <c r="U159" s="91"/>
      <c r="V159" s="93"/>
      <c r="W159" s="194"/>
      <c r="X159" s="194"/>
      <c r="Y159" s="94">
        <f t="shared" si="253"/>
        <v>0</v>
      </c>
      <c r="Z159" s="86"/>
      <c r="AA159" s="86"/>
      <c r="AB159" s="86"/>
      <c r="AC159" s="86"/>
      <c r="AD159" s="95"/>
      <c r="AE159" s="96"/>
      <c r="AF159" s="83"/>
      <c r="AG159" s="98"/>
      <c r="AH159" s="194"/>
      <c r="AI159" s="99"/>
      <c r="AJ159" s="258"/>
      <c r="AK159" s="95"/>
      <c r="AL159" s="88"/>
      <c r="AM159" s="88"/>
      <c r="AN159" s="94"/>
      <c r="AO159" s="94">
        <f t="shared" si="250"/>
        <v>0</v>
      </c>
      <c r="AP159" s="100" t="s">
        <v>17</v>
      </c>
      <c r="AQ159" s="101" t="s">
        <v>30</v>
      </c>
      <c r="AR159" s="101" t="s">
        <v>30</v>
      </c>
      <c r="AS159" s="101" t="s">
        <v>30</v>
      </c>
      <c r="AT159" s="102" t="s">
        <v>30</v>
      </c>
      <c r="AU159" s="194"/>
      <c r="AV159" s="194"/>
      <c r="AW159" s="88">
        <f t="shared" si="254"/>
        <v>0</v>
      </c>
      <c r="AX159" s="88"/>
      <c r="AY159" s="136"/>
      <c r="AZ159" s="103" t="e">
        <f>LOOKUP(AY159,#REF!,#REF!)</f>
        <v>#REF!</v>
      </c>
      <c r="BA159" s="92"/>
      <c r="BB159" s="104"/>
      <c r="BC159" s="104"/>
      <c r="BD159" s="105"/>
      <c r="BE159" s="138"/>
      <c r="BF159" s="104"/>
      <c r="BG159" s="105"/>
      <c r="BH159" s="107"/>
      <c r="BI159" s="108"/>
      <c r="BJ159" s="109"/>
      <c r="BK159" s="109"/>
      <c r="BL159" s="110"/>
      <c r="BM159" s="109"/>
      <c r="BN159" s="111"/>
      <c r="BO159" s="111"/>
      <c r="BP159" s="112"/>
      <c r="BQ159" s="113"/>
      <c r="BR159" s="114"/>
      <c r="BS159" s="113"/>
      <c r="BT159" s="115">
        <f t="shared" si="251"/>
        <v>0</v>
      </c>
      <c r="BU159" s="116">
        <f t="shared" si="255"/>
        <v>0</v>
      </c>
      <c r="BV159" s="117">
        <f t="shared" si="252"/>
        <v>0</v>
      </c>
      <c r="BW159" s="118"/>
      <c r="BX159" s="118"/>
      <c r="BY159" s="119"/>
      <c r="BZ159" s="118"/>
      <c r="CA159" s="105"/>
      <c r="CB159" s="108"/>
      <c r="CC159" s="108"/>
      <c r="CD159" s="139"/>
      <c r="CE159" s="108"/>
      <c r="CF159" s="109"/>
      <c r="CG159" s="120"/>
      <c r="CH159" s="120"/>
      <c r="CI159" s="121"/>
      <c r="CJ159" s="121"/>
      <c r="CK159" s="121"/>
      <c r="CL159" s="122"/>
      <c r="CM159" s="123">
        <f t="shared" si="261"/>
        <v>0</v>
      </c>
      <c r="CN159" s="124"/>
      <c r="CO159" s="94"/>
      <c r="CP159" s="122"/>
      <c r="CQ159" s="125" t="e">
        <f>+SUMIFS(#REF!,#REF!,AG159)</f>
        <v>#REF!</v>
      </c>
      <c r="CR159" s="126" t="e">
        <f>+SUMIFS(#REF!,#REF!,BB159)+SUMIFS(#REF!,#REF!,BH159)+SUMIFS(#REF!,#REF!,BN159)</f>
        <v>#REF!</v>
      </c>
      <c r="CS159" s="127" t="e">
        <f t="shared" si="256"/>
        <v>#REF!</v>
      </c>
      <c r="CT159" s="128"/>
      <c r="CU159" s="129">
        <f t="shared" si="262"/>
        <v>0</v>
      </c>
      <c r="CV159" s="130"/>
      <c r="CW159" s="131">
        <f t="shared" si="263"/>
        <v>0</v>
      </c>
      <c r="CX159" s="129">
        <f t="shared" si="264"/>
        <v>0</v>
      </c>
      <c r="CY159" s="132">
        <f t="shared" si="260"/>
        <v>0</v>
      </c>
      <c r="CZ159" s="132">
        <f t="shared" si="265"/>
        <v>42277</v>
      </c>
      <c r="DA159" s="133">
        <f t="shared" si="257"/>
        <v>100</v>
      </c>
      <c r="DB159" s="459"/>
      <c r="DC159" s="132">
        <f t="shared" si="258"/>
        <v>100</v>
      </c>
      <c r="DD159" s="134" t="e">
        <f t="shared" si="259"/>
        <v>#REF!</v>
      </c>
    </row>
    <row r="160" spans="2:108" s="82" customFormat="1" x14ac:dyDescent="0.25">
      <c r="B160" s="197"/>
      <c r="C160" s="187"/>
      <c r="D160" s="84"/>
      <c r="E160" s="194"/>
      <c r="F160" s="85"/>
      <c r="G160" s="85"/>
      <c r="H160" s="86"/>
      <c r="I160" s="216"/>
      <c r="J160" s="222"/>
      <c r="K160" s="143"/>
      <c r="L160" s="87"/>
      <c r="M160" s="190"/>
      <c r="N160" s="88"/>
      <c r="O160" s="97"/>
      <c r="P160" s="90"/>
      <c r="Q160" s="89"/>
      <c r="R160" s="90"/>
      <c r="S160" s="91"/>
      <c r="T160" s="92"/>
      <c r="U160" s="91"/>
      <c r="V160" s="224"/>
      <c r="W160" s="194"/>
      <c r="X160" s="194"/>
      <c r="Y160" s="94">
        <f t="shared" si="253"/>
        <v>0</v>
      </c>
      <c r="Z160" s="192"/>
      <c r="AA160" s="192"/>
      <c r="AB160" s="192"/>
      <c r="AC160" s="192"/>
      <c r="AD160" s="146"/>
      <c r="AE160" s="96"/>
      <c r="AF160" s="83"/>
      <c r="AG160" s="98"/>
      <c r="AH160" s="194"/>
      <c r="AI160" s="195"/>
      <c r="AJ160" s="257"/>
      <c r="AK160" s="146"/>
      <c r="AL160" s="88"/>
      <c r="AM160" s="88"/>
      <c r="AN160" s="94"/>
      <c r="AO160" s="94">
        <f t="shared" si="250"/>
        <v>0</v>
      </c>
      <c r="AP160" s="100" t="s">
        <v>17</v>
      </c>
      <c r="AQ160" s="101" t="s">
        <v>30</v>
      </c>
      <c r="AR160" s="101" t="s">
        <v>30</v>
      </c>
      <c r="AS160" s="101" t="s">
        <v>30</v>
      </c>
      <c r="AT160" s="102" t="s">
        <v>30</v>
      </c>
      <c r="AU160" s="194"/>
      <c r="AV160" s="194"/>
      <c r="AW160" s="88">
        <f t="shared" si="254"/>
        <v>0</v>
      </c>
      <c r="AX160" s="88"/>
      <c r="AY160" s="196"/>
      <c r="AZ160" s="103" t="e">
        <f>LOOKUP(AY160,#REF!,#REF!)</f>
        <v>#REF!</v>
      </c>
      <c r="BA160" s="232"/>
      <c r="BB160" s="104"/>
      <c r="BC160" s="104"/>
      <c r="BD160" s="105"/>
      <c r="BE160" s="106"/>
      <c r="BF160" s="104"/>
      <c r="BG160" s="105"/>
      <c r="BH160" s="107"/>
      <c r="BI160" s="108"/>
      <c r="BJ160" s="109"/>
      <c r="BK160" s="109"/>
      <c r="BL160" s="110"/>
      <c r="BM160" s="109"/>
      <c r="BN160" s="111"/>
      <c r="BO160" s="111"/>
      <c r="BP160" s="112"/>
      <c r="BQ160" s="113"/>
      <c r="BR160" s="114"/>
      <c r="BS160" s="113"/>
      <c r="BT160" s="115">
        <f t="shared" si="251"/>
        <v>0</v>
      </c>
      <c r="BU160" s="116">
        <f t="shared" si="255"/>
        <v>0</v>
      </c>
      <c r="BV160" s="117">
        <f t="shared" si="252"/>
        <v>0</v>
      </c>
      <c r="BW160" s="118"/>
      <c r="BX160" s="118"/>
      <c r="BY160" s="119"/>
      <c r="BZ160" s="118"/>
      <c r="CA160" s="105"/>
      <c r="CB160" s="109"/>
      <c r="CC160" s="108"/>
      <c r="CD160" s="108"/>
      <c r="CE160" s="108"/>
      <c r="CF160" s="109"/>
      <c r="CG160" s="120"/>
      <c r="CH160" s="120"/>
      <c r="CI160" s="121"/>
      <c r="CJ160" s="121"/>
      <c r="CK160" s="121"/>
      <c r="CL160" s="122"/>
      <c r="CM160" s="123">
        <f t="shared" si="261"/>
        <v>0</v>
      </c>
      <c r="CN160" s="124"/>
      <c r="CO160" s="94"/>
      <c r="CP160" s="122"/>
      <c r="CQ160" s="125" t="e">
        <f>+SUMIFS(#REF!,#REF!,AG160)</f>
        <v>#REF!</v>
      </c>
      <c r="CR160" s="126" t="e">
        <f>+SUMIFS(#REF!,#REF!,BB160)+SUMIFS(#REF!,#REF!,BH160)+SUMIFS(#REF!,#REF!,BN160)</f>
        <v>#REF!</v>
      </c>
      <c r="CS160" s="127" t="e">
        <f t="shared" si="256"/>
        <v>#REF!</v>
      </c>
      <c r="CT160" s="128"/>
      <c r="CU160" s="129">
        <f t="shared" si="262"/>
        <v>0</v>
      </c>
      <c r="CV160" s="130"/>
      <c r="CW160" s="131">
        <f t="shared" si="263"/>
        <v>0</v>
      </c>
      <c r="CX160" s="129">
        <f t="shared" si="264"/>
        <v>0</v>
      </c>
      <c r="CY160" s="132">
        <f t="shared" si="260"/>
        <v>0</v>
      </c>
      <c r="CZ160" s="132">
        <f t="shared" si="265"/>
        <v>42277</v>
      </c>
      <c r="DA160" s="133">
        <f t="shared" si="257"/>
        <v>100</v>
      </c>
      <c r="DB160" s="459"/>
      <c r="DC160" s="132">
        <f t="shared" si="258"/>
        <v>100</v>
      </c>
      <c r="DD160" s="134" t="e">
        <f t="shared" si="259"/>
        <v>#REF!</v>
      </c>
    </row>
    <row r="161" spans="2:108" s="82" customFormat="1" x14ac:dyDescent="0.25">
      <c r="B161" s="197"/>
      <c r="C161" s="43"/>
      <c r="D161" s="84"/>
      <c r="E161" s="194"/>
      <c r="F161" s="85"/>
      <c r="G161" s="85"/>
      <c r="H161" s="86"/>
      <c r="I161" s="86"/>
      <c r="J161" s="220"/>
      <c r="K161" s="98"/>
      <c r="L161" s="87"/>
      <c r="M161" s="87"/>
      <c r="N161" s="88"/>
      <c r="O161" s="97"/>
      <c r="P161" s="90"/>
      <c r="Q161" s="89"/>
      <c r="R161" s="90"/>
      <c r="S161" s="91"/>
      <c r="T161" s="92"/>
      <c r="U161" s="91"/>
      <c r="V161" s="135"/>
      <c r="W161" s="194"/>
      <c r="X161" s="194"/>
      <c r="Y161" s="94">
        <f t="shared" si="253"/>
        <v>0</v>
      </c>
      <c r="Z161" s="86"/>
      <c r="AA161" s="86"/>
      <c r="AB161" s="86"/>
      <c r="AC161" s="86"/>
      <c r="AD161" s="95"/>
      <c r="AE161" s="96"/>
      <c r="AF161" s="83"/>
      <c r="AG161" s="98"/>
      <c r="AH161" s="194"/>
      <c r="AI161" s="99"/>
      <c r="AJ161" s="258"/>
      <c r="AK161" s="95"/>
      <c r="AL161" s="88"/>
      <c r="AM161" s="88"/>
      <c r="AN161" s="94"/>
      <c r="AO161" s="94">
        <f t="shared" si="250"/>
        <v>0</v>
      </c>
      <c r="AP161" s="100" t="s">
        <v>17</v>
      </c>
      <c r="AQ161" s="101" t="s">
        <v>30</v>
      </c>
      <c r="AR161" s="101" t="s">
        <v>30</v>
      </c>
      <c r="AS161" s="101" t="s">
        <v>30</v>
      </c>
      <c r="AT161" s="102" t="s">
        <v>30</v>
      </c>
      <c r="AU161" s="194"/>
      <c r="AV161" s="194"/>
      <c r="AW161" s="88">
        <f t="shared" si="254"/>
        <v>0</v>
      </c>
      <c r="AX161" s="88"/>
      <c r="AY161" s="136"/>
      <c r="AZ161" s="103" t="e">
        <f>LOOKUP(AY161,#REF!,#REF!)</f>
        <v>#REF!</v>
      </c>
      <c r="BA161" s="92"/>
      <c r="BB161" s="137"/>
      <c r="BC161" s="104"/>
      <c r="BD161" s="105"/>
      <c r="BE161" s="105"/>
      <c r="BF161" s="104"/>
      <c r="BG161" s="105"/>
      <c r="BH161" s="107"/>
      <c r="BI161" s="108"/>
      <c r="BJ161" s="109"/>
      <c r="BK161" s="109"/>
      <c r="BL161" s="110"/>
      <c r="BM161" s="109"/>
      <c r="BN161" s="111"/>
      <c r="BO161" s="111"/>
      <c r="BP161" s="112"/>
      <c r="BQ161" s="113"/>
      <c r="BR161" s="114"/>
      <c r="BS161" s="113"/>
      <c r="BT161" s="115">
        <f t="shared" si="251"/>
        <v>0</v>
      </c>
      <c r="BU161" s="116">
        <f t="shared" si="255"/>
        <v>0</v>
      </c>
      <c r="BV161" s="117">
        <f t="shared" si="252"/>
        <v>0</v>
      </c>
      <c r="BW161" s="118"/>
      <c r="BX161" s="118"/>
      <c r="BY161" s="118"/>
      <c r="BZ161" s="118"/>
      <c r="CA161" s="105"/>
      <c r="CB161" s="108"/>
      <c r="CC161" s="108"/>
      <c r="CD161" s="108"/>
      <c r="CE161" s="108"/>
      <c r="CF161" s="109"/>
      <c r="CG161" s="120"/>
      <c r="CH161" s="120"/>
      <c r="CI161" s="121"/>
      <c r="CJ161" s="121"/>
      <c r="CK161" s="121"/>
      <c r="CL161" s="122"/>
      <c r="CM161" s="123">
        <f t="shared" si="261"/>
        <v>0</v>
      </c>
      <c r="CN161" s="124"/>
      <c r="CO161" s="94"/>
      <c r="CP161" s="122"/>
      <c r="CQ161" s="125" t="e">
        <f>+SUMIFS(#REF!,#REF!,AG161)</f>
        <v>#REF!</v>
      </c>
      <c r="CR161" s="126" t="e">
        <f>+SUMIFS(#REF!,#REF!,BB161)+SUMIFS(#REF!,#REF!,BH161)+SUMIFS(#REF!,#REF!,BN161)</f>
        <v>#REF!</v>
      </c>
      <c r="CS161" s="127" t="e">
        <f t="shared" si="256"/>
        <v>#REF!</v>
      </c>
      <c r="CT161" s="128"/>
      <c r="CU161" s="129">
        <f t="shared" si="262"/>
        <v>0</v>
      </c>
      <c r="CV161" s="130"/>
      <c r="CW161" s="131">
        <f t="shared" si="263"/>
        <v>0</v>
      </c>
      <c r="CX161" s="129">
        <f t="shared" si="264"/>
        <v>0</v>
      </c>
      <c r="CY161" s="132">
        <f t="shared" si="260"/>
        <v>0</v>
      </c>
      <c r="CZ161" s="132">
        <f t="shared" si="265"/>
        <v>42277</v>
      </c>
      <c r="DA161" s="133">
        <f t="shared" si="257"/>
        <v>100</v>
      </c>
      <c r="DB161" s="459"/>
      <c r="DC161" s="132">
        <f t="shared" si="258"/>
        <v>100</v>
      </c>
      <c r="DD161" s="134" t="e">
        <f t="shared" si="259"/>
        <v>#REF!</v>
      </c>
    </row>
    <row r="162" spans="2:108" s="82" customFormat="1" x14ac:dyDescent="0.25">
      <c r="B162" s="197"/>
      <c r="C162" s="43"/>
      <c r="D162" s="84"/>
      <c r="E162" s="194"/>
      <c r="F162" s="85"/>
      <c r="G162" s="85"/>
      <c r="H162" s="86"/>
      <c r="I162" s="86"/>
      <c r="J162" s="220"/>
      <c r="K162" s="98"/>
      <c r="L162" s="87"/>
      <c r="M162" s="87"/>
      <c r="N162" s="88"/>
      <c r="O162" s="97"/>
      <c r="P162" s="90"/>
      <c r="Q162" s="89"/>
      <c r="R162" s="90"/>
      <c r="S162" s="91"/>
      <c r="T162" s="92"/>
      <c r="U162" s="91"/>
      <c r="V162" s="93"/>
      <c r="W162" s="194"/>
      <c r="X162" s="194"/>
      <c r="Y162" s="94">
        <f t="shared" si="253"/>
        <v>0</v>
      </c>
      <c r="Z162" s="86"/>
      <c r="AA162" s="86"/>
      <c r="AB162" s="86"/>
      <c r="AC162" s="86"/>
      <c r="AD162" s="95"/>
      <c r="AE162" s="96"/>
      <c r="AF162" s="83"/>
      <c r="AG162" s="98"/>
      <c r="AH162" s="194"/>
      <c r="AI162" s="99"/>
      <c r="AJ162" s="258"/>
      <c r="AK162" s="95"/>
      <c r="AL162" s="88"/>
      <c r="AM162" s="88"/>
      <c r="AN162" s="94"/>
      <c r="AO162" s="94">
        <f t="shared" si="250"/>
        <v>0</v>
      </c>
      <c r="AP162" s="100" t="s">
        <v>17</v>
      </c>
      <c r="AQ162" s="101" t="s">
        <v>30</v>
      </c>
      <c r="AR162" s="101" t="s">
        <v>30</v>
      </c>
      <c r="AS162" s="101" t="s">
        <v>30</v>
      </c>
      <c r="AT162" s="102" t="s">
        <v>30</v>
      </c>
      <c r="AU162" s="194"/>
      <c r="AV162" s="194"/>
      <c r="AW162" s="88">
        <f t="shared" si="254"/>
        <v>0</v>
      </c>
      <c r="AX162" s="88"/>
      <c r="AY162" s="136"/>
      <c r="AZ162" s="103" t="e">
        <f>LOOKUP(AY162,#REF!,#REF!)</f>
        <v>#REF!</v>
      </c>
      <c r="BA162" s="92"/>
      <c r="BB162" s="104"/>
      <c r="BC162" s="104"/>
      <c r="BD162" s="105"/>
      <c r="BE162" s="138"/>
      <c r="BF162" s="104"/>
      <c r="BG162" s="105"/>
      <c r="BH162" s="107"/>
      <c r="BI162" s="108"/>
      <c r="BJ162" s="109"/>
      <c r="BK162" s="109"/>
      <c r="BL162" s="110"/>
      <c r="BM162" s="109"/>
      <c r="BN162" s="111"/>
      <c r="BO162" s="111"/>
      <c r="BP162" s="112"/>
      <c r="BQ162" s="113"/>
      <c r="BR162" s="114"/>
      <c r="BS162" s="113"/>
      <c r="BT162" s="115">
        <f t="shared" si="251"/>
        <v>0</v>
      </c>
      <c r="BU162" s="116">
        <f t="shared" si="255"/>
        <v>0</v>
      </c>
      <c r="BV162" s="117">
        <f t="shared" si="252"/>
        <v>0</v>
      </c>
      <c r="BW162" s="118"/>
      <c r="BX162" s="118"/>
      <c r="BY162" s="119"/>
      <c r="BZ162" s="118"/>
      <c r="CA162" s="105"/>
      <c r="CB162" s="108"/>
      <c r="CC162" s="108"/>
      <c r="CD162" s="139"/>
      <c r="CE162" s="108"/>
      <c r="CF162" s="109"/>
      <c r="CG162" s="120"/>
      <c r="CH162" s="120"/>
      <c r="CI162" s="121"/>
      <c r="CJ162" s="121"/>
      <c r="CK162" s="121"/>
      <c r="CL162" s="122"/>
      <c r="CM162" s="123">
        <f t="shared" si="261"/>
        <v>0</v>
      </c>
      <c r="CN162" s="124"/>
      <c r="CO162" s="94"/>
      <c r="CP162" s="122"/>
      <c r="CQ162" s="125" t="e">
        <f>+SUMIFS(#REF!,#REF!,AG162)</f>
        <v>#REF!</v>
      </c>
      <c r="CR162" s="126" t="e">
        <f>+SUMIFS(#REF!,#REF!,BB162)+SUMIFS(#REF!,#REF!,BH162)+SUMIFS(#REF!,#REF!,BN162)</f>
        <v>#REF!</v>
      </c>
      <c r="CS162" s="127" t="e">
        <f t="shared" si="256"/>
        <v>#REF!</v>
      </c>
      <c r="CT162" s="128"/>
      <c r="CU162" s="129">
        <f t="shared" si="262"/>
        <v>0</v>
      </c>
      <c r="CV162" s="130"/>
      <c r="CW162" s="131">
        <f t="shared" si="263"/>
        <v>0</v>
      </c>
      <c r="CX162" s="129">
        <f t="shared" si="264"/>
        <v>0</v>
      </c>
      <c r="CY162" s="132">
        <f t="shared" si="260"/>
        <v>0</v>
      </c>
      <c r="CZ162" s="132">
        <f t="shared" si="265"/>
        <v>42277</v>
      </c>
      <c r="DA162" s="133">
        <f t="shared" si="257"/>
        <v>100</v>
      </c>
      <c r="DB162" s="459"/>
      <c r="DC162" s="132">
        <f t="shared" si="258"/>
        <v>100</v>
      </c>
      <c r="DD162" s="134" t="e">
        <f t="shared" si="259"/>
        <v>#REF!</v>
      </c>
    </row>
    <row r="163" spans="2:108" s="82" customFormat="1" x14ac:dyDescent="0.25">
      <c r="B163" s="197"/>
      <c r="C163" s="187"/>
      <c r="D163" s="84"/>
      <c r="E163" s="194"/>
      <c r="F163" s="85"/>
      <c r="G163" s="85"/>
      <c r="H163" s="86"/>
      <c r="I163" s="216"/>
      <c r="J163" s="222"/>
      <c r="K163" s="143"/>
      <c r="L163" s="87"/>
      <c r="M163" s="190"/>
      <c r="N163" s="88"/>
      <c r="O163" s="97"/>
      <c r="P163" s="90"/>
      <c r="Q163" s="89"/>
      <c r="R163" s="90"/>
      <c r="S163" s="91"/>
      <c r="T163" s="92"/>
      <c r="U163" s="91"/>
      <c r="V163" s="224"/>
      <c r="W163" s="194"/>
      <c r="X163" s="194"/>
      <c r="Y163" s="94">
        <f t="shared" si="253"/>
        <v>0</v>
      </c>
      <c r="Z163" s="192"/>
      <c r="AA163" s="192"/>
      <c r="AB163" s="192"/>
      <c r="AC163" s="192"/>
      <c r="AD163" s="146"/>
      <c r="AE163" s="96"/>
      <c r="AF163" s="83"/>
      <c r="AG163" s="98"/>
      <c r="AH163" s="194"/>
      <c r="AI163" s="195"/>
      <c r="AJ163" s="257"/>
      <c r="AK163" s="146"/>
      <c r="AL163" s="88"/>
      <c r="AM163" s="88"/>
      <c r="AN163" s="94"/>
      <c r="AO163" s="94">
        <f t="shared" si="250"/>
        <v>0</v>
      </c>
      <c r="AP163" s="100" t="s">
        <v>17</v>
      </c>
      <c r="AQ163" s="101" t="s">
        <v>30</v>
      </c>
      <c r="AR163" s="101" t="s">
        <v>30</v>
      </c>
      <c r="AS163" s="101" t="s">
        <v>30</v>
      </c>
      <c r="AT163" s="102" t="s">
        <v>30</v>
      </c>
      <c r="AU163" s="194"/>
      <c r="AV163" s="194"/>
      <c r="AW163" s="88">
        <f t="shared" si="254"/>
        <v>0</v>
      </c>
      <c r="AX163" s="88"/>
      <c r="AY163" s="196"/>
      <c r="AZ163" s="103" t="e">
        <f>LOOKUP(AY163,#REF!,#REF!)</f>
        <v>#REF!</v>
      </c>
      <c r="BA163" s="232"/>
      <c r="BB163" s="104"/>
      <c r="BC163" s="104"/>
      <c r="BD163" s="105"/>
      <c r="BE163" s="106"/>
      <c r="BF163" s="104"/>
      <c r="BG163" s="105"/>
      <c r="BH163" s="107"/>
      <c r="BI163" s="108"/>
      <c r="BJ163" s="109"/>
      <c r="BK163" s="109"/>
      <c r="BL163" s="110"/>
      <c r="BM163" s="109"/>
      <c r="BN163" s="111"/>
      <c r="BO163" s="111"/>
      <c r="BP163" s="112"/>
      <c r="BQ163" s="113"/>
      <c r="BR163" s="114"/>
      <c r="BS163" s="113"/>
      <c r="BT163" s="115">
        <f t="shared" si="251"/>
        <v>0</v>
      </c>
      <c r="BU163" s="116">
        <f t="shared" si="255"/>
        <v>0</v>
      </c>
      <c r="BV163" s="117">
        <f t="shared" si="252"/>
        <v>0</v>
      </c>
      <c r="BW163" s="118"/>
      <c r="BX163" s="118"/>
      <c r="BY163" s="119"/>
      <c r="BZ163" s="118"/>
      <c r="CA163" s="105"/>
      <c r="CB163" s="109"/>
      <c r="CC163" s="108"/>
      <c r="CD163" s="108"/>
      <c r="CE163" s="108"/>
      <c r="CF163" s="109"/>
      <c r="CG163" s="120"/>
      <c r="CH163" s="120"/>
      <c r="CI163" s="121"/>
      <c r="CJ163" s="121"/>
      <c r="CK163" s="121"/>
      <c r="CL163" s="122"/>
      <c r="CM163" s="123">
        <f t="shared" si="261"/>
        <v>0</v>
      </c>
      <c r="CN163" s="124"/>
      <c r="CO163" s="94"/>
      <c r="CP163" s="122"/>
      <c r="CQ163" s="125" t="e">
        <f>+SUMIFS(#REF!,#REF!,AG163)</f>
        <v>#REF!</v>
      </c>
      <c r="CR163" s="126" t="e">
        <f>+SUMIFS(#REF!,#REF!,BB163)+SUMIFS(#REF!,#REF!,BH163)+SUMIFS(#REF!,#REF!,BN163)</f>
        <v>#REF!</v>
      </c>
      <c r="CS163" s="127" t="e">
        <f t="shared" si="256"/>
        <v>#REF!</v>
      </c>
      <c r="CT163" s="128"/>
      <c r="CU163" s="129">
        <f t="shared" si="262"/>
        <v>0</v>
      </c>
      <c r="CV163" s="130"/>
      <c r="CW163" s="131">
        <f t="shared" si="263"/>
        <v>0</v>
      </c>
      <c r="CX163" s="129">
        <f t="shared" si="264"/>
        <v>0</v>
      </c>
      <c r="CY163" s="132">
        <f t="shared" si="260"/>
        <v>0</v>
      </c>
      <c r="CZ163" s="132">
        <f t="shared" si="265"/>
        <v>42277</v>
      </c>
      <c r="DA163" s="133">
        <f t="shared" si="257"/>
        <v>100</v>
      </c>
      <c r="DB163" s="459"/>
      <c r="DC163" s="132">
        <f t="shared" si="258"/>
        <v>100</v>
      </c>
      <c r="DD163" s="134" t="e">
        <f t="shared" si="259"/>
        <v>#REF!</v>
      </c>
    </row>
    <row r="164" spans="2:108" s="82" customFormat="1" x14ac:dyDescent="0.25">
      <c r="B164" s="197"/>
      <c r="C164" s="43"/>
      <c r="D164" s="84"/>
      <c r="E164" s="194"/>
      <c r="F164" s="85"/>
      <c r="G164" s="85"/>
      <c r="H164" s="86"/>
      <c r="I164" s="86"/>
      <c r="J164" s="220"/>
      <c r="K164" s="98"/>
      <c r="L164" s="87"/>
      <c r="M164" s="87"/>
      <c r="N164" s="88"/>
      <c r="O164" s="97"/>
      <c r="P164" s="90"/>
      <c r="Q164" s="89"/>
      <c r="R164" s="90"/>
      <c r="S164" s="91"/>
      <c r="T164" s="92"/>
      <c r="U164" s="91"/>
      <c r="V164" s="135"/>
      <c r="W164" s="194"/>
      <c r="X164" s="194"/>
      <c r="Y164" s="94">
        <f t="shared" si="253"/>
        <v>0</v>
      </c>
      <c r="Z164" s="86"/>
      <c r="AA164" s="86"/>
      <c r="AB164" s="86"/>
      <c r="AC164" s="86"/>
      <c r="AD164" s="95"/>
      <c r="AE164" s="96"/>
      <c r="AF164" s="83"/>
      <c r="AG164" s="98"/>
      <c r="AH164" s="194"/>
      <c r="AI164" s="99"/>
      <c r="AJ164" s="258"/>
      <c r="AK164" s="95"/>
      <c r="AL164" s="88"/>
      <c r="AM164" s="88"/>
      <c r="AN164" s="94"/>
      <c r="AO164" s="94">
        <f t="shared" si="250"/>
        <v>0</v>
      </c>
      <c r="AP164" s="100" t="s">
        <v>17</v>
      </c>
      <c r="AQ164" s="101" t="s">
        <v>30</v>
      </c>
      <c r="AR164" s="101" t="s">
        <v>30</v>
      </c>
      <c r="AS164" s="101" t="s">
        <v>30</v>
      </c>
      <c r="AT164" s="102" t="s">
        <v>30</v>
      </c>
      <c r="AU164" s="194"/>
      <c r="AV164" s="194"/>
      <c r="AW164" s="88">
        <f t="shared" si="254"/>
        <v>0</v>
      </c>
      <c r="AX164" s="88"/>
      <c r="AY164" s="136"/>
      <c r="AZ164" s="103" t="e">
        <f>LOOKUP(AY164,#REF!,#REF!)</f>
        <v>#REF!</v>
      </c>
      <c r="BA164" s="92"/>
      <c r="BB164" s="137"/>
      <c r="BC164" s="104"/>
      <c r="BD164" s="105"/>
      <c r="BE164" s="105"/>
      <c r="BF164" s="104"/>
      <c r="BG164" s="105"/>
      <c r="BH164" s="107"/>
      <c r="BI164" s="108"/>
      <c r="BJ164" s="109"/>
      <c r="BK164" s="109"/>
      <c r="BL164" s="110"/>
      <c r="BM164" s="109"/>
      <c r="BN164" s="111"/>
      <c r="BO164" s="111"/>
      <c r="BP164" s="112"/>
      <c r="BQ164" s="113"/>
      <c r="BR164" s="114"/>
      <c r="BS164" s="113"/>
      <c r="BT164" s="115">
        <f t="shared" ref="BT164:BT172" si="266">+AN164</f>
        <v>0</v>
      </c>
      <c r="BU164" s="116">
        <f t="shared" si="255"/>
        <v>0</v>
      </c>
      <c r="BV164" s="117">
        <f t="shared" si="252"/>
        <v>0</v>
      </c>
      <c r="BW164" s="118"/>
      <c r="BX164" s="118"/>
      <c r="BY164" s="118"/>
      <c r="BZ164" s="118"/>
      <c r="CA164" s="105"/>
      <c r="CB164" s="108"/>
      <c r="CC164" s="108"/>
      <c r="CD164" s="108"/>
      <c r="CE164" s="108"/>
      <c r="CF164" s="109"/>
      <c r="CG164" s="120"/>
      <c r="CH164" s="120"/>
      <c r="CI164" s="121"/>
      <c r="CJ164" s="121"/>
      <c r="CK164" s="121"/>
      <c r="CL164" s="122"/>
      <c r="CM164" s="123">
        <f t="shared" si="261"/>
        <v>0</v>
      </c>
      <c r="CN164" s="124"/>
      <c r="CO164" s="94"/>
      <c r="CP164" s="122"/>
      <c r="CQ164" s="125" t="e">
        <f>+SUMIFS(#REF!,#REF!,AG164)</f>
        <v>#REF!</v>
      </c>
      <c r="CR164" s="126" t="e">
        <f>+SUMIFS(#REF!,#REF!,BB164)+SUMIFS(#REF!,#REF!,BH164)+SUMIFS(#REF!,#REF!,BN164)</f>
        <v>#REF!</v>
      </c>
      <c r="CS164" s="127" t="e">
        <f t="shared" si="256"/>
        <v>#REF!</v>
      </c>
      <c r="CT164" s="128"/>
      <c r="CU164" s="129">
        <f t="shared" si="262"/>
        <v>0</v>
      </c>
      <c r="CV164" s="130"/>
      <c r="CW164" s="131">
        <f t="shared" si="263"/>
        <v>0</v>
      </c>
      <c r="CX164" s="129">
        <f t="shared" si="264"/>
        <v>0</v>
      </c>
      <c r="CY164" s="132">
        <f t="shared" si="260"/>
        <v>0</v>
      </c>
      <c r="CZ164" s="132">
        <f t="shared" si="265"/>
        <v>42277</v>
      </c>
      <c r="DA164" s="133">
        <f t="shared" si="257"/>
        <v>100</v>
      </c>
      <c r="DB164" s="459"/>
      <c r="DC164" s="132">
        <f t="shared" si="258"/>
        <v>100</v>
      </c>
      <c r="DD164" s="134" t="e">
        <f t="shared" si="259"/>
        <v>#REF!</v>
      </c>
    </row>
    <row r="165" spans="2:108" s="82" customFormat="1" x14ac:dyDescent="0.25">
      <c r="B165" s="197"/>
      <c r="C165" s="43"/>
      <c r="D165" s="84"/>
      <c r="E165" s="194"/>
      <c r="F165" s="85"/>
      <c r="G165" s="85"/>
      <c r="H165" s="86"/>
      <c r="I165" s="86"/>
      <c r="J165" s="220"/>
      <c r="K165" s="98"/>
      <c r="L165" s="87"/>
      <c r="M165" s="87"/>
      <c r="N165" s="88"/>
      <c r="O165" s="97"/>
      <c r="P165" s="90"/>
      <c r="Q165" s="89"/>
      <c r="R165" s="90"/>
      <c r="S165" s="91"/>
      <c r="T165" s="92"/>
      <c r="U165" s="91"/>
      <c r="V165" s="93"/>
      <c r="W165" s="194"/>
      <c r="X165" s="194"/>
      <c r="Y165" s="94">
        <f t="shared" si="253"/>
        <v>0</v>
      </c>
      <c r="Z165" s="86"/>
      <c r="AA165" s="86"/>
      <c r="AB165" s="86"/>
      <c r="AC165" s="86"/>
      <c r="AD165" s="95"/>
      <c r="AE165" s="96"/>
      <c r="AF165" s="83"/>
      <c r="AG165" s="98"/>
      <c r="AH165" s="194"/>
      <c r="AI165" s="99"/>
      <c r="AJ165" s="258"/>
      <c r="AK165" s="95"/>
      <c r="AL165" s="88"/>
      <c r="AM165" s="88"/>
      <c r="AN165" s="94"/>
      <c r="AO165" s="94">
        <f t="shared" si="250"/>
        <v>0</v>
      </c>
      <c r="AP165" s="100" t="s">
        <v>17</v>
      </c>
      <c r="AQ165" s="101" t="s">
        <v>30</v>
      </c>
      <c r="AR165" s="101" t="s">
        <v>30</v>
      </c>
      <c r="AS165" s="101" t="s">
        <v>30</v>
      </c>
      <c r="AT165" s="102" t="s">
        <v>30</v>
      </c>
      <c r="AU165" s="194"/>
      <c r="AV165" s="194"/>
      <c r="AW165" s="88">
        <f t="shared" si="254"/>
        <v>0</v>
      </c>
      <c r="AX165" s="88">
        <f>+AV165+(5*365)</f>
        <v>1825</v>
      </c>
      <c r="AY165" s="136"/>
      <c r="AZ165" s="103" t="e">
        <f>LOOKUP(AY165,#REF!,#REF!)</f>
        <v>#REF!</v>
      </c>
      <c r="BA165" s="92"/>
      <c r="BB165" s="104"/>
      <c r="BC165" s="104"/>
      <c r="BD165" s="105"/>
      <c r="BE165" s="138"/>
      <c r="BF165" s="104"/>
      <c r="BG165" s="105"/>
      <c r="BH165" s="107"/>
      <c r="BI165" s="108"/>
      <c r="BJ165" s="109"/>
      <c r="BK165" s="109"/>
      <c r="BL165" s="110"/>
      <c r="BM165" s="109"/>
      <c r="BN165" s="111"/>
      <c r="BO165" s="111"/>
      <c r="BP165" s="112"/>
      <c r="BQ165" s="113"/>
      <c r="BR165" s="114"/>
      <c r="BS165" s="113"/>
      <c r="BT165" s="115">
        <f t="shared" si="266"/>
        <v>0</v>
      </c>
      <c r="BU165" s="116">
        <f t="shared" si="255"/>
        <v>0</v>
      </c>
      <c r="BV165" s="117">
        <f t="shared" si="252"/>
        <v>0</v>
      </c>
      <c r="BW165" s="118"/>
      <c r="BX165" s="118"/>
      <c r="BY165" s="119"/>
      <c r="BZ165" s="118"/>
      <c r="CA165" s="105"/>
      <c r="CB165" s="108"/>
      <c r="CC165" s="108"/>
      <c r="CD165" s="139"/>
      <c r="CE165" s="108"/>
      <c r="CF165" s="109"/>
      <c r="CG165" s="120"/>
      <c r="CH165" s="120"/>
      <c r="CI165" s="121"/>
      <c r="CJ165" s="121"/>
      <c r="CK165" s="121"/>
      <c r="CL165" s="122"/>
      <c r="CM165" s="123">
        <f t="shared" si="261"/>
        <v>0</v>
      </c>
      <c r="CN165" s="124"/>
      <c r="CO165" s="94"/>
      <c r="CP165" s="122"/>
      <c r="CQ165" s="125" t="e">
        <f>+SUMIFS(#REF!,#REF!,AG165)</f>
        <v>#REF!</v>
      </c>
      <c r="CR165" s="126" t="e">
        <f>+SUMIFS(#REF!,#REF!,BB165)+SUMIFS(#REF!,#REF!,BH165)+SUMIFS(#REF!,#REF!,BN165)</f>
        <v>#REF!</v>
      </c>
      <c r="CS165" s="127" t="e">
        <f t="shared" si="256"/>
        <v>#REF!</v>
      </c>
      <c r="CT165" s="128"/>
      <c r="CU165" s="129">
        <f t="shared" si="262"/>
        <v>0</v>
      </c>
      <c r="CV165" s="130"/>
      <c r="CW165" s="131">
        <f t="shared" si="263"/>
        <v>0</v>
      </c>
      <c r="CX165" s="129">
        <f t="shared" si="264"/>
        <v>0</v>
      </c>
      <c r="CY165" s="132">
        <f t="shared" si="260"/>
        <v>0</v>
      </c>
      <c r="CZ165" s="132">
        <f t="shared" si="265"/>
        <v>42277</v>
      </c>
      <c r="DA165" s="133">
        <f t="shared" si="257"/>
        <v>100</v>
      </c>
      <c r="DB165" s="459"/>
      <c r="DC165" s="132">
        <f t="shared" si="258"/>
        <v>100</v>
      </c>
      <c r="DD165" s="134" t="e">
        <f t="shared" si="259"/>
        <v>#REF!</v>
      </c>
    </row>
    <row r="166" spans="2:108" s="82" customFormat="1" x14ac:dyDescent="0.25">
      <c r="B166" s="197"/>
      <c r="C166" s="187"/>
      <c r="D166" s="84"/>
      <c r="E166" s="194"/>
      <c r="F166" s="85"/>
      <c r="G166" s="85"/>
      <c r="H166" s="86"/>
      <c r="I166" s="216"/>
      <c r="J166" s="222"/>
      <c r="K166" s="143"/>
      <c r="L166" s="87"/>
      <c r="M166" s="190"/>
      <c r="N166" s="88"/>
      <c r="O166" s="97"/>
      <c r="P166" s="90"/>
      <c r="Q166" s="89"/>
      <c r="R166" s="90"/>
      <c r="S166" s="91"/>
      <c r="T166" s="92"/>
      <c r="U166" s="91"/>
      <c r="V166" s="224"/>
      <c r="W166" s="194"/>
      <c r="X166" s="194"/>
      <c r="Y166" s="94">
        <f t="shared" si="253"/>
        <v>0</v>
      </c>
      <c r="Z166" s="192"/>
      <c r="AA166" s="192"/>
      <c r="AB166" s="192"/>
      <c r="AC166" s="192"/>
      <c r="AD166" s="146"/>
      <c r="AE166" s="96"/>
      <c r="AF166" s="83"/>
      <c r="AG166" s="98"/>
      <c r="AH166" s="194"/>
      <c r="AI166" s="195"/>
      <c r="AJ166" s="257"/>
      <c r="AK166" s="146"/>
      <c r="AL166" s="88"/>
      <c r="AM166" s="88"/>
      <c r="AN166" s="94"/>
      <c r="AO166" s="94">
        <f t="shared" si="250"/>
        <v>0</v>
      </c>
      <c r="AP166" s="100" t="s">
        <v>17</v>
      </c>
      <c r="AQ166" s="101" t="s">
        <v>30</v>
      </c>
      <c r="AR166" s="101" t="s">
        <v>30</v>
      </c>
      <c r="AS166" s="101" t="s">
        <v>30</v>
      </c>
      <c r="AT166" s="102" t="s">
        <v>30</v>
      </c>
      <c r="AU166" s="194"/>
      <c r="AV166" s="194"/>
      <c r="AW166" s="88">
        <f t="shared" si="254"/>
        <v>0</v>
      </c>
      <c r="AX166" s="88">
        <f>+AV166+(5*365)</f>
        <v>1825</v>
      </c>
      <c r="AY166" s="196"/>
      <c r="AZ166" s="103" t="e">
        <f>LOOKUP(AY166,#REF!,#REF!)</f>
        <v>#REF!</v>
      </c>
      <c r="BA166" s="232"/>
      <c r="BB166" s="104"/>
      <c r="BC166" s="104"/>
      <c r="BD166" s="105"/>
      <c r="BE166" s="106"/>
      <c r="BF166" s="104"/>
      <c r="BG166" s="105"/>
      <c r="BH166" s="107"/>
      <c r="BI166" s="108"/>
      <c r="BJ166" s="109"/>
      <c r="BK166" s="109"/>
      <c r="BL166" s="110"/>
      <c r="BM166" s="109"/>
      <c r="BN166" s="111"/>
      <c r="BO166" s="111"/>
      <c r="BP166" s="112"/>
      <c r="BQ166" s="113"/>
      <c r="BR166" s="114"/>
      <c r="BS166" s="113"/>
      <c r="BT166" s="115">
        <f t="shared" si="266"/>
        <v>0</v>
      </c>
      <c r="BU166" s="116">
        <f t="shared" si="255"/>
        <v>0</v>
      </c>
      <c r="BV166" s="117">
        <f t="shared" si="252"/>
        <v>0</v>
      </c>
      <c r="BW166" s="118"/>
      <c r="BX166" s="118"/>
      <c r="BY166" s="119"/>
      <c r="BZ166" s="118"/>
      <c r="CA166" s="105"/>
      <c r="CB166" s="109"/>
      <c r="CC166" s="108"/>
      <c r="CD166" s="108"/>
      <c r="CE166" s="108"/>
      <c r="CF166" s="109"/>
      <c r="CG166" s="120"/>
      <c r="CH166" s="120"/>
      <c r="CI166" s="121"/>
      <c r="CJ166" s="121"/>
      <c r="CK166" s="121"/>
      <c r="CL166" s="122"/>
      <c r="CM166" s="123">
        <f t="shared" si="261"/>
        <v>0</v>
      </c>
      <c r="CN166" s="124"/>
      <c r="CO166" s="94"/>
      <c r="CP166" s="122"/>
      <c r="CQ166" s="125" t="e">
        <f>+SUMIFS(#REF!,#REF!,AG166)</f>
        <v>#REF!</v>
      </c>
      <c r="CR166" s="126" t="e">
        <f>+SUMIFS(#REF!,#REF!,BB166)+SUMIFS(#REF!,#REF!,BH166)+SUMIFS(#REF!,#REF!,BN166)</f>
        <v>#REF!</v>
      </c>
      <c r="CS166" s="127" t="e">
        <f t="shared" si="256"/>
        <v>#REF!</v>
      </c>
      <c r="CT166" s="128"/>
      <c r="CU166" s="129">
        <f t="shared" si="262"/>
        <v>0</v>
      </c>
      <c r="CV166" s="130"/>
      <c r="CW166" s="131">
        <f t="shared" si="263"/>
        <v>0</v>
      </c>
      <c r="CX166" s="129">
        <f t="shared" si="264"/>
        <v>0</v>
      </c>
      <c r="CY166" s="132">
        <f t="shared" si="260"/>
        <v>0</v>
      </c>
      <c r="CZ166" s="132">
        <f t="shared" si="265"/>
        <v>42277</v>
      </c>
      <c r="DA166" s="133">
        <f t="shared" si="257"/>
        <v>100</v>
      </c>
      <c r="DB166" s="459"/>
      <c r="DC166" s="132">
        <f t="shared" si="258"/>
        <v>100</v>
      </c>
      <c r="DD166" s="134" t="e">
        <f t="shared" si="259"/>
        <v>#REF!</v>
      </c>
    </row>
    <row r="167" spans="2:108" s="82" customFormat="1" x14ac:dyDescent="0.25">
      <c r="B167" s="197"/>
      <c r="C167" s="43"/>
      <c r="D167" s="84"/>
      <c r="E167" s="194"/>
      <c r="F167" s="85"/>
      <c r="G167" s="85"/>
      <c r="H167" s="86"/>
      <c r="I167" s="86"/>
      <c r="J167" s="220"/>
      <c r="K167" s="98"/>
      <c r="L167" s="87"/>
      <c r="M167" s="87"/>
      <c r="N167" s="88"/>
      <c r="O167" s="97"/>
      <c r="P167" s="90"/>
      <c r="Q167" s="89"/>
      <c r="R167" s="90"/>
      <c r="S167" s="91"/>
      <c r="T167" s="92"/>
      <c r="U167" s="91"/>
      <c r="V167" s="135"/>
      <c r="W167" s="194"/>
      <c r="X167" s="194"/>
      <c r="Y167" s="94">
        <f t="shared" si="253"/>
        <v>0</v>
      </c>
      <c r="Z167" s="86"/>
      <c r="AA167" s="86"/>
      <c r="AB167" s="86"/>
      <c r="AC167" s="86"/>
      <c r="AD167" s="95"/>
      <c r="AE167" s="96"/>
      <c r="AF167" s="83"/>
      <c r="AG167" s="98"/>
      <c r="AH167" s="194"/>
      <c r="AI167" s="99"/>
      <c r="AJ167" s="258"/>
      <c r="AK167" s="95"/>
      <c r="AL167" s="88"/>
      <c r="AM167" s="88"/>
      <c r="AN167" s="94"/>
      <c r="AO167" s="94">
        <f t="shared" si="250"/>
        <v>0</v>
      </c>
      <c r="AP167" s="100" t="s">
        <v>17</v>
      </c>
      <c r="AQ167" s="101" t="s">
        <v>30</v>
      </c>
      <c r="AR167" s="101" t="s">
        <v>30</v>
      </c>
      <c r="AS167" s="101" t="s">
        <v>30</v>
      </c>
      <c r="AT167" s="102" t="s">
        <v>30</v>
      </c>
      <c r="AU167" s="194"/>
      <c r="AV167" s="194"/>
      <c r="AW167" s="88">
        <f t="shared" si="254"/>
        <v>0</v>
      </c>
      <c r="AX167" s="88">
        <f>+AV167+(3*365)</f>
        <v>1095</v>
      </c>
      <c r="AY167" s="136"/>
      <c r="AZ167" s="103" t="e">
        <f>LOOKUP(AY167,#REF!,#REF!)</f>
        <v>#REF!</v>
      </c>
      <c r="BA167" s="92"/>
      <c r="BB167" s="137"/>
      <c r="BC167" s="104"/>
      <c r="BD167" s="105"/>
      <c r="BE167" s="105"/>
      <c r="BF167" s="104"/>
      <c r="BG167" s="105"/>
      <c r="BH167" s="107"/>
      <c r="BI167" s="108"/>
      <c r="BJ167" s="109"/>
      <c r="BK167" s="109"/>
      <c r="BL167" s="110"/>
      <c r="BM167" s="109"/>
      <c r="BN167" s="111"/>
      <c r="BO167" s="111"/>
      <c r="BP167" s="112"/>
      <c r="BQ167" s="113"/>
      <c r="BR167" s="114"/>
      <c r="BS167" s="113"/>
      <c r="BT167" s="115">
        <f t="shared" si="266"/>
        <v>0</v>
      </c>
      <c r="BU167" s="116">
        <f t="shared" si="255"/>
        <v>0</v>
      </c>
      <c r="BV167" s="117">
        <f t="shared" si="252"/>
        <v>0</v>
      </c>
      <c r="BW167" s="118"/>
      <c r="BX167" s="118"/>
      <c r="BY167" s="118"/>
      <c r="BZ167" s="118"/>
      <c r="CA167" s="105"/>
      <c r="CB167" s="108"/>
      <c r="CC167" s="108"/>
      <c r="CD167" s="108"/>
      <c r="CE167" s="108"/>
      <c r="CF167" s="109"/>
      <c r="CG167" s="120"/>
      <c r="CH167" s="120"/>
      <c r="CI167" s="121"/>
      <c r="CJ167" s="121"/>
      <c r="CK167" s="121"/>
      <c r="CL167" s="122"/>
      <c r="CM167" s="123">
        <f t="shared" si="261"/>
        <v>0</v>
      </c>
      <c r="CN167" s="124"/>
      <c r="CO167" s="94"/>
      <c r="CP167" s="122"/>
      <c r="CQ167" s="125" t="e">
        <f>+SUMIFS(#REF!,#REF!,AG167)</f>
        <v>#REF!</v>
      </c>
      <c r="CR167" s="126" t="e">
        <f>+SUMIFS(#REF!,#REF!,BB167)+SUMIFS(#REF!,#REF!,BH167)+SUMIFS(#REF!,#REF!,BN167)</f>
        <v>#REF!</v>
      </c>
      <c r="CS167" s="127" t="e">
        <f t="shared" si="256"/>
        <v>#REF!</v>
      </c>
      <c r="CT167" s="128"/>
      <c r="CU167" s="129">
        <f t="shared" si="262"/>
        <v>0</v>
      </c>
      <c r="CV167" s="130"/>
      <c r="CW167" s="131">
        <f t="shared" si="263"/>
        <v>0</v>
      </c>
      <c r="CX167" s="129">
        <f t="shared" si="264"/>
        <v>0</v>
      </c>
      <c r="CY167" s="132">
        <f t="shared" si="260"/>
        <v>0</v>
      </c>
      <c r="CZ167" s="132">
        <f t="shared" si="265"/>
        <v>42277</v>
      </c>
      <c r="DA167" s="133">
        <f t="shared" si="257"/>
        <v>100</v>
      </c>
      <c r="DB167" s="459"/>
      <c r="DC167" s="132">
        <f t="shared" si="258"/>
        <v>100</v>
      </c>
      <c r="DD167" s="134" t="e">
        <f t="shared" si="259"/>
        <v>#REF!</v>
      </c>
    </row>
    <row r="168" spans="2:108" s="82" customFormat="1" x14ac:dyDescent="0.25">
      <c r="B168" s="197"/>
      <c r="C168" s="43"/>
      <c r="D168" s="84"/>
      <c r="E168" s="194"/>
      <c r="F168" s="85"/>
      <c r="G168" s="85"/>
      <c r="H168" s="86"/>
      <c r="I168" s="86"/>
      <c r="J168" s="220"/>
      <c r="K168" s="98"/>
      <c r="L168" s="87"/>
      <c r="M168" s="87"/>
      <c r="N168" s="88"/>
      <c r="O168" s="97"/>
      <c r="P168" s="90"/>
      <c r="Q168" s="89"/>
      <c r="R168" s="90"/>
      <c r="S168" s="91"/>
      <c r="T168" s="92"/>
      <c r="U168" s="91"/>
      <c r="V168" s="93"/>
      <c r="W168" s="194"/>
      <c r="X168" s="194"/>
      <c r="Y168" s="94">
        <f t="shared" si="253"/>
        <v>0</v>
      </c>
      <c r="Z168" s="86"/>
      <c r="AA168" s="86"/>
      <c r="AB168" s="86"/>
      <c r="AC168" s="86"/>
      <c r="AD168" s="95"/>
      <c r="AE168" s="96"/>
      <c r="AF168" s="83"/>
      <c r="AG168" s="98"/>
      <c r="AH168" s="194"/>
      <c r="AI168" s="99"/>
      <c r="AJ168" s="258"/>
      <c r="AK168" s="95"/>
      <c r="AL168" s="88"/>
      <c r="AM168" s="88"/>
      <c r="AN168" s="94"/>
      <c r="AO168" s="94">
        <f t="shared" si="250"/>
        <v>0</v>
      </c>
      <c r="AP168" s="100" t="s">
        <v>17</v>
      </c>
      <c r="AQ168" s="101" t="s">
        <v>30</v>
      </c>
      <c r="AR168" s="101" t="s">
        <v>30</v>
      </c>
      <c r="AS168" s="101" t="s">
        <v>30</v>
      </c>
      <c r="AT168" s="102" t="s">
        <v>30</v>
      </c>
      <c r="AU168" s="194"/>
      <c r="AV168" s="194"/>
      <c r="AW168" s="88">
        <f t="shared" si="254"/>
        <v>0</v>
      </c>
      <c r="AX168" s="88">
        <f>+AV168+(3*365)</f>
        <v>1095</v>
      </c>
      <c r="AY168" s="136"/>
      <c r="AZ168" s="103" t="e">
        <f>LOOKUP(AY168,#REF!,#REF!)</f>
        <v>#REF!</v>
      </c>
      <c r="BA168" s="92"/>
      <c r="BB168" s="104"/>
      <c r="BC168" s="104"/>
      <c r="BD168" s="105"/>
      <c r="BE168" s="138"/>
      <c r="BF168" s="104"/>
      <c r="BG168" s="105"/>
      <c r="BH168" s="107"/>
      <c r="BI168" s="108"/>
      <c r="BJ168" s="109"/>
      <c r="BK168" s="109"/>
      <c r="BL168" s="110"/>
      <c r="BM168" s="109"/>
      <c r="BN168" s="111"/>
      <c r="BO168" s="111"/>
      <c r="BP168" s="112"/>
      <c r="BQ168" s="113"/>
      <c r="BR168" s="114"/>
      <c r="BS168" s="113"/>
      <c r="BT168" s="115">
        <f t="shared" si="266"/>
        <v>0</v>
      </c>
      <c r="BU168" s="116">
        <f t="shared" si="255"/>
        <v>0</v>
      </c>
      <c r="BV168" s="117">
        <f t="shared" si="252"/>
        <v>0</v>
      </c>
      <c r="BW168" s="118"/>
      <c r="BX168" s="118"/>
      <c r="BY168" s="119"/>
      <c r="BZ168" s="118"/>
      <c r="CA168" s="105"/>
      <c r="CB168" s="108"/>
      <c r="CC168" s="108"/>
      <c r="CD168" s="139"/>
      <c r="CE168" s="108"/>
      <c r="CF168" s="109"/>
      <c r="CG168" s="120"/>
      <c r="CH168" s="120"/>
      <c r="CI168" s="121"/>
      <c r="CJ168" s="121"/>
      <c r="CK168" s="121"/>
      <c r="CL168" s="122"/>
      <c r="CM168" s="123">
        <f t="shared" si="261"/>
        <v>0</v>
      </c>
      <c r="CN168" s="124"/>
      <c r="CO168" s="94"/>
      <c r="CP168" s="122"/>
      <c r="CQ168" s="125" t="e">
        <f>+SUMIFS(#REF!,#REF!,AG168)</f>
        <v>#REF!</v>
      </c>
      <c r="CR168" s="126" t="e">
        <f>+SUMIFS(#REF!,#REF!,BB168)+SUMIFS(#REF!,#REF!,BH168)+SUMIFS(#REF!,#REF!,BN168)</f>
        <v>#REF!</v>
      </c>
      <c r="CS168" s="127" t="e">
        <f t="shared" si="256"/>
        <v>#REF!</v>
      </c>
      <c r="CT168" s="128"/>
      <c r="CU168" s="129">
        <f t="shared" si="262"/>
        <v>0</v>
      </c>
      <c r="CV168" s="130"/>
      <c r="CW168" s="131">
        <f t="shared" si="263"/>
        <v>0</v>
      </c>
      <c r="CX168" s="129">
        <f t="shared" si="264"/>
        <v>0</v>
      </c>
      <c r="CY168" s="132">
        <f t="shared" si="260"/>
        <v>0</v>
      </c>
      <c r="CZ168" s="132">
        <f t="shared" si="265"/>
        <v>42277</v>
      </c>
      <c r="DA168" s="133">
        <f t="shared" si="257"/>
        <v>100</v>
      </c>
      <c r="DB168" s="459"/>
      <c r="DC168" s="132">
        <f t="shared" si="258"/>
        <v>100</v>
      </c>
      <c r="DD168" s="134" t="e">
        <f t="shared" si="259"/>
        <v>#REF!</v>
      </c>
    </row>
    <row r="169" spans="2:108" s="82" customFormat="1" x14ac:dyDescent="0.25">
      <c r="B169" s="197"/>
      <c r="C169" s="187"/>
      <c r="D169" s="84"/>
      <c r="E169" s="194"/>
      <c r="F169" s="85"/>
      <c r="G169" s="85"/>
      <c r="H169" s="86"/>
      <c r="I169" s="216"/>
      <c r="J169" s="222"/>
      <c r="K169" s="143"/>
      <c r="L169" s="87"/>
      <c r="M169" s="190"/>
      <c r="N169" s="88"/>
      <c r="O169" s="97"/>
      <c r="P169" s="90"/>
      <c r="Q169" s="89"/>
      <c r="R169" s="90"/>
      <c r="S169" s="91"/>
      <c r="T169" s="92"/>
      <c r="U169" s="91"/>
      <c r="V169" s="224"/>
      <c r="W169" s="194"/>
      <c r="X169" s="194"/>
      <c r="Y169" s="94">
        <f t="shared" si="253"/>
        <v>0</v>
      </c>
      <c r="Z169" s="192"/>
      <c r="AA169" s="192"/>
      <c r="AB169" s="192"/>
      <c r="AC169" s="192"/>
      <c r="AD169" s="146"/>
      <c r="AE169" s="96"/>
      <c r="AF169" s="83"/>
      <c r="AG169" s="98"/>
      <c r="AH169" s="194"/>
      <c r="AI169" s="195"/>
      <c r="AJ169" s="257"/>
      <c r="AK169" s="146"/>
      <c r="AL169" s="88"/>
      <c r="AM169" s="88"/>
      <c r="AN169" s="94"/>
      <c r="AO169" s="94">
        <f t="shared" si="250"/>
        <v>0</v>
      </c>
      <c r="AP169" s="100" t="s">
        <v>17</v>
      </c>
      <c r="AQ169" s="101" t="s">
        <v>30</v>
      </c>
      <c r="AR169" s="101" t="s">
        <v>30</v>
      </c>
      <c r="AS169" s="101" t="s">
        <v>30</v>
      </c>
      <c r="AT169" s="102" t="s">
        <v>30</v>
      </c>
      <c r="AU169" s="194"/>
      <c r="AV169" s="194"/>
      <c r="AW169" s="88">
        <f t="shared" si="254"/>
        <v>0</v>
      </c>
      <c r="AX169" s="88"/>
      <c r="AY169" s="196"/>
      <c r="AZ169" s="103" t="e">
        <f>LOOKUP(AY169,#REF!,#REF!)</f>
        <v>#REF!</v>
      </c>
      <c r="BA169" s="232"/>
      <c r="BB169" s="104"/>
      <c r="BC169" s="104"/>
      <c r="BD169" s="105"/>
      <c r="BE169" s="106"/>
      <c r="BF169" s="104"/>
      <c r="BG169" s="105"/>
      <c r="BH169" s="107"/>
      <c r="BI169" s="108"/>
      <c r="BJ169" s="109"/>
      <c r="BK169" s="109"/>
      <c r="BL169" s="110"/>
      <c r="BM169" s="109"/>
      <c r="BN169" s="111"/>
      <c r="BO169" s="111"/>
      <c r="BP169" s="112"/>
      <c r="BQ169" s="113"/>
      <c r="BR169" s="114"/>
      <c r="BS169" s="113"/>
      <c r="BT169" s="115">
        <f t="shared" si="266"/>
        <v>0</v>
      </c>
      <c r="BU169" s="116">
        <f t="shared" si="255"/>
        <v>0</v>
      </c>
      <c r="BV169" s="117">
        <f t="shared" si="252"/>
        <v>0</v>
      </c>
      <c r="BW169" s="118"/>
      <c r="BX169" s="118"/>
      <c r="BY169" s="119"/>
      <c r="BZ169" s="118"/>
      <c r="CA169" s="105"/>
      <c r="CB169" s="109"/>
      <c r="CC169" s="108"/>
      <c r="CD169" s="108"/>
      <c r="CE169" s="108"/>
      <c r="CF169" s="109"/>
      <c r="CG169" s="120"/>
      <c r="CH169" s="120"/>
      <c r="CI169" s="121"/>
      <c r="CJ169" s="121"/>
      <c r="CK169" s="121"/>
      <c r="CL169" s="122"/>
      <c r="CM169" s="123">
        <f t="shared" si="261"/>
        <v>0</v>
      </c>
      <c r="CN169" s="124"/>
      <c r="CO169" s="94"/>
      <c r="CP169" s="122"/>
      <c r="CQ169" s="125" t="e">
        <f>+SUMIFS(#REF!,#REF!,AG169)</f>
        <v>#REF!</v>
      </c>
      <c r="CR169" s="126" t="e">
        <f>+SUMIFS(#REF!,#REF!,BB169)+SUMIFS(#REF!,#REF!,BH169)+SUMIFS(#REF!,#REF!,BN169)</f>
        <v>#REF!</v>
      </c>
      <c r="CS169" s="127" t="e">
        <f t="shared" si="256"/>
        <v>#REF!</v>
      </c>
      <c r="CT169" s="128"/>
      <c r="CU169" s="129">
        <f t="shared" ref="CU169:CU183" si="267">+R169</f>
        <v>0</v>
      </c>
      <c r="CV169" s="130"/>
      <c r="CW169" s="131">
        <f t="shared" ref="CW169:CW183" si="268">+AU169</f>
        <v>0</v>
      </c>
      <c r="CX169" s="129">
        <f t="shared" ref="CX169:CX183" si="269">+CM169</f>
        <v>0</v>
      </c>
      <c r="CY169" s="132">
        <f t="shared" si="260"/>
        <v>0</v>
      </c>
      <c r="CZ169" s="132">
        <f t="shared" ref="CZ169:CZ183" si="270">+$DB$1-CW169</f>
        <v>42277</v>
      </c>
      <c r="DA169" s="133">
        <f t="shared" si="257"/>
        <v>100</v>
      </c>
      <c r="DB169" s="459"/>
      <c r="DC169" s="132">
        <f t="shared" si="258"/>
        <v>100</v>
      </c>
      <c r="DD169" s="134" t="e">
        <f t="shared" si="259"/>
        <v>#REF!</v>
      </c>
    </row>
    <row r="170" spans="2:108" s="82" customFormat="1" x14ac:dyDescent="0.25">
      <c r="B170" s="197"/>
      <c r="C170" s="43"/>
      <c r="D170" s="84"/>
      <c r="E170" s="194"/>
      <c r="F170" s="85"/>
      <c r="G170" s="85"/>
      <c r="H170" s="86"/>
      <c r="I170" s="86"/>
      <c r="J170" s="220"/>
      <c r="K170" s="98"/>
      <c r="L170" s="87"/>
      <c r="M170" s="87"/>
      <c r="N170" s="88"/>
      <c r="O170" s="97"/>
      <c r="P170" s="90"/>
      <c r="Q170" s="89"/>
      <c r="R170" s="90"/>
      <c r="S170" s="91"/>
      <c r="T170" s="92"/>
      <c r="U170" s="91"/>
      <c r="V170" s="135"/>
      <c r="W170" s="194"/>
      <c r="X170" s="194"/>
      <c r="Y170" s="94">
        <f t="shared" si="253"/>
        <v>0</v>
      </c>
      <c r="Z170" s="86"/>
      <c r="AA170" s="86"/>
      <c r="AB170" s="86"/>
      <c r="AC170" s="86"/>
      <c r="AD170" s="95"/>
      <c r="AE170" s="96"/>
      <c r="AF170" s="83"/>
      <c r="AG170" s="98"/>
      <c r="AH170" s="194"/>
      <c r="AI170" s="99"/>
      <c r="AJ170" s="258"/>
      <c r="AK170" s="95"/>
      <c r="AL170" s="88"/>
      <c r="AM170" s="88"/>
      <c r="AN170" s="94"/>
      <c r="AO170" s="94">
        <f t="shared" si="250"/>
        <v>0</v>
      </c>
      <c r="AP170" s="100" t="s">
        <v>17</v>
      </c>
      <c r="AQ170" s="101" t="s">
        <v>30</v>
      </c>
      <c r="AR170" s="101" t="s">
        <v>30</v>
      </c>
      <c r="AS170" s="101" t="s">
        <v>30</v>
      </c>
      <c r="AT170" s="102" t="s">
        <v>30</v>
      </c>
      <c r="AU170" s="194"/>
      <c r="AV170" s="194"/>
      <c r="AW170" s="88">
        <f t="shared" si="254"/>
        <v>0</v>
      </c>
      <c r="AX170" s="88">
        <f>+AV170+(3*365)</f>
        <v>1095</v>
      </c>
      <c r="AY170" s="136"/>
      <c r="AZ170" s="103" t="e">
        <f>LOOKUP(AY170,#REF!,#REF!)</f>
        <v>#REF!</v>
      </c>
      <c r="BA170" s="92"/>
      <c r="BB170" s="137"/>
      <c r="BC170" s="104"/>
      <c r="BD170" s="105"/>
      <c r="BE170" s="105"/>
      <c r="BF170" s="104"/>
      <c r="BG170" s="105"/>
      <c r="BH170" s="107"/>
      <c r="BI170" s="108"/>
      <c r="BJ170" s="109"/>
      <c r="BK170" s="109"/>
      <c r="BL170" s="110"/>
      <c r="BM170" s="109"/>
      <c r="BN170" s="111"/>
      <c r="BO170" s="111"/>
      <c r="BP170" s="112"/>
      <c r="BQ170" s="113"/>
      <c r="BR170" s="114"/>
      <c r="BS170" s="113"/>
      <c r="BT170" s="115">
        <f t="shared" si="266"/>
        <v>0</v>
      </c>
      <c r="BU170" s="116">
        <f t="shared" si="255"/>
        <v>0</v>
      </c>
      <c r="BV170" s="117">
        <f t="shared" si="252"/>
        <v>0</v>
      </c>
      <c r="BW170" s="118"/>
      <c r="BX170" s="118"/>
      <c r="BY170" s="118"/>
      <c r="BZ170" s="118"/>
      <c r="CA170" s="105"/>
      <c r="CB170" s="108"/>
      <c r="CC170" s="108"/>
      <c r="CD170" s="108"/>
      <c r="CE170" s="108"/>
      <c r="CF170" s="109"/>
      <c r="CG170" s="120"/>
      <c r="CH170" s="120"/>
      <c r="CI170" s="121"/>
      <c r="CJ170" s="121"/>
      <c r="CK170" s="121"/>
      <c r="CL170" s="122"/>
      <c r="CM170" s="123">
        <v>42551</v>
      </c>
      <c r="CN170" s="124"/>
      <c r="CO170" s="94"/>
      <c r="CP170" s="122"/>
      <c r="CQ170" s="125" t="e">
        <f>+SUMIFS(#REF!,#REF!,AG170)</f>
        <v>#REF!</v>
      </c>
      <c r="CR170" s="126" t="e">
        <f>+SUMIFS(#REF!,#REF!,BB170)+SUMIFS(#REF!,#REF!,BH170)+SUMIFS(#REF!,#REF!,BN170)</f>
        <v>#REF!</v>
      </c>
      <c r="CS170" s="127" t="e">
        <f t="shared" si="256"/>
        <v>#REF!</v>
      </c>
      <c r="CT170" s="128"/>
      <c r="CU170" s="129">
        <f t="shared" si="267"/>
        <v>0</v>
      </c>
      <c r="CV170" s="130"/>
      <c r="CW170" s="131">
        <f t="shared" si="268"/>
        <v>0</v>
      </c>
      <c r="CX170" s="129">
        <f t="shared" si="269"/>
        <v>42551</v>
      </c>
      <c r="CY170" s="132">
        <f t="shared" si="260"/>
        <v>42551</v>
      </c>
      <c r="CZ170" s="132">
        <f t="shared" si="270"/>
        <v>42277</v>
      </c>
      <c r="DA170" s="133">
        <f t="shared" si="257"/>
        <v>99.356066837442128</v>
      </c>
      <c r="DB170" s="459"/>
      <c r="DC170" s="132">
        <f t="shared" si="258"/>
        <v>99.356066837442128</v>
      </c>
      <c r="DD170" s="134" t="e">
        <f t="shared" si="259"/>
        <v>#REF!</v>
      </c>
    </row>
    <row r="171" spans="2:108" s="82" customFormat="1" x14ac:dyDescent="0.25">
      <c r="B171" s="197"/>
      <c r="C171" s="43"/>
      <c r="D171" s="84"/>
      <c r="E171" s="194"/>
      <c r="F171" s="85"/>
      <c r="G171" s="85"/>
      <c r="H171" s="86"/>
      <c r="I171" s="86"/>
      <c r="J171" s="220"/>
      <c r="K171" s="98"/>
      <c r="L171" s="87"/>
      <c r="M171" s="87"/>
      <c r="N171" s="88"/>
      <c r="O171" s="97"/>
      <c r="P171" s="90"/>
      <c r="Q171" s="89"/>
      <c r="R171" s="90"/>
      <c r="S171" s="91"/>
      <c r="T171" s="92"/>
      <c r="U171" s="91"/>
      <c r="V171" s="93"/>
      <c r="W171" s="194"/>
      <c r="X171" s="194"/>
      <c r="Y171" s="94">
        <f t="shared" si="253"/>
        <v>0</v>
      </c>
      <c r="Z171" s="86"/>
      <c r="AA171" s="86"/>
      <c r="AB171" s="86"/>
      <c r="AC171" s="86"/>
      <c r="AD171" s="95"/>
      <c r="AE171" s="96"/>
      <c r="AF171" s="83"/>
      <c r="AG171" s="98"/>
      <c r="AH171" s="194"/>
      <c r="AI171" s="99"/>
      <c r="AJ171" s="258"/>
      <c r="AK171" s="95"/>
      <c r="AL171" s="88"/>
      <c r="AM171" s="88"/>
      <c r="AN171" s="94"/>
      <c r="AO171" s="94">
        <f t="shared" si="250"/>
        <v>0</v>
      </c>
      <c r="AP171" s="100" t="s">
        <v>17</v>
      </c>
      <c r="AQ171" s="101" t="s">
        <v>30</v>
      </c>
      <c r="AR171" s="101" t="s">
        <v>30</v>
      </c>
      <c r="AS171" s="101" t="s">
        <v>30</v>
      </c>
      <c r="AT171" s="102" t="s">
        <v>30</v>
      </c>
      <c r="AU171" s="194"/>
      <c r="AV171" s="194"/>
      <c r="AW171" s="88">
        <f t="shared" si="254"/>
        <v>0</v>
      </c>
      <c r="AX171" s="88"/>
      <c r="AY171" s="136"/>
      <c r="AZ171" s="103" t="e">
        <f>LOOKUP(AY171,#REF!,#REF!)</f>
        <v>#REF!</v>
      </c>
      <c r="BA171" s="92"/>
      <c r="BB171" s="104"/>
      <c r="BC171" s="104"/>
      <c r="BD171" s="105"/>
      <c r="BE171" s="138"/>
      <c r="BF171" s="104"/>
      <c r="BG171" s="105"/>
      <c r="BH171" s="107"/>
      <c r="BI171" s="108"/>
      <c r="BJ171" s="109"/>
      <c r="BK171" s="109"/>
      <c r="BL171" s="110"/>
      <c r="BM171" s="109"/>
      <c r="BN171" s="111"/>
      <c r="BO171" s="111"/>
      <c r="BP171" s="112"/>
      <c r="BQ171" s="113"/>
      <c r="BR171" s="114"/>
      <c r="BS171" s="113"/>
      <c r="BT171" s="115">
        <f t="shared" si="266"/>
        <v>0</v>
      </c>
      <c r="BU171" s="116">
        <f t="shared" si="255"/>
        <v>0</v>
      </c>
      <c r="BV171" s="117">
        <f t="shared" si="252"/>
        <v>0</v>
      </c>
      <c r="BW171" s="118"/>
      <c r="BX171" s="118"/>
      <c r="BY171" s="119"/>
      <c r="BZ171" s="118"/>
      <c r="CA171" s="105"/>
      <c r="CB171" s="108"/>
      <c r="CC171" s="108"/>
      <c r="CD171" s="139"/>
      <c r="CE171" s="108"/>
      <c r="CF171" s="109"/>
      <c r="CG171" s="120"/>
      <c r="CH171" s="120"/>
      <c r="CI171" s="121"/>
      <c r="CJ171" s="121"/>
      <c r="CK171" s="121"/>
      <c r="CL171" s="122"/>
      <c r="CM171" s="123">
        <f t="shared" ref="CM171:CM183" si="271">+IF(BX171&gt;AV171,IF(CC171&gt;BX171,IF(CH171&gt;CC171,CH171,CC171),BX171),AV171)</f>
        <v>0</v>
      </c>
      <c r="CN171" s="124"/>
      <c r="CO171" s="94"/>
      <c r="CP171" s="122"/>
      <c r="CQ171" s="125" t="e">
        <f>+SUMIFS(#REF!,#REF!,AG171)</f>
        <v>#REF!</v>
      </c>
      <c r="CR171" s="126" t="e">
        <f>+SUMIFS(#REF!,#REF!,BB171)+SUMIFS(#REF!,#REF!,BH171)+SUMIFS(#REF!,#REF!,BN171)</f>
        <v>#REF!</v>
      </c>
      <c r="CS171" s="127" t="e">
        <f t="shared" si="256"/>
        <v>#REF!</v>
      </c>
      <c r="CT171" s="128"/>
      <c r="CU171" s="129">
        <f t="shared" si="267"/>
        <v>0</v>
      </c>
      <c r="CV171" s="130"/>
      <c r="CW171" s="131">
        <f t="shared" si="268"/>
        <v>0</v>
      </c>
      <c r="CX171" s="129">
        <f t="shared" si="269"/>
        <v>0</v>
      </c>
      <c r="CY171" s="132">
        <f t="shared" si="260"/>
        <v>0</v>
      </c>
      <c r="CZ171" s="132">
        <f t="shared" si="270"/>
        <v>42277</v>
      </c>
      <c r="DA171" s="133">
        <f t="shared" si="257"/>
        <v>100</v>
      </c>
      <c r="DB171" s="459"/>
      <c r="DC171" s="132">
        <f t="shared" si="258"/>
        <v>100</v>
      </c>
      <c r="DD171" s="134" t="e">
        <f t="shared" si="259"/>
        <v>#REF!</v>
      </c>
    </row>
    <row r="172" spans="2:108" s="82" customFormat="1" x14ac:dyDescent="0.25">
      <c r="B172" s="197"/>
      <c r="C172" s="187"/>
      <c r="D172" s="84"/>
      <c r="E172" s="194"/>
      <c r="F172" s="85"/>
      <c r="G172" s="85"/>
      <c r="H172" s="86"/>
      <c r="I172" s="216"/>
      <c r="J172" s="222"/>
      <c r="K172" s="143"/>
      <c r="L172" s="87"/>
      <c r="M172" s="190"/>
      <c r="N172" s="88"/>
      <c r="O172" s="97"/>
      <c r="P172" s="90"/>
      <c r="Q172" s="89"/>
      <c r="R172" s="90"/>
      <c r="S172" s="91"/>
      <c r="T172" s="92"/>
      <c r="U172" s="91"/>
      <c r="V172" s="224"/>
      <c r="W172" s="194"/>
      <c r="X172" s="194"/>
      <c r="Y172" s="94">
        <f t="shared" si="253"/>
        <v>0</v>
      </c>
      <c r="Z172" s="192"/>
      <c r="AA172" s="192"/>
      <c r="AB172" s="192"/>
      <c r="AC172" s="192"/>
      <c r="AD172" s="146"/>
      <c r="AE172" s="96"/>
      <c r="AF172" s="83"/>
      <c r="AG172" s="98"/>
      <c r="AH172" s="194"/>
      <c r="AI172" s="195"/>
      <c r="AJ172" s="257"/>
      <c r="AK172" s="146"/>
      <c r="AL172" s="88"/>
      <c r="AM172" s="88"/>
      <c r="AN172" s="94"/>
      <c r="AO172" s="94">
        <f t="shared" si="250"/>
        <v>0</v>
      </c>
      <c r="AP172" s="100" t="s">
        <v>17</v>
      </c>
      <c r="AQ172" s="101" t="s">
        <v>30</v>
      </c>
      <c r="AR172" s="101" t="s">
        <v>30</v>
      </c>
      <c r="AS172" s="101" t="s">
        <v>30</v>
      </c>
      <c r="AT172" s="102" t="s">
        <v>30</v>
      </c>
      <c r="AU172" s="194"/>
      <c r="AV172" s="194"/>
      <c r="AW172" s="88">
        <f t="shared" si="254"/>
        <v>0</v>
      </c>
      <c r="AX172" s="88"/>
      <c r="AY172" s="196"/>
      <c r="AZ172" s="103" t="e">
        <f>LOOKUP(AY172,#REF!,#REF!)</f>
        <v>#REF!</v>
      </c>
      <c r="BA172" s="232"/>
      <c r="BB172" s="104"/>
      <c r="BC172" s="104"/>
      <c r="BD172" s="105"/>
      <c r="BE172" s="106"/>
      <c r="BF172" s="104"/>
      <c r="BG172" s="105"/>
      <c r="BH172" s="107"/>
      <c r="BI172" s="108"/>
      <c r="BJ172" s="109"/>
      <c r="BK172" s="109"/>
      <c r="BL172" s="110"/>
      <c r="BM172" s="109"/>
      <c r="BN172" s="111"/>
      <c r="BO172" s="111"/>
      <c r="BP172" s="112"/>
      <c r="BQ172" s="113"/>
      <c r="BR172" s="114"/>
      <c r="BS172" s="113"/>
      <c r="BT172" s="115">
        <f t="shared" si="266"/>
        <v>0</v>
      </c>
      <c r="BU172" s="116">
        <f t="shared" si="255"/>
        <v>0</v>
      </c>
      <c r="BV172" s="117">
        <f t="shared" si="252"/>
        <v>0</v>
      </c>
      <c r="BW172" s="118"/>
      <c r="BX172" s="118"/>
      <c r="BY172" s="119"/>
      <c r="BZ172" s="118"/>
      <c r="CA172" s="105"/>
      <c r="CB172" s="109"/>
      <c r="CC172" s="108"/>
      <c r="CD172" s="108"/>
      <c r="CE172" s="108"/>
      <c r="CF172" s="109"/>
      <c r="CG172" s="120"/>
      <c r="CH172" s="120"/>
      <c r="CI172" s="121"/>
      <c r="CJ172" s="121"/>
      <c r="CK172" s="121"/>
      <c r="CL172" s="122"/>
      <c r="CM172" s="123">
        <f t="shared" si="271"/>
        <v>0</v>
      </c>
      <c r="CN172" s="124"/>
      <c r="CO172" s="94"/>
      <c r="CP172" s="122"/>
      <c r="CQ172" s="125" t="e">
        <f>+SUMIFS(#REF!,#REF!,AG172)</f>
        <v>#REF!</v>
      </c>
      <c r="CR172" s="126" t="e">
        <f>+SUMIFS(#REF!,#REF!,BB172)+SUMIFS(#REF!,#REF!,BH172)+SUMIFS(#REF!,#REF!,BN172)</f>
        <v>#REF!</v>
      </c>
      <c r="CS172" s="127" t="e">
        <f t="shared" si="256"/>
        <v>#REF!</v>
      </c>
      <c r="CT172" s="128"/>
      <c r="CU172" s="129">
        <f t="shared" si="267"/>
        <v>0</v>
      </c>
      <c r="CV172" s="130"/>
      <c r="CW172" s="131">
        <f t="shared" si="268"/>
        <v>0</v>
      </c>
      <c r="CX172" s="129">
        <f t="shared" si="269"/>
        <v>0</v>
      </c>
      <c r="CY172" s="132">
        <f t="shared" si="260"/>
        <v>0</v>
      </c>
      <c r="CZ172" s="132">
        <f t="shared" si="270"/>
        <v>42277</v>
      </c>
      <c r="DA172" s="133">
        <f t="shared" si="257"/>
        <v>100</v>
      </c>
      <c r="DB172" s="459"/>
      <c r="DC172" s="132">
        <f t="shared" si="258"/>
        <v>100</v>
      </c>
      <c r="DD172" s="134" t="e">
        <f t="shared" si="259"/>
        <v>#REF!</v>
      </c>
    </row>
    <row r="173" spans="2:108" s="82" customFormat="1" x14ac:dyDescent="0.25">
      <c r="B173" s="197"/>
      <c r="C173" s="43"/>
      <c r="D173" s="84"/>
      <c r="E173" s="194"/>
      <c r="F173" s="85"/>
      <c r="G173" s="85"/>
      <c r="H173" s="86"/>
      <c r="I173" s="86"/>
      <c r="J173" s="220"/>
      <c r="K173" s="98"/>
      <c r="L173" s="87"/>
      <c r="M173" s="87"/>
      <c r="N173" s="88"/>
      <c r="O173" s="97"/>
      <c r="P173" s="90"/>
      <c r="Q173" s="89"/>
      <c r="R173" s="90"/>
      <c r="S173" s="91"/>
      <c r="T173" s="92"/>
      <c r="U173" s="91"/>
      <c r="V173" s="135"/>
      <c r="W173" s="194"/>
      <c r="X173" s="194"/>
      <c r="Y173" s="94">
        <f t="shared" si="253"/>
        <v>0</v>
      </c>
      <c r="Z173" s="86"/>
      <c r="AA173" s="86"/>
      <c r="AB173" s="86"/>
      <c r="AC173" s="86"/>
      <c r="AD173" s="95"/>
      <c r="AE173" s="96"/>
      <c r="AF173" s="83"/>
      <c r="AG173" s="98"/>
      <c r="AH173" s="194"/>
      <c r="AI173" s="99"/>
      <c r="AJ173" s="258"/>
      <c r="AK173" s="95"/>
      <c r="AL173" s="88"/>
      <c r="AM173" s="88"/>
      <c r="AN173" s="94"/>
      <c r="AO173" s="94">
        <f t="shared" si="250"/>
        <v>0</v>
      </c>
      <c r="AP173" s="100" t="s">
        <v>17</v>
      </c>
      <c r="AQ173" s="101" t="s">
        <v>30</v>
      </c>
      <c r="AR173" s="101" t="s">
        <v>30</v>
      </c>
      <c r="AS173" s="101" t="s">
        <v>30</v>
      </c>
      <c r="AT173" s="102" t="s">
        <v>30</v>
      </c>
      <c r="AU173" s="194"/>
      <c r="AV173" s="194"/>
      <c r="AW173" s="88">
        <f t="shared" si="254"/>
        <v>0</v>
      </c>
      <c r="AX173" s="88"/>
      <c r="AY173" s="136"/>
      <c r="AZ173" s="103" t="e">
        <f>LOOKUP(AY173,#REF!,#REF!)</f>
        <v>#REF!</v>
      </c>
      <c r="BA173" s="92"/>
      <c r="BB173" s="137"/>
      <c r="BC173" s="104"/>
      <c r="BD173" s="105"/>
      <c r="BE173" s="105"/>
      <c r="BF173" s="104"/>
      <c r="BG173" s="105"/>
      <c r="BH173" s="107"/>
      <c r="BI173" s="108"/>
      <c r="BJ173" s="109"/>
      <c r="BK173" s="109"/>
      <c r="BL173" s="110"/>
      <c r="BM173" s="109"/>
      <c r="BN173" s="111"/>
      <c r="BO173" s="111"/>
      <c r="BP173" s="112"/>
      <c r="BQ173" s="113"/>
      <c r="BR173" s="114"/>
      <c r="BS173" s="113"/>
      <c r="BT173" s="115">
        <v>80000000</v>
      </c>
      <c r="BU173" s="116">
        <f t="shared" si="255"/>
        <v>80000000</v>
      </c>
      <c r="BV173" s="117">
        <f t="shared" si="252"/>
        <v>80000000</v>
      </c>
      <c r="BW173" s="118"/>
      <c r="BX173" s="118"/>
      <c r="BY173" s="118"/>
      <c r="BZ173" s="118"/>
      <c r="CA173" s="105"/>
      <c r="CB173" s="108"/>
      <c r="CC173" s="108"/>
      <c r="CD173" s="108"/>
      <c r="CE173" s="108"/>
      <c r="CF173" s="109"/>
      <c r="CG173" s="120"/>
      <c r="CH173" s="120"/>
      <c r="CI173" s="121"/>
      <c r="CJ173" s="121"/>
      <c r="CK173" s="121"/>
      <c r="CL173" s="122"/>
      <c r="CM173" s="123">
        <f t="shared" si="271"/>
        <v>0</v>
      </c>
      <c r="CN173" s="124"/>
      <c r="CO173" s="94"/>
      <c r="CP173" s="122"/>
      <c r="CQ173" s="125" t="e">
        <f>+SUMIFS(#REF!,#REF!,96015)+SUMIFS(#REF!,#REF!,95915)</f>
        <v>#REF!</v>
      </c>
      <c r="CR173" s="126" t="e">
        <f>+SUMIFS(#REF!,#REF!,BB173)+SUMIFS(#REF!,#REF!,BH173)+SUMIFS(#REF!,#REF!,BN173)</f>
        <v>#REF!</v>
      </c>
      <c r="CS173" s="127" t="e">
        <f t="shared" si="256"/>
        <v>#REF!</v>
      </c>
      <c r="CT173" s="128"/>
      <c r="CU173" s="129">
        <f t="shared" si="267"/>
        <v>0</v>
      </c>
      <c r="CV173" s="130"/>
      <c r="CW173" s="131">
        <f t="shared" si="268"/>
        <v>0</v>
      </c>
      <c r="CX173" s="129">
        <f t="shared" si="269"/>
        <v>0</v>
      </c>
      <c r="CY173" s="132">
        <f t="shared" si="260"/>
        <v>0</v>
      </c>
      <c r="CZ173" s="132">
        <f t="shared" si="270"/>
        <v>42277</v>
      </c>
      <c r="DA173" s="133">
        <f t="shared" si="257"/>
        <v>100</v>
      </c>
      <c r="DB173" s="459"/>
      <c r="DC173" s="132">
        <f t="shared" si="258"/>
        <v>100</v>
      </c>
      <c r="DD173" s="134" t="e">
        <f t="shared" si="259"/>
        <v>#REF!</v>
      </c>
    </row>
    <row r="174" spans="2:108" s="82" customFormat="1" x14ac:dyDescent="0.25">
      <c r="B174" s="197"/>
      <c r="C174" s="43"/>
      <c r="D174" s="84"/>
      <c r="E174" s="194"/>
      <c r="F174" s="85"/>
      <c r="G174" s="85"/>
      <c r="H174" s="86"/>
      <c r="I174" s="86"/>
      <c r="J174" s="220"/>
      <c r="K174" s="98"/>
      <c r="L174" s="87"/>
      <c r="M174" s="87"/>
      <c r="N174" s="88"/>
      <c r="O174" s="97"/>
      <c r="P174" s="90"/>
      <c r="Q174" s="89"/>
      <c r="R174" s="90"/>
      <c r="S174" s="91"/>
      <c r="T174" s="92"/>
      <c r="U174" s="91"/>
      <c r="V174" s="93"/>
      <c r="W174" s="194"/>
      <c r="X174" s="194"/>
      <c r="Y174" s="94">
        <f t="shared" si="253"/>
        <v>0</v>
      </c>
      <c r="Z174" s="86"/>
      <c r="AA174" s="86"/>
      <c r="AB174" s="86"/>
      <c r="AC174" s="86"/>
      <c r="AD174" s="95"/>
      <c r="AE174" s="96"/>
      <c r="AF174" s="83"/>
      <c r="AG174" s="98"/>
      <c r="AH174" s="194"/>
      <c r="AI174" s="99"/>
      <c r="AJ174" s="258"/>
      <c r="AK174" s="95"/>
      <c r="AL174" s="88"/>
      <c r="AM174" s="88"/>
      <c r="AN174" s="94"/>
      <c r="AO174" s="94">
        <f t="shared" si="250"/>
        <v>0</v>
      </c>
      <c r="AP174" s="100" t="s">
        <v>17</v>
      </c>
      <c r="AQ174" s="101" t="s">
        <v>30</v>
      </c>
      <c r="AR174" s="101" t="s">
        <v>30</v>
      </c>
      <c r="AS174" s="101" t="s">
        <v>30</v>
      </c>
      <c r="AT174" s="102" t="s">
        <v>30</v>
      </c>
      <c r="AU174" s="194"/>
      <c r="AV174" s="194"/>
      <c r="AW174" s="88">
        <f t="shared" si="254"/>
        <v>0</v>
      </c>
      <c r="AX174" s="88"/>
      <c r="AY174" s="136"/>
      <c r="AZ174" s="103" t="e">
        <f>LOOKUP(AY174,#REF!,#REF!)</f>
        <v>#REF!</v>
      </c>
      <c r="BA174" s="92"/>
      <c r="BB174" s="104"/>
      <c r="BC174" s="104"/>
      <c r="BD174" s="105"/>
      <c r="BE174" s="138"/>
      <c r="BF174" s="104"/>
      <c r="BG174" s="105"/>
      <c r="BH174" s="107"/>
      <c r="BI174" s="108"/>
      <c r="BJ174" s="109"/>
      <c r="BK174" s="109"/>
      <c r="BL174" s="110"/>
      <c r="BM174" s="109"/>
      <c r="BN174" s="111"/>
      <c r="BO174" s="111"/>
      <c r="BP174" s="112"/>
      <c r="BQ174" s="113"/>
      <c r="BR174" s="114"/>
      <c r="BS174" s="113"/>
      <c r="BT174" s="115">
        <f t="shared" ref="BT174:BT189" si="272">+AN174</f>
        <v>0</v>
      </c>
      <c r="BU174" s="116">
        <f t="shared" si="255"/>
        <v>0</v>
      </c>
      <c r="BV174" s="117">
        <f t="shared" si="252"/>
        <v>0</v>
      </c>
      <c r="BW174" s="118"/>
      <c r="BX174" s="118"/>
      <c r="BY174" s="119"/>
      <c r="BZ174" s="118"/>
      <c r="CA174" s="105"/>
      <c r="CB174" s="108"/>
      <c r="CC174" s="108"/>
      <c r="CD174" s="139"/>
      <c r="CE174" s="108"/>
      <c r="CF174" s="109"/>
      <c r="CG174" s="120"/>
      <c r="CH174" s="120"/>
      <c r="CI174" s="121"/>
      <c r="CJ174" s="121"/>
      <c r="CK174" s="121"/>
      <c r="CL174" s="122"/>
      <c r="CM174" s="123">
        <f t="shared" si="271"/>
        <v>0</v>
      </c>
      <c r="CN174" s="124"/>
      <c r="CO174" s="94"/>
      <c r="CP174" s="122"/>
      <c r="CQ174" s="125" t="e">
        <f>+SUMIFS(#REF!,#REF!,AG174)</f>
        <v>#REF!</v>
      </c>
      <c r="CR174" s="126" t="e">
        <f>+SUMIFS(#REF!,#REF!,BB174)+SUMIFS(#REF!,#REF!,BH174)+SUMIFS(#REF!,#REF!,BN174)</f>
        <v>#REF!</v>
      </c>
      <c r="CS174" s="127" t="e">
        <f t="shared" si="256"/>
        <v>#REF!</v>
      </c>
      <c r="CT174" s="128"/>
      <c r="CU174" s="129">
        <f t="shared" si="267"/>
        <v>0</v>
      </c>
      <c r="CV174" s="130"/>
      <c r="CW174" s="131">
        <f t="shared" si="268"/>
        <v>0</v>
      </c>
      <c r="CX174" s="129">
        <f t="shared" si="269"/>
        <v>0</v>
      </c>
      <c r="CY174" s="132">
        <f t="shared" si="260"/>
        <v>0</v>
      </c>
      <c r="CZ174" s="132">
        <f t="shared" si="270"/>
        <v>42277</v>
      </c>
      <c r="DA174" s="133">
        <f t="shared" si="257"/>
        <v>100</v>
      </c>
      <c r="DB174" s="459"/>
      <c r="DC174" s="132">
        <f t="shared" si="258"/>
        <v>100</v>
      </c>
      <c r="DD174" s="134" t="e">
        <f t="shared" si="259"/>
        <v>#REF!</v>
      </c>
    </row>
    <row r="175" spans="2:108" s="82" customFormat="1" x14ac:dyDescent="0.25">
      <c r="B175" s="197"/>
      <c r="C175" s="187"/>
      <c r="D175" s="84"/>
      <c r="E175" s="194"/>
      <c r="F175" s="85"/>
      <c r="G175" s="85"/>
      <c r="H175" s="86"/>
      <c r="I175" s="216"/>
      <c r="J175" s="222"/>
      <c r="K175" s="143"/>
      <c r="L175" s="87"/>
      <c r="M175" s="190"/>
      <c r="N175" s="88"/>
      <c r="O175" s="97"/>
      <c r="P175" s="90"/>
      <c r="Q175" s="89"/>
      <c r="R175" s="90"/>
      <c r="S175" s="91"/>
      <c r="T175" s="92"/>
      <c r="U175" s="91"/>
      <c r="V175" s="224"/>
      <c r="W175" s="194"/>
      <c r="X175" s="194"/>
      <c r="Y175" s="94">
        <f t="shared" si="253"/>
        <v>0</v>
      </c>
      <c r="Z175" s="192"/>
      <c r="AA175" s="192"/>
      <c r="AB175" s="192"/>
      <c r="AC175" s="192"/>
      <c r="AD175" s="146"/>
      <c r="AE175" s="96"/>
      <c r="AF175" s="83"/>
      <c r="AG175" s="98"/>
      <c r="AH175" s="194"/>
      <c r="AI175" s="195"/>
      <c r="AJ175" s="257"/>
      <c r="AK175" s="146"/>
      <c r="AL175" s="88"/>
      <c r="AM175" s="88"/>
      <c r="AN175" s="94"/>
      <c r="AO175" s="94">
        <f t="shared" si="250"/>
        <v>0</v>
      </c>
      <c r="AP175" s="100" t="s">
        <v>17</v>
      </c>
      <c r="AQ175" s="101" t="s">
        <v>30</v>
      </c>
      <c r="AR175" s="101" t="s">
        <v>30</v>
      </c>
      <c r="AS175" s="101" t="s">
        <v>30</v>
      </c>
      <c r="AT175" s="102" t="s">
        <v>30</v>
      </c>
      <c r="AU175" s="194"/>
      <c r="AV175" s="194"/>
      <c r="AW175" s="88">
        <f t="shared" si="254"/>
        <v>0</v>
      </c>
      <c r="AX175" s="88"/>
      <c r="AY175" s="196"/>
      <c r="AZ175" s="103" t="e">
        <f>LOOKUP(AY175,#REF!,#REF!)</f>
        <v>#REF!</v>
      </c>
      <c r="BA175" s="232"/>
      <c r="BB175" s="104"/>
      <c r="BC175" s="104"/>
      <c r="BD175" s="105"/>
      <c r="BE175" s="106"/>
      <c r="BF175" s="104"/>
      <c r="BG175" s="105"/>
      <c r="BH175" s="107"/>
      <c r="BI175" s="108"/>
      <c r="BJ175" s="109"/>
      <c r="BK175" s="109"/>
      <c r="BL175" s="110"/>
      <c r="BM175" s="109"/>
      <c r="BN175" s="111"/>
      <c r="BO175" s="111"/>
      <c r="BP175" s="112"/>
      <c r="BQ175" s="113"/>
      <c r="BR175" s="114"/>
      <c r="BS175" s="113"/>
      <c r="BT175" s="115">
        <f t="shared" si="272"/>
        <v>0</v>
      </c>
      <c r="BU175" s="116">
        <f t="shared" si="255"/>
        <v>0</v>
      </c>
      <c r="BV175" s="117">
        <f t="shared" si="252"/>
        <v>0</v>
      </c>
      <c r="BW175" s="118"/>
      <c r="BX175" s="118"/>
      <c r="BY175" s="119"/>
      <c r="BZ175" s="118"/>
      <c r="CA175" s="105"/>
      <c r="CB175" s="109"/>
      <c r="CC175" s="108"/>
      <c r="CD175" s="108"/>
      <c r="CE175" s="108"/>
      <c r="CF175" s="109"/>
      <c r="CG175" s="120"/>
      <c r="CH175" s="120"/>
      <c r="CI175" s="121"/>
      <c r="CJ175" s="121"/>
      <c r="CK175" s="121"/>
      <c r="CL175" s="122"/>
      <c r="CM175" s="123">
        <f t="shared" si="271"/>
        <v>0</v>
      </c>
      <c r="CN175" s="124"/>
      <c r="CO175" s="94"/>
      <c r="CP175" s="122"/>
      <c r="CQ175" s="125" t="e">
        <f>+SUMIFS(#REF!,#REF!,AG175)</f>
        <v>#REF!</v>
      </c>
      <c r="CR175" s="126" t="e">
        <f>+SUMIFS(#REF!,#REF!,BB175)+SUMIFS(#REF!,#REF!,BH175)+SUMIFS(#REF!,#REF!,BN175)</f>
        <v>#REF!</v>
      </c>
      <c r="CS175" s="127" t="e">
        <f t="shared" si="256"/>
        <v>#REF!</v>
      </c>
      <c r="CT175" s="128"/>
      <c r="CU175" s="129">
        <f t="shared" si="267"/>
        <v>0</v>
      </c>
      <c r="CV175" s="130"/>
      <c r="CW175" s="131">
        <f t="shared" si="268"/>
        <v>0</v>
      </c>
      <c r="CX175" s="129">
        <f t="shared" si="269"/>
        <v>0</v>
      </c>
      <c r="CY175" s="132">
        <f t="shared" si="260"/>
        <v>0</v>
      </c>
      <c r="CZ175" s="132">
        <f t="shared" si="270"/>
        <v>42277</v>
      </c>
      <c r="DA175" s="133">
        <f t="shared" si="257"/>
        <v>100</v>
      </c>
      <c r="DB175" s="459"/>
      <c r="DC175" s="132">
        <f t="shared" si="258"/>
        <v>100</v>
      </c>
      <c r="DD175" s="134" t="e">
        <f t="shared" si="259"/>
        <v>#REF!</v>
      </c>
    </row>
    <row r="176" spans="2:108" s="82" customFormat="1" x14ac:dyDescent="0.25">
      <c r="B176" s="197"/>
      <c r="C176" s="43"/>
      <c r="D176" s="84"/>
      <c r="E176" s="194"/>
      <c r="F176" s="85"/>
      <c r="G176" s="85"/>
      <c r="H176" s="86"/>
      <c r="I176" s="86"/>
      <c r="J176" s="145"/>
      <c r="K176" s="98"/>
      <c r="L176" s="87"/>
      <c r="M176" s="87"/>
      <c r="N176" s="88"/>
      <c r="O176" s="97"/>
      <c r="P176" s="90"/>
      <c r="Q176" s="89"/>
      <c r="R176" s="90"/>
      <c r="S176" s="91"/>
      <c r="T176" s="92"/>
      <c r="U176" s="91"/>
      <c r="V176" s="135"/>
      <c r="W176" s="194"/>
      <c r="X176" s="194"/>
      <c r="Y176" s="94">
        <f t="shared" si="253"/>
        <v>0</v>
      </c>
      <c r="Z176" s="86"/>
      <c r="AA176" s="86"/>
      <c r="AB176" s="86"/>
      <c r="AC176" s="86"/>
      <c r="AD176" s="95"/>
      <c r="AE176" s="96"/>
      <c r="AF176" s="83"/>
      <c r="AG176" s="98"/>
      <c r="AH176" s="194"/>
      <c r="AI176" s="99"/>
      <c r="AJ176" s="258"/>
      <c r="AK176" s="95"/>
      <c r="AL176" s="88"/>
      <c r="AM176" s="88"/>
      <c r="AN176" s="94"/>
      <c r="AO176" s="94">
        <f t="shared" si="250"/>
        <v>0</v>
      </c>
      <c r="AP176" s="100" t="s">
        <v>17</v>
      </c>
      <c r="AQ176" s="101" t="s">
        <v>30</v>
      </c>
      <c r="AR176" s="101" t="s">
        <v>30</v>
      </c>
      <c r="AS176" s="101" t="s">
        <v>30</v>
      </c>
      <c r="AT176" s="102" t="s">
        <v>30</v>
      </c>
      <c r="AU176" s="194"/>
      <c r="AV176" s="194"/>
      <c r="AW176" s="88">
        <f t="shared" si="254"/>
        <v>0</v>
      </c>
      <c r="AX176" s="88"/>
      <c r="AY176" s="136"/>
      <c r="AZ176" s="103" t="e">
        <f>LOOKUP(AY176,#REF!,#REF!)</f>
        <v>#REF!</v>
      </c>
      <c r="BA176" s="92"/>
      <c r="BB176" s="137"/>
      <c r="BC176" s="104"/>
      <c r="BD176" s="105"/>
      <c r="BE176" s="105"/>
      <c r="BF176" s="104"/>
      <c r="BG176" s="105"/>
      <c r="BH176" s="107"/>
      <c r="BI176" s="108"/>
      <c r="BJ176" s="109"/>
      <c r="BK176" s="109"/>
      <c r="BL176" s="110"/>
      <c r="BM176" s="109"/>
      <c r="BN176" s="111"/>
      <c r="BO176" s="111"/>
      <c r="BP176" s="112"/>
      <c r="BQ176" s="113"/>
      <c r="BR176" s="114"/>
      <c r="BS176" s="113"/>
      <c r="BT176" s="115">
        <f t="shared" si="272"/>
        <v>0</v>
      </c>
      <c r="BU176" s="116">
        <f t="shared" si="255"/>
        <v>0</v>
      </c>
      <c r="BV176" s="117">
        <f t="shared" si="252"/>
        <v>0</v>
      </c>
      <c r="BW176" s="118"/>
      <c r="BX176" s="118"/>
      <c r="BY176" s="118"/>
      <c r="BZ176" s="118"/>
      <c r="CA176" s="105"/>
      <c r="CB176" s="108"/>
      <c r="CC176" s="108"/>
      <c r="CD176" s="108"/>
      <c r="CE176" s="108"/>
      <c r="CF176" s="109"/>
      <c r="CG176" s="120"/>
      <c r="CH176" s="120"/>
      <c r="CI176" s="121"/>
      <c r="CJ176" s="121"/>
      <c r="CK176" s="121"/>
      <c r="CL176" s="122"/>
      <c r="CM176" s="123">
        <f t="shared" si="271"/>
        <v>0</v>
      </c>
      <c r="CN176" s="124"/>
      <c r="CO176" s="94"/>
      <c r="CP176" s="122"/>
      <c r="CQ176" s="125" t="e">
        <f>+SUMIFS(#REF!,#REF!,AG176)</f>
        <v>#REF!</v>
      </c>
      <c r="CR176" s="126" t="e">
        <f>+SUMIFS(#REF!,#REF!,BB176)+SUMIFS(#REF!,#REF!,BH176)+SUMIFS(#REF!,#REF!,BN176)</f>
        <v>#REF!</v>
      </c>
      <c r="CS176" s="127" t="e">
        <f t="shared" si="256"/>
        <v>#REF!</v>
      </c>
      <c r="CT176" s="128"/>
      <c r="CU176" s="129">
        <f t="shared" si="267"/>
        <v>0</v>
      </c>
      <c r="CV176" s="130"/>
      <c r="CW176" s="131">
        <f t="shared" si="268"/>
        <v>0</v>
      </c>
      <c r="CX176" s="129">
        <f t="shared" si="269"/>
        <v>0</v>
      </c>
      <c r="CY176" s="132">
        <f t="shared" si="260"/>
        <v>0</v>
      </c>
      <c r="CZ176" s="132">
        <f t="shared" si="270"/>
        <v>42277</v>
      </c>
      <c r="DA176" s="133">
        <f t="shared" si="257"/>
        <v>100</v>
      </c>
      <c r="DB176" s="459"/>
      <c r="DC176" s="132">
        <f t="shared" si="258"/>
        <v>100</v>
      </c>
      <c r="DD176" s="134" t="e">
        <f t="shared" si="259"/>
        <v>#REF!</v>
      </c>
    </row>
    <row r="177" spans="2:108" s="82" customFormat="1" x14ac:dyDescent="0.25">
      <c r="B177" s="197"/>
      <c r="C177" s="43"/>
      <c r="D177" s="84"/>
      <c r="E177" s="194"/>
      <c r="F177" s="85"/>
      <c r="G177" s="85"/>
      <c r="H177" s="86"/>
      <c r="I177" s="86"/>
      <c r="J177" s="145"/>
      <c r="K177" s="98"/>
      <c r="L177" s="87"/>
      <c r="M177" s="87"/>
      <c r="N177" s="88"/>
      <c r="O177" s="97"/>
      <c r="P177" s="90"/>
      <c r="Q177" s="89"/>
      <c r="R177" s="90"/>
      <c r="S177" s="91"/>
      <c r="T177" s="92"/>
      <c r="U177" s="91"/>
      <c r="V177" s="93"/>
      <c r="W177" s="194"/>
      <c r="X177" s="194"/>
      <c r="Y177" s="94">
        <f t="shared" si="253"/>
        <v>0</v>
      </c>
      <c r="Z177" s="86"/>
      <c r="AA177" s="86"/>
      <c r="AB177" s="86"/>
      <c r="AC177" s="86"/>
      <c r="AD177" s="95"/>
      <c r="AE177" s="96"/>
      <c r="AF177" s="83"/>
      <c r="AG177" s="98"/>
      <c r="AH177" s="194"/>
      <c r="AI177" s="99"/>
      <c r="AJ177" s="258"/>
      <c r="AK177" s="95"/>
      <c r="AL177" s="88"/>
      <c r="AM177" s="88"/>
      <c r="AN177" s="94"/>
      <c r="AO177" s="94">
        <f t="shared" si="250"/>
        <v>0</v>
      </c>
      <c r="AP177" s="100" t="s">
        <v>17</v>
      </c>
      <c r="AQ177" s="101" t="s">
        <v>30</v>
      </c>
      <c r="AR177" s="101" t="s">
        <v>30</v>
      </c>
      <c r="AS177" s="101" t="s">
        <v>30</v>
      </c>
      <c r="AT177" s="102" t="s">
        <v>30</v>
      </c>
      <c r="AU177" s="194"/>
      <c r="AV177" s="194"/>
      <c r="AW177" s="88">
        <f t="shared" si="254"/>
        <v>0</v>
      </c>
      <c r="AX177" s="88"/>
      <c r="AY177" s="136"/>
      <c r="AZ177" s="103" t="e">
        <f>LOOKUP(AY177,#REF!,#REF!)</f>
        <v>#REF!</v>
      </c>
      <c r="BA177" s="92"/>
      <c r="BB177" s="104"/>
      <c r="BC177" s="104"/>
      <c r="BD177" s="105"/>
      <c r="BE177" s="138"/>
      <c r="BF177" s="104"/>
      <c r="BG177" s="105"/>
      <c r="BH177" s="107"/>
      <c r="BI177" s="108"/>
      <c r="BJ177" s="109"/>
      <c r="BK177" s="109"/>
      <c r="BL177" s="110"/>
      <c r="BM177" s="109"/>
      <c r="BN177" s="111"/>
      <c r="BO177" s="111"/>
      <c r="BP177" s="112"/>
      <c r="BQ177" s="113"/>
      <c r="BR177" s="114"/>
      <c r="BS177" s="113"/>
      <c r="BT177" s="115">
        <f t="shared" si="272"/>
        <v>0</v>
      </c>
      <c r="BU177" s="116">
        <f t="shared" si="255"/>
        <v>0</v>
      </c>
      <c r="BV177" s="117">
        <f t="shared" si="252"/>
        <v>0</v>
      </c>
      <c r="BW177" s="118"/>
      <c r="BX177" s="118"/>
      <c r="BY177" s="119"/>
      <c r="BZ177" s="118"/>
      <c r="CA177" s="105"/>
      <c r="CB177" s="108"/>
      <c r="CC177" s="108"/>
      <c r="CD177" s="139"/>
      <c r="CE177" s="108"/>
      <c r="CF177" s="109"/>
      <c r="CG177" s="120"/>
      <c r="CH177" s="120"/>
      <c r="CI177" s="121"/>
      <c r="CJ177" s="121"/>
      <c r="CK177" s="121"/>
      <c r="CL177" s="122"/>
      <c r="CM177" s="123">
        <f t="shared" si="271"/>
        <v>0</v>
      </c>
      <c r="CN177" s="124"/>
      <c r="CO177" s="94"/>
      <c r="CP177" s="122"/>
      <c r="CQ177" s="125" t="e">
        <f>+SUMIFS(#REF!,#REF!,AG177)</f>
        <v>#REF!</v>
      </c>
      <c r="CR177" s="126" t="e">
        <f>+SUMIFS(#REF!,#REF!,BB177)+SUMIFS(#REF!,#REF!,BH177)+SUMIFS(#REF!,#REF!,BN177)</f>
        <v>#REF!</v>
      </c>
      <c r="CS177" s="127" t="e">
        <f t="shared" si="256"/>
        <v>#REF!</v>
      </c>
      <c r="CT177" s="128"/>
      <c r="CU177" s="129">
        <f t="shared" si="267"/>
        <v>0</v>
      </c>
      <c r="CV177" s="130"/>
      <c r="CW177" s="131">
        <f t="shared" si="268"/>
        <v>0</v>
      </c>
      <c r="CX177" s="129">
        <f t="shared" si="269"/>
        <v>0</v>
      </c>
      <c r="CY177" s="132">
        <f t="shared" si="260"/>
        <v>0</v>
      </c>
      <c r="CZ177" s="132">
        <f t="shared" si="270"/>
        <v>42277</v>
      </c>
      <c r="DA177" s="133">
        <f t="shared" si="257"/>
        <v>100</v>
      </c>
      <c r="DB177" s="459"/>
      <c r="DC177" s="132">
        <f t="shared" si="258"/>
        <v>100</v>
      </c>
      <c r="DD177" s="134" t="e">
        <f t="shared" si="259"/>
        <v>#REF!</v>
      </c>
    </row>
    <row r="178" spans="2:108" s="82" customFormat="1" x14ac:dyDescent="0.25">
      <c r="B178" s="197"/>
      <c r="C178" s="187"/>
      <c r="D178" s="84"/>
      <c r="E178" s="194"/>
      <c r="F178" s="85"/>
      <c r="G178" s="85"/>
      <c r="H178" s="86"/>
      <c r="I178" s="216"/>
      <c r="J178" s="191"/>
      <c r="K178" s="143"/>
      <c r="L178" s="87"/>
      <c r="M178" s="190"/>
      <c r="N178" s="88"/>
      <c r="O178" s="97"/>
      <c r="P178" s="90"/>
      <c r="Q178" s="89"/>
      <c r="R178" s="90"/>
      <c r="S178" s="91"/>
      <c r="T178" s="92"/>
      <c r="U178" s="91"/>
      <c r="V178" s="224"/>
      <c r="W178" s="194"/>
      <c r="X178" s="194"/>
      <c r="Y178" s="94">
        <f t="shared" si="253"/>
        <v>0</v>
      </c>
      <c r="Z178" s="192"/>
      <c r="AA178" s="192"/>
      <c r="AB178" s="192"/>
      <c r="AC178" s="192"/>
      <c r="AD178" s="146"/>
      <c r="AE178" s="96"/>
      <c r="AF178" s="83"/>
      <c r="AG178" s="98"/>
      <c r="AH178" s="194"/>
      <c r="AI178" s="195"/>
      <c r="AJ178" s="257"/>
      <c r="AK178" s="146"/>
      <c r="AL178" s="88"/>
      <c r="AM178" s="88"/>
      <c r="AN178" s="94"/>
      <c r="AO178" s="94">
        <f t="shared" si="250"/>
        <v>0</v>
      </c>
      <c r="AP178" s="100" t="s">
        <v>17</v>
      </c>
      <c r="AQ178" s="101" t="s">
        <v>30</v>
      </c>
      <c r="AR178" s="101" t="s">
        <v>30</v>
      </c>
      <c r="AS178" s="101" t="s">
        <v>30</v>
      </c>
      <c r="AT178" s="102" t="s">
        <v>30</v>
      </c>
      <c r="AU178" s="194"/>
      <c r="AV178" s="194"/>
      <c r="AW178" s="88">
        <f t="shared" si="254"/>
        <v>0</v>
      </c>
      <c r="AX178" s="88"/>
      <c r="AY178" s="196"/>
      <c r="AZ178" s="103" t="e">
        <f>LOOKUP(AY178,#REF!,#REF!)</f>
        <v>#REF!</v>
      </c>
      <c r="BA178" s="232"/>
      <c r="BB178" s="104"/>
      <c r="BC178" s="104"/>
      <c r="BD178" s="105"/>
      <c r="BE178" s="106"/>
      <c r="BF178" s="104"/>
      <c r="BG178" s="105"/>
      <c r="BH178" s="107"/>
      <c r="BI178" s="108"/>
      <c r="BJ178" s="109"/>
      <c r="BK178" s="109"/>
      <c r="BL178" s="110"/>
      <c r="BM178" s="109"/>
      <c r="BN178" s="111"/>
      <c r="BO178" s="111"/>
      <c r="BP178" s="112"/>
      <c r="BQ178" s="113"/>
      <c r="BR178" s="114"/>
      <c r="BS178" s="113"/>
      <c r="BT178" s="115">
        <f t="shared" si="272"/>
        <v>0</v>
      </c>
      <c r="BU178" s="116">
        <f t="shared" si="255"/>
        <v>0</v>
      </c>
      <c r="BV178" s="117">
        <f t="shared" si="252"/>
        <v>0</v>
      </c>
      <c r="BW178" s="118"/>
      <c r="BX178" s="118"/>
      <c r="BY178" s="119"/>
      <c r="BZ178" s="118"/>
      <c r="CA178" s="105"/>
      <c r="CB178" s="109"/>
      <c r="CC178" s="108"/>
      <c r="CD178" s="108"/>
      <c r="CE178" s="108"/>
      <c r="CF178" s="109"/>
      <c r="CG178" s="120"/>
      <c r="CH178" s="120"/>
      <c r="CI178" s="121"/>
      <c r="CJ178" s="121"/>
      <c r="CK178" s="121"/>
      <c r="CL178" s="122"/>
      <c r="CM178" s="123">
        <f t="shared" si="271"/>
        <v>0</v>
      </c>
      <c r="CN178" s="124"/>
      <c r="CO178" s="94"/>
      <c r="CP178" s="122"/>
      <c r="CQ178" s="125" t="e">
        <f>+SUMIFS(#REF!,#REF!,AG178)</f>
        <v>#REF!</v>
      </c>
      <c r="CR178" s="126" t="e">
        <f>+SUMIFS(#REF!,#REF!,BB178)+SUMIFS(#REF!,#REF!,BH178)+SUMIFS(#REF!,#REF!,BN178)</f>
        <v>#REF!</v>
      </c>
      <c r="CS178" s="127" t="e">
        <f t="shared" si="256"/>
        <v>#REF!</v>
      </c>
      <c r="CT178" s="128"/>
      <c r="CU178" s="129">
        <f t="shared" si="267"/>
        <v>0</v>
      </c>
      <c r="CV178" s="130"/>
      <c r="CW178" s="131">
        <f t="shared" si="268"/>
        <v>0</v>
      </c>
      <c r="CX178" s="129">
        <f t="shared" si="269"/>
        <v>0</v>
      </c>
      <c r="CY178" s="132">
        <f t="shared" si="260"/>
        <v>0</v>
      </c>
      <c r="CZ178" s="132">
        <f t="shared" si="270"/>
        <v>42277</v>
      </c>
      <c r="DA178" s="133">
        <f t="shared" si="257"/>
        <v>100</v>
      </c>
      <c r="DB178" s="459"/>
      <c r="DC178" s="132">
        <f t="shared" si="258"/>
        <v>100</v>
      </c>
      <c r="DD178" s="134" t="e">
        <f t="shared" si="259"/>
        <v>#REF!</v>
      </c>
    </row>
    <row r="179" spans="2:108" s="82" customFormat="1" x14ac:dyDescent="0.25">
      <c r="B179" s="197"/>
      <c r="C179" s="43"/>
      <c r="D179" s="84"/>
      <c r="E179" s="194"/>
      <c r="F179" s="85"/>
      <c r="G179" s="85"/>
      <c r="H179" s="86"/>
      <c r="I179" s="86"/>
      <c r="J179" s="145"/>
      <c r="K179" s="98"/>
      <c r="L179" s="87"/>
      <c r="M179" s="87"/>
      <c r="N179" s="88"/>
      <c r="O179" s="97"/>
      <c r="P179" s="90"/>
      <c r="Q179" s="89"/>
      <c r="R179" s="90"/>
      <c r="S179" s="91"/>
      <c r="T179" s="92"/>
      <c r="U179" s="91"/>
      <c r="V179" s="135"/>
      <c r="W179" s="194"/>
      <c r="X179" s="194"/>
      <c r="Y179" s="94">
        <f t="shared" si="253"/>
        <v>0</v>
      </c>
      <c r="Z179" s="86"/>
      <c r="AA179" s="86"/>
      <c r="AB179" s="86"/>
      <c r="AC179" s="86"/>
      <c r="AD179" s="95"/>
      <c r="AE179" s="96"/>
      <c r="AF179" s="83"/>
      <c r="AG179" s="98"/>
      <c r="AH179" s="194"/>
      <c r="AI179" s="99"/>
      <c r="AJ179" s="258"/>
      <c r="AK179" s="95"/>
      <c r="AL179" s="88"/>
      <c r="AM179" s="88"/>
      <c r="AN179" s="94"/>
      <c r="AO179" s="94">
        <f t="shared" si="250"/>
        <v>0</v>
      </c>
      <c r="AP179" s="100" t="s">
        <v>17</v>
      </c>
      <c r="AQ179" s="101" t="s">
        <v>30</v>
      </c>
      <c r="AR179" s="101" t="s">
        <v>30</v>
      </c>
      <c r="AS179" s="101" t="s">
        <v>30</v>
      </c>
      <c r="AT179" s="102" t="s">
        <v>30</v>
      </c>
      <c r="AU179" s="194"/>
      <c r="AV179" s="194"/>
      <c r="AW179" s="88">
        <f t="shared" si="254"/>
        <v>0</v>
      </c>
      <c r="AX179" s="88"/>
      <c r="AY179" s="136"/>
      <c r="AZ179" s="103" t="e">
        <f>LOOKUP(AY179,#REF!,#REF!)</f>
        <v>#REF!</v>
      </c>
      <c r="BA179" s="92"/>
      <c r="BB179" s="137"/>
      <c r="BC179" s="104"/>
      <c r="BD179" s="105"/>
      <c r="BE179" s="105"/>
      <c r="BF179" s="104"/>
      <c r="BG179" s="105"/>
      <c r="BH179" s="107"/>
      <c r="BI179" s="108"/>
      <c r="BJ179" s="109"/>
      <c r="BK179" s="109"/>
      <c r="BL179" s="110"/>
      <c r="BM179" s="109"/>
      <c r="BN179" s="111"/>
      <c r="BO179" s="111"/>
      <c r="BP179" s="112"/>
      <c r="BQ179" s="113"/>
      <c r="BR179" s="114"/>
      <c r="BS179" s="113"/>
      <c r="BT179" s="115">
        <f t="shared" si="272"/>
        <v>0</v>
      </c>
      <c r="BU179" s="116">
        <f t="shared" si="255"/>
        <v>0</v>
      </c>
      <c r="BV179" s="117">
        <f t="shared" si="252"/>
        <v>0</v>
      </c>
      <c r="BW179" s="118"/>
      <c r="BX179" s="118"/>
      <c r="BY179" s="118"/>
      <c r="BZ179" s="118"/>
      <c r="CA179" s="105"/>
      <c r="CB179" s="108"/>
      <c r="CC179" s="108"/>
      <c r="CD179" s="108"/>
      <c r="CE179" s="108"/>
      <c r="CF179" s="109"/>
      <c r="CG179" s="120"/>
      <c r="CH179" s="120"/>
      <c r="CI179" s="121"/>
      <c r="CJ179" s="121"/>
      <c r="CK179" s="121"/>
      <c r="CL179" s="122"/>
      <c r="CM179" s="123">
        <f t="shared" si="271"/>
        <v>0</v>
      </c>
      <c r="CN179" s="124"/>
      <c r="CO179" s="94"/>
      <c r="CP179" s="122"/>
      <c r="CQ179" s="125" t="e">
        <f>+SUMIFS(#REF!,#REF!,AG179)</f>
        <v>#REF!</v>
      </c>
      <c r="CR179" s="126" t="e">
        <f>+SUMIFS(#REF!,#REF!,BB179)+SUMIFS(#REF!,#REF!,BH179)+SUMIFS(#REF!,#REF!,BN179)</f>
        <v>#REF!</v>
      </c>
      <c r="CS179" s="127" t="e">
        <f t="shared" si="256"/>
        <v>#REF!</v>
      </c>
      <c r="CT179" s="128"/>
      <c r="CU179" s="129">
        <f t="shared" si="267"/>
        <v>0</v>
      </c>
      <c r="CV179" s="130"/>
      <c r="CW179" s="131">
        <f t="shared" si="268"/>
        <v>0</v>
      </c>
      <c r="CX179" s="129">
        <f t="shared" si="269"/>
        <v>0</v>
      </c>
      <c r="CY179" s="132">
        <f t="shared" si="260"/>
        <v>0</v>
      </c>
      <c r="CZ179" s="132">
        <f t="shared" si="270"/>
        <v>42277</v>
      </c>
      <c r="DA179" s="133">
        <f t="shared" si="257"/>
        <v>100</v>
      </c>
      <c r="DB179" s="459"/>
      <c r="DC179" s="132">
        <f t="shared" si="258"/>
        <v>100</v>
      </c>
      <c r="DD179" s="134" t="e">
        <f t="shared" si="259"/>
        <v>#REF!</v>
      </c>
    </row>
    <row r="180" spans="2:108" s="82" customFormat="1" x14ac:dyDescent="0.25">
      <c r="B180" s="197"/>
      <c r="C180" s="43"/>
      <c r="D180" s="84"/>
      <c r="E180" s="194"/>
      <c r="F180" s="85"/>
      <c r="G180" s="85"/>
      <c r="H180" s="86"/>
      <c r="I180" s="86"/>
      <c r="J180" s="145"/>
      <c r="K180" s="98"/>
      <c r="L180" s="87"/>
      <c r="M180" s="87"/>
      <c r="N180" s="88"/>
      <c r="O180" s="97"/>
      <c r="P180" s="90"/>
      <c r="Q180" s="89"/>
      <c r="R180" s="90"/>
      <c r="S180" s="91"/>
      <c r="T180" s="92"/>
      <c r="U180" s="91"/>
      <c r="V180" s="93"/>
      <c r="W180" s="194"/>
      <c r="X180" s="194"/>
      <c r="Y180" s="94">
        <f t="shared" si="253"/>
        <v>0</v>
      </c>
      <c r="Z180" s="86"/>
      <c r="AA180" s="86"/>
      <c r="AB180" s="86"/>
      <c r="AC180" s="86"/>
      <c r="AD180" s="95"/>
      <c r="AE180" s="96"/>
      <c r="AF180" s="83"/>
      <c r="AG180" s="98"/>
      <c r="AH180" s="194"/>
      <c r="AI180" s="99"/>
      <c r="AJ180" s="258"/>
      <c r="AK180" s="95"/>
      <c r="AL180" s="88"/>
      <c r="AM180" s="88"/>
      <c r="AN180" s="94"/>
      <c r="AO180" s="94">
        <f t="shared" si="250"/>
        <v>0</v>
      </c>
      <c r="AP180" s="100" t="s">
        <v>17</v>
      </c>
      <c r="AQ180" s="101" t="s">
        <v>30</v>
      </c>
      <c r="AR180" s="101" t="s">
        <v>30</v>
      </c>
      <c r="AS180" s="101" t="s">
        <v>30</v>
      </c>
      <c r="AT180" s="102" t="s">
        <v>30</v>
      </c>
      <c r="AU180" s="194"/>
      <c r="AV180" s="194"/>
      <c r="AW180" s="88">
        <f t="shared" si="254"/>
        <v>0</v>
      </c>
      <c r="AX180" s="88"/>
      <c r="AY180" s="136"/>
      <c r="AZ180" s="103" t="e">
        <f>LOOKUP(AY180,#REF!,#REF!)</f>
        <v>#REF!</v>
      </c>
      <c r="BA180" s="92"/>
      <c r="BB180" s="104"/>
      <c r="BC180" s="104"/>
      <c r="BD180" s="105"/>
      <c r="BE180" s="138"/>
      <c r="BF180" s="104"/>
      <c r="BG180" s="105"/>
      <c r="BH180" s="107"/>
      <c r="BI180" s="108"/>
      <c r="BJ180" s="109"/>
      <c r="BK180" s="109"/>
      <c r="BL180" s="110"/>
      <c r="BM180" s="109"/>
      <c r="BN180" s="111"/>
      <c r="BO180" s="111"/>
      <c r="BP180" s="112"/>
      <c r="BQ180" s="113"/>
      <c r="BR180" s="114"/>
      <c r="BS180" s="113"/>
      <c r="BT180" s="115">
        <f t="shared" si="272"/>
        <v>0</v>
      </c>
      <c r="BU180" s="116">
        <f t="shared" si="255"/>
        <v>0</v>
      </c>
      <c r="BV180" s="117">
        <f t="shared" si="252"/>
        <v>0</v>
      </c>
      <c r="BW180" s="118"/>
      <c r="BX180" s="118"/>
      <c r="BY180" s="119"/>
      <c r="BZ180" s="118"/>
      <c r="CA180" s="105"/>
      <c r="CB180" s="108"/>
      <c r="CC180" s="108"/>
      <c r="CD180" s="139"/>
      <c r="CE180" s="108"/>
      <c r="CF180" s="109"/>
      <c r="CG180" s="120"/>
      <c r="CH180" s="120"/>
      <c r="CI180" s="121"/>
      <c r="CJ180" s="121"/>
      <c r="CK180" s="121"/>
      <c r="CL180" s="122"/>
      <c r="CM180" s="123">
        <f t="shared" si="271"/>
        <v>0</v>
      </c>
      <c r="CN180" s="124"/>
      <c r="CO180" s="94"/>
      <c r="CP180" s="122"/>
      <c r="CQ180" s="125" t="e">
        <f>+SUMIFS(#REF!,#REF!,AG180)</f>
        <v>#REF!</v>
      </c>
      <c r="CR180" s="126" t="e">
        <f>+SUMIFS(#REF!,#REF!,BB180)+SUMIFS(#REF!,#REF!,BH180)+SUMIFS(#REF!,#REF!,BN180)</f>
        <v>#REF!</v>
      </c>
      <c r="CS180" s="127" t="e">
        <f t="shared" si="256"/>
        <v>#REF!</v>
      </c>
      <c r="CT180" s="128"/>
      <c r="CU180" s="129">
        <f t="shared" si="267"/>
        <v>0</v>
      </c>
      <c r="CV180" s="130"/>
      <c r="CW180" s="131">
        <f t="shared" si="268"/>
        <v>0</v>
      </c>
      <c r="CX180" s="129">
        <f t="shared" si="269"/>
        <v>0</v>
      </c>
      <c r="CY180" s="132">
        <f t="shared" si="260"/>
        <v>0</v>
      </c>
      <c r="CZ180" s="132">
        <f t="shared" si="270"/>
        <v>42277</v>
      </c>
      <c r="DA180" s="133">
        <f t="shared" si="257"/>
        <v>100</v>
      </c>
      <c r="DB180" s="459"/>
      <c r="DC180" s="132">
        <f t="shared" si="258"/>
        <v>100</v>
      </c>
      <c r="DD180" s="134" t="e">
        <f t="shared" si="259"/>
        <v>#REF!</v>
      </c>
    </row>
    <row r="181" spans="2:108" s="82" customFormat="1" x14ac:dyDescent="0.25">
      <c r="B181" s="197"/>
      <c r="C181" s="187"/>
      <c r="D181" s="84"/>
      <c r="E181" s="194"/>
      <c r="F181" s="85"/>
      <c r="G181" s="85"/>
      <c r="H181" s="86"/>
      <c r="I181" s="216"/>
      <c r="J181" s="191"/>
      <c r="K181" s="143"/>
      <c r="L181" s="87"/>
      <c r="M181" s="190"/>
      <c r="N181" s="88"/>
      <c r="O181" s="97"/>
      <c r="P181" s="90"/>
      <c r="Q181" s="89"/>
      <c r="R181" s="90"/>
      <c r="S181" s="91"/>
      <c r="T181" s="92"/>
      <c r="U181" s="91"/>
      <c r="V181" s="224"/>
      <c r="W181" s="194"/>
      <c r="X181" s="194"/>
      <c r="Y181" s="94">
        <f t="shared" si="253"/>
        <v>0</v>
      </c>
      <c r="Z181" s="192"/>
      <c r="AA181" s="192"/>
      <c r="AB181" s="192"/>
      <c r="AC181" s="192"/>
      <c r="AD181" s="146"/>
      <c r="AE181" s="96"/>
      <c r="AF181" s="83"/>
      <c r="AG181" s="98"/>
      <c r="AH181" s="194"/>
      <c r="AI181" s="195"/>
      <c r="AJ181" s="257"/>
      <c r="AK181" s="146"/>
      <c r="AL181" s="88"/>
      <c r="AM181" s="88"/>
      <c r="AN181" s="94"/>
      <c r="AO181" s="94">
        <f t="shared" si="250"/>
        <v>0</v>
      </c>
      <c r="AP181" s="100" t="s">
        <v>17</v>
      </c>
      <c r="AQ181" s="101" t="s">
        <v>30</v>
      </c>
      <c r="AR181" s="101" t="s">
        <v>30</v>
      </c>
      <c r="AS181" s="101" t="s">
        <v>30</v>
      </c>
      <c r="AT181" s="102" t="s">
        <v>30</v>
      </c>
      <c r="AU181" s="194"/>
      <c r="AV181" s="194"/>
      <c r="AW181" s="88">
        <f t="shared" si="254"/>
        <v>0</v>
      </c>
      <c r="AX181" s="88"/>
      <c r="AY181" s="196"/>
      <c r="AZ181" s="103" t="e">
        <f>LOOKUP(AY181,#REF!,#REF!)</f>
        <v>#REF!</v>
      </c>
      <c r="BA181" s="232"/>
      <c r="BB181" s="104"/>
      <c r="BC181" s="104"/>
      <c r="BD181" s="105"/>
      <c r="BE181" s="106"/>
      <c r="BF181" s="104"/>
      <c r="BG181" s="105"/>
      <c r="BH181" s="107"/>
      <c r="BI181" s="108"/>
      <c r="BJ181" s="109"/>
      <c r="BK181" s="109"/>
      <c r="BL181" s="110"/>
      <c r="BM181" s="109"/>
      <c r="BN181" s="111"/>
      <c r="BO181" s="111"/>
      <c r="BP181" s="112"/>
      <c r="BQ181" s="113"/>
      <c r="BR181" s="114"/>
      <c r="BS181" s="113"/>
      <c r="BT181" s="115">
        <f t="shared" si="272"/>
        <v>0</v>
      </c>
      <c r="BU181" s="116">
        <f t="shared" si="255"/>
        <v>0</v>
      </c>
      <c r="BV181" s="117">
        <f t="shared" si="252"/>
        <v>0</v>
      </c>
      <c r="BW181" s="118"/>
      <c r="BX181" s="118"/>
      <c r="BY181" s="119"/>
      <c r="BZ181" s="118"/>
      <c r="CA181" s="105"/>
      <c r="CB181" s="109"/>
      <c r="CC181" s="108"/>
      <c r="CD181" s="108"/>
      <c r="CE181" s="108"/>
      <c r="CF181" s="109"/>
      <c r="CG181" s="120"/>
      <c r="CH181" s="120"/>
      <c r="CI181" s="121"/>
      <c r="CJ181" s="121"/>
      <c r="CK181" s="121"/>
      <c r="CL181" s="122"/>
      <c r="CM181" s="123">
        <f t="shared" si="271"/>
        <v>0</v>
      </c>
      <c r="CN181" s="124"/>
      <c r="CO181" s="94"/>
      <c r="CP181" s="122"/>
      <c r="CQ181" s="125" t="e">
        <f>+SUMIFS(#REF!,#REF!,AG181)</f>
        <v>#REF!</v>
      </c>
      <c r="CR181" s="126" t="e">
        <f>+SUMIFS(#REF!,#REF!,BB181)+SUMIFS(#REF!,#REF!,BH181)+SUMIFS(#REF!,#REF!,BN181)</f>
        <v>#REF!</v>
      </c>
      <c r="CS181" s="127" t="e">
        <f t="shared" si="256"/>
        <v>#REF!</v>
      </c>
      <c r="CT181" s="128"/>
      <c r="CU181" s="129">
        <f t="shared" si="267"/>
        <v>0</v>
      </c>
      <c r="CV181" s="130"/>
      <c r="CW181" s="131">
        <f t="shared" si="268"/>
        <v>0</v>
      </c>
      <c r="CX181" s="129">
        <f t="shared" si="269"/>
        <v>0</v>
      </c>
      <c r="CY181" s="132">
        <f t="shared" si="260"/>
        <v>0</v>
      </c>
      <c r="CZ181" s="132">
        <f t="shared" si="270"/>
        <v>42277</v>
      </c>
      <c r="DA181" s="133">
        <f t="shared" si="257"/>
        <v>100</v>
      </c>
      <c r="DB181" s="459"/>
      <c r="DC181" s="132">
        <f t="shared" si="258"/>
        <v>100</v>
      </c>
      <c r="DD181" s="134" t="e">
        <f t="shared" si="259"/>
        <v>#REF!</v>
      </c>
    </row>
    <row r="182" spans="2:108" s="82" customFormat="1" x14ac:dyDescent="0.25">
      <c r="B182" s="197"/>
      <c r="C182" s="43"/>
      <c r="D182" s="84"/>
      <c r="E182" s="194"/>
      <c r="F182" s="85"/>
      <c r="G182" s="85"/>
      <c r="H182" s="86"/>
      <c r="I182" s="86"/>
      <c r="J182" s="145"/>
      <c r="K182" s="98"/>
      <c r="L182" s="87"/>
      <c r="M182" s="87"/>
      <c r="N182" s="88"/>
      <c r="O182" s="97"/>
      <c r="P182" s="90"/>
      <c r="Q182" s="89"/>
      <c r="R182" s="90"/>
      <c r="S182" s="91"/>
      <c r="T182" s="92"/>
      <c r="U182" s="91"/>
      <c r="V182" s="135"/>
      <c r="W182" s="194"/>
      <c r="X182" s="194"/>
      <c r="Y182" s="94">
        <f t="shared" si="253"/>
        <v>0</v>
      </c>
      <c r="Z182" s="86"/>
      <c r="AA182" s="86"/>
      <c r="AB182" s="86"/>
      <c r="AC182" s="86"/>
      <c r="AD182" s="95"/>
      <c r="AE182" s="96"/>
      <c r="AF182" s="83"/>
      <c r="AG182" s="98"/>
      <c r="AH182" s="194"/>
      <c r="AI182" s="99"/>
      <c r="AJ182" s="258"/>
      <c r="AK182" s="95"/>
      <c r="AL182" s="88"/>
      <c r="AM182" s="88"/>
      <c r="AN182" s="94"/>
      <c r="AO182" s="94">
        <f t="shared" si="250"/>
        <v>0</v>
      </c>
      <c r="AP182" s="100" t="s">
        <v>17</v>
      </c>
      <c r="AQ182" s="101" t="s">
        <v>30</v>
      </c>
      <c r="AR182" s="101" t="s">
        <v>30</v>
      </c>
      <c r="AS182" s="101" t="s">
        <v>30</v>
      </c>
      <c r="AT182" s="102" t="s">
        <v>30</v>
      </c>
      <c r="AU182" s="194"/>
      <c r="AV182" s="194"/>
      <c r="AW182" s="88">
        <f t="shared" si="254"/>
        <v>0</v>
      </c>
      <c r="AX182" s="88"/>
      <c r="AY182" s="136"/>
      <c r="AZ182" s="103" t="e">
        <f>LOOKUP(AY182,#REF!,#REF!)</f>
        <v>#REF!</v>
      </c>
      <c r="BA182" s="92"/>
      <c r="BB182" s="137"/>
      <c r="BC182" s="104"/>
      <c r="BD182" s="105"/>
      <c r="BE182" s="105"/>
      <c r="BF182" s="104"/>
      <c r="BG182" s="105"/>
      <c r="BH182" s="107"/>
      <c r="BI182" s="108"/>
      <c r="BJ182" s="109"/>
      <c r="BK182" s="109"/>
      <c r="BL182" s="110"/>
      <c r="BM182" s="109"/>
      <c r="BN182" s="111"/>
      <c r="BO182" s="111"/>
      <c r="BP182" s="112"/>
      <c r="BQ182" s="113"/>
      <c r="BR182" s="114"/>
      <c r="BS182" s="113"/>
      <c r="BT182" s="115">
        <f t="shared" si="272"/>
        <v>0</v>
      </c>
      <c r="BU182" s="116">
        <f t="shared" si="255"/>
        <v>0</v>
      </c>
      <c r="BV182" s="117">
        <f t="shared" si="252"/>
        <v>0</v>
      </c>
      <c r="BW182" s="118"/>
      <c r="BX182" s="118"/>
      <c r="BY182" s="118"/>
      <c r="BZ182" s="118"/>
      <c r="CA182" s="105"/>
      <c r="CB182" s="108"/>
      <c r="CC182" s="108"/>
      <c r="CD182" s="108"/>
      <c r="CE182" s="108"/>
      <c r="CF182" s="109"/>
      <c r="CG182" s="120"/>
      <c r="CH182" s="120"/>
      <c r="CI182" s="121"/>
      <c r="CJ182" s="121"/>
      <c r="CK182" s="121"/>
      <c r="CL182" s="122"/>
      <c r="CM182" s="123">
        <f t="shared" si="271"/>
        <v>0</v>
      </c>
      <c r="CN182" s="124"/>
      <c r="CO182" s="94"/>
      <c r="CP182" s="122"/>
      <c r="CQ182" s="125" t="e">
        <f>+SUMIFS(#REF!,#REF!,AG182)</f>
        <v>#REF!</v>
      </c>
      <c r="CR182" s="126" t="e">
        <f>+SUMIFS(#REF!,#REF!,BB182)+SUMIFS(#REF!,#REF!,BH182)+SUMIFS(#REF!,#REF!,BN182)</f>
        <v>#REF!</v>
      </c>
      <c r="CS182" s="127" t="e">
        <f t="shared" si="256"/>
        <v>#REF!</v>
      </c>
      <c r="CT182" s="128"/>
      <c r="CU182" s="129">
        <f t="shared" si="267"/>
        <v>0</v>
      </c>
      <c r="CV182" s="130"/>
      <c r="CW182" s="131">
        <f t="shared" si="268"/>
        <v>0</v>
      </c>
      <c r="CX182" s="129">
        <f t="shared" si="269"/>
        <v>0</v>
      </c>
      <c r="CY182" s="132">
        <f t="shared" si="260"/>
        <v>0</v>
      </c>
      <c r="CZ182" s="132">
        <f t="shared" si="270"/>
        <v>42277</v>
      </c>
      <c r="DA182" s="133">
        <f t="shared" si="257"/>
        <v>100</v>
      </c>
      <c r="DB182" s="459"/>
      <c r="DC182" s="132">
        <f t="shared" si="258"/>
        <v>100</v>
      </c>
      <c r="DD182" s="134" t="e">
        <f t="shared" si="259"/>
        <v>#REF!</v>
      </c>
    </row>
    <row r="183" spans="2:108" s="82" customFormat="1" x14ac:dyDescent="0.25">
      <c r="B183" s="197"/>
      <c r="C183" s="43"/>
      <c r="D183" s="84"/>
      <c r="E183" s="194"/>
      <c r="F183" s="85"/>
      <c r="G183" s="85"/>
      <c r="H183" s="86"/>
      <c r="I183" s="86"/>
      <c r="J183" s="145"/>
      <c r="K183" s="98"/>
      <c r="L183" s="87"/>
      <c r="M183" s="87"/>
      <c r="N183" s="88"/>
      <c r="O183" s="97"/>
      <c r="P183" s="90"/>
      <c r="Q183" s="89"/>
      <c r="R183" s="90"/>
      <c r="S183" s="91"/>
      <c r="T183" s="92"/>
      <c r="U183" s="91"/>
      <c r="V183" s="93"/>
      <c r="W183" s="194"/>
      <c r="X183" s="194"/>
      <c r="Y183" s="94">
        <f t="shared" si="253"/>
        <v>0</v>
      </c>
      <c r="Z183" s="86"/>
      <c r="AA183" s="86"/>
      <c r="AB183" s="86"/>
      <c r="AC183" s="86"/>
      <c r="AD183" s="95"/>
      <c r="AE183" s="96"/>
      <c r="AF183" s="83"/>
      <c r="AG183" s="98"/>
      <c r="AH183" s="194"/>
      <c r="AI183" s="99"/>
      <c r="AJ183" s="258"/>
      <c r="AK183" s="95"/>
      <c r="AL183" s="88"/>
      <c r="AM183" s="88"/>
      <c r="AN183" s="94"/>
      <c r="AO183" s="94">
        <f t="shared" si="250"/>
        <v>0</v>
      </c>
      <c r="AP183" s="100" t="s">
        <v>17</v>
      </c>
      <c r="AQ183" s="101" t="s">
        <v>30</v>
      </c>
      <c r="AR183" s="101" t="s">
        <v>30</v>
      </c>
      <c r="AS183" s="101" t="s">
        <v>30</v>
      </c>
      <c r="AT183" s="102" t="s">
        <v>30</v>
      </c>
      <c r="AU183" s="194"/>
      <c r="AV183" s="194"/>
      <c r="AW183" s="88">
        <f t="shared" si="254"/>
        <v>0</v>
      </c>
      <c r="AX183" s="88"/>
      <c r="AY183" s="136"/>
      <c r="AZ183" s="103" t="e">
        <f>LOOKUP(AY183,#REF!,#REF!)</f>
        <v>#REF!</v>
      </c>
      <c r="BA183" s="92"/>
      <c r="BB183" s="104"/>
      <c r="BC183" s="104"/>
      <c r="BD183" s="105"/>
      <c r="BE183" s="138"/>
      <c r="BF183" s="104"/>
      <c r="BG183" s="105"/>
      <c r="BH183" s="107"/>
      <c r="BI183" s="108"/>
      <c r="BJ183" s="109"/>
      <c r="BK183" s="109"/>
      <c r="BL183" s="110"/>
      <c r="BM183" s="109"/>
      <c r="BN183" s="111"/>
      <c r="BO183" s="111"/>
      <c r="BP183" s="112"/>
      <c r="BQ183" s="113"/>
      <c r="BR183" s="114"/>
      <c r="BS183" s="113"/>
      <c r="BT183" s="115">
        <f t="shared" si="272"/>
        <v>0</v>
      </c>
      <c r="BU183" s="116">
        <f t="shared" si="255"/>
        <v>0</v>
      </c>
      <c r="BV183" s="117">
        <f t="shared" si="252"/>
        <v>0</v>
      </c>
      <c r="BW183" s="118"/>
      <c r="BX183" s="118"/>
      <c r="BY183" s="119"/>
      <c r="BZ183" s="118"/>
      <c r="CA183" s="105"/>
      <c r="CB183" s="108"/>
      <c r="CC183" s="108"/>
      <c r="CD183" s="139"/>
      <c r="CE183" s="108"/>
      <c r="CF183" s="109"/>
      <c r="CG183" s="120"/>
      <c r="CH183" s="120"/>
      <c r="CI183" s="121"/>
      <c r="CJ183" s="121"/>
      <c r="CK183" s="121"/>
      <c r="CL183" s="122"/>
      <c r="CM183" s="123">
        <f t="shared" si="271"/>
        <v>0</v>
      </c>
      <c r="CN183" s="124"/>
      <c r="CO183" s="94"/>
      <c r="CP183" s="122"/>
      <c r="CQ183" s="125" t="e">
        <f>+SUMIFS(#REF!,#REF!,AG183)</f>
        <v>#REF!</v>
      </c>
      <c r="CR183" s="126" t="e">
        <f>+SUMIFS(#REF!,#REF!,BB183)+SUMIFS(#REF!,#REF!,BH183)+SUMIFS(#REF!,#REF!,BN183)</f>
        <v>#REF!</v>
      </c>
      <c r="CS183" s="127" t="e">
        <f t="shared" si="256"/>
        <v>#REF!</v>
      </c>
      <c r="CT183" s="128"/>
      <c r="CU183" s="129">
        <f t="shared" si="267"/>
        <v>0</v>
      </c>
      <c r="CV183" s="130"/>
      <c r="CW183" s="131">
        <f t="shared" si="268"/>
        <v>0</v>
      </c>
      <c r="CX183" s="129">
        <f t="shared" si="269"/>
        <v>0</v>
      </c>
      <c r="CY183" s="132">
        <f t="shared" si="260"/>
        <v>0</v>
      </c>
      <c r="CZ183" s="132">
        <f t="shared" si="270"/>
        <v>42277</v>
      </c>
      <c r="DA183" s="133">
        <f t="shared" si="257"/>
        <v>100</v>
      </c>
      <c r="DB183" s="459"/>
      <c r="DC183" s="132">
        <f t="shared" si="258"/>
        <v>100</v>
      </c>
      <c r="DD183" s="134" t="e">
        <f t="shared" si="259"/>
        <v>#REF!</v>
      </c>
    </row>
    <row r="184" spans="2:108" s="140" customFormat="1" x14ac:dyDescent="0.25">
      <c r="B184" s="197"/>
      <c r="C184" s="187"/>
      <c r="D184" s="84"/>
      <c r="E184" s="194"/>
      <c r="F184" s="85"/>
      <c r="G184" s="85"/>
      <c r="H184" s="86"/>
      <c r="I184" s="216"/>
      <c r="J184" s="191"/>
      <c r="K184" s="143"/>
      <c r="L184" s="87"/>
      <c r="M184" s="190"/>
      <c r="N184" s="88"/>
      <c r="O184" s="97"/>
      <c r="P184" s="90"/>
      <c r="Q184" s="89"/>
      <c r="R184" s="90"/>
      <c r="S184" s="91"/>
      <c r="T184" s="92"/>
      <c r="U184" s="91"/>
      <c r="V184" s="224"/>
      <c r="W184" s="194"/>
      <c r="X184" s="194"/>
      <c r="Y184" s="94">
        <f t="shared" si="253"/>
        <v>0</v>
      </c>
      <c r="Z184" s="192"/>
      <c r="AA184" s="192"/>
      <c r="AB184" s="192"/>
      <c r="AC184" s="192"/>
      <c r="AD184" s="146"/>
      <c r="AE184" s="96"/>
      <c r="AF184" s="83"/>
      <c r="AG184" s="98"/>
      <c r="AH184" s="194"/>
      <c r="AI184" s="195"/>
      <c r="AJ184" s="257"/>
      <c r="AK184" s="146"/>
      <c r="AL184" s="88"/>
      <c r="AM184" s="88"/>
      <c r="AN184" s="94"/>
      <c r="AO184" s="94">
        <f t="shared" si="250"/>
        <v>0</v>
      </c>
      <c r="AP184" s="100" t="s">
        <v>17</v>
      </c>
      <c r="AQ184" s="101" t="s">
        <v>30</v>
      </c>
      <c r="AR184" s="101" t="s">
        <v>30</v>
      </c>
      <c r="AS184" s="101" t="s">
        <v>30</v>
      </c>
      <c r="AT184" s="102" t="s">
        <v>30</v>
      </c>
      <c r="AU184" s="194"/>
      <c r="AV184" s="194"/>
      <c r="AW184" s="88">
        <f t="shared" si="254"/>
        <v>0</v>
      </c>
      <c r="AX184" s="88"/>
      <c r="AY184" s="196"/>
      <c r="AZ184" s="103" t="e">
        <f>LOOKUP(AY184,#REF!,#REF!)</f>
        <v>#REF!</v>
      </c>
      <c r="BA184" s="232"/>
      <c r="BB184" s="104"/>
      <c r="BC184" s="104"/>
      <c r="BD184" s="105"/>
      <c r="BE184" s="106"/>
      <c r="BF184" s="104"/>
      <c r="BG184" s="105"/>
      <c r="BH184" s="107"/>
      <c r="BI184" s="108"/>
      <c r="BJ184" s="109"/>
      <c r="BK184" s="109"/>
      <c r="BL184" s="110"/>
      <c r="BM184" s="109"/>
      <c r="BN184" s="111"/>
      <c r="BO184" s="111"/>
      <c r="BP184" s="112"/>
      <c r="BQ184" s="113"/>
      <c r="BR184" s="114"/>
      <c r="BS184" s="113"/>
      <c r="BT184" s="115">
        <f t="shared" si="272"/>
        <v>0</v>
      </c>
      <c r="BU184" s="116">
        <f t="shared" si="255"/>
        <v>0</v>
      </c>
      <c r="BV184" s="117">
        <f t="shared" si="252"/>
        <v>0</v>
      </c>
      <c r="BW184" s="118"/>
      <c r="BX184" s="118"/>
      <c r="BY184" s="119"/>
      <c r="BZ184" s="118"/>
      <c r="CA184" s="105"/>
      <c r="CB184" s="109"/>
      <c r="CC184" s="108"/>
      <c r="CD184" s="108"/>
      <c r="CE184" s="108"/>
      <c r="CF184" s="109"/>
      <c r="CG184" s="120"/>
      <c r="CH184" s="120"/>
      <c r="CI184" s="121"/>
      <c r="CJ184" s="121"/>
      <c r="CK184" s="121"/>
      <c r="CL184" s="122"/>
      <c r="CM184" s="123"/>
      <c r="CN184" s="124"/>
      <c r="CO184" s="94"/>
      <c r="CP184" s="122"/>
      <c r="CQ184" s="125"/>
      <c r="CR184" s="126"/>
      <c r="CS184" s="127"/>
      <c r="CT184" s="128"/>
      <c r="CU184" s="129"/>
      <c r="CV184" s="130"/>
      <c r="CW184" s="131"/>
      <c r="CX184" s="129"/>
      <c r="CY184" s="132"/>
      <c r="CZ184" s="132"/>
      <c r="DA184" s="133"/>
      <c r="DB184" s="459"/>
      <c r="DC184" s="132">
        <f t="shared" si="258"/>
        <v>0</v>
      </c>
      <c r="DD184" s="134">
        <f t="shared" si="259"/>
        <v>0</v>
      </c>
    </row>
    <row r="185" spans="2:108" s="82" customFormat="1" x14ac:dyDescent="0.25">
      <c r="B185" s="197"/>
      <c r="C185" s="43"/>
      <c r="D185" s="84"/>
      <c r="E185" s="194"/>
      <c r="F185" s="85"/>
      <c r="G185" s="85"/>
      <c r="H185" s="86"/>
      <c r="I185" s="86"/>
      <c r="J185" s="145"/>
      <c r="K185" s="98"/>
      <c r="L185" s="87"/>
      <c r="M185" s="87"/>
      <c r="N185" s="88"/>
      <c r="O185" s="97"/>
      <c r="P185" s="90"/>
      <c r="Q185" s="89"/>
      <c r="R185" s="90"/>
      <c r="S185" s="91"/>
      <c r="T185" s="92"/>
      <c r="U185" s="91"/>
      <c r="V185" s="135"/>
      <c r="W185" s="194"/>
      <c r="X185" s="194"/>
      <c r="Y185" s="94">
        <f t="shared" si="253"/>
        <v>0</v>
      </c>
      <c r="Z185" s="86"/>
      <c r="AA185" s="86"/>
      <c r="AB185" s="86"/>
      <c r="AC185" s="86"/>
      <c r="AD185" s="95"/>
      <c r="AE185" s="96"/>
      <c r="AF185" s="83"/>
      <c r="AG185" s="98"/>
      <c r="AH185" s="194"/>
      <c r="AI185" s="99"/>
      <c r="AJ185" s="258"/>
      <c r="AK185" s="95"/>
      <c r="AL185" s="88"/>
      <c r="AM185" s="88"/>
      <c r="AN185" s="94"/>
      <c r="AO185" s="94">
        <f t="shared" si="250"/>
        <v>0</v>
      </c>
      <c r="AP185" s="100" t="s">
        <v>17</v>
      </c>
      <c r="AQ185" s="101" t="s">
        <v>30</v>
      </c>
      <c r="AR185" s="101" t="s">
        <v>30</v>
      </c>
      <c r="AS185" s="101" t="s">
        <v>30</v>
      </c>
      <c r="AT185" s="102" t="s">
        <v>30</v>
      </c>
      <c r="AU185" s="194"/>
      <c r="AV185" s="194"/>
      <c r="AW185" s="88">
        <f t="shared" si="254"/>
        <v>0</v>
      </c>
      <c r="AX185" s="88">
        <f>+AV185+(3*365)</f>
        <v>1095</v>
      </c>
      <c r="AY185" s="136"/>
      <c r="AZ185" s="103" t="e">
        <f>LOOKUP(AY185,#REF!,#REF!)</f>
        <v>#REF!</v>
      </c>
      <c r="BA185" s="92"/>
      <c r="BB185" s="137"/>
      <c r="BC185" s="104"/>
      <c r="BD185" s="105"/>
      <c r="BE185" s="105"/>
      <c r="BF185" s="104"/>
      <c r="BG185" s="105"/>
      <c r="BH185" s="107"/>
      <c r="BI185" s="108"/>
      <c r="BJ185" s="109"/>
      <c r="BK185" s="109"/>
      <c r="BL185" s="110"/>
      <c r="BM185" s="109"/>
      <c r="BN185" s="111"/>
      <c r="BO185" s="111"/>
      <c r="BP185" s="112"/>
      <c r="BQ185" s="113"/>
      <c r="BR185" s="114"/>
      <c r="BS185" s="113"/>
      <c r="BT185" s="115">
        <f t="shared" si="272"/>
        <v>0</v>
      </c>
      <c r="BU185" s="116">
        <f t="shared" si="255"/>
        <v>0</v>
      </c>
      <c r="BV185" s="117">
        <f t="shared" si="252"/>
        <v>0</v>
      </c>
      <c r="BW185" s="118"/>
      <c r="BX185" s="118"/>
      <c r="BY185" s="118"/>
      <c r="BZ185" s="118"/>
      <c r="CA185" s="105"/>
      <c r="CB185" s="108"/>
      <c r="CC185" s="108"/>
      <c r="CD185" s="108"/>
      <c r="CE185" s="108"/>
      <c r="CF185" s="109"/>
      <c r="CG185" s="120"/>
      <c r="CH185" s="120"/>
      <c r="CI185" s="121"/>
      <c r="CJ185" s="121"/>
      <c r="CK185" s="121"/>
      <c r="CL185" s="122"/>
      <c r="CM185" s="123">
        <f t="shared" ref="CM185:CM191" si="273">+IF(BX185&gt;AV185,IF(CC185&gt;BX185,IF(CH185&gt;CC185,CH185,CC185),BX185),AV185)</f>
        <v>0</v>
      </c>
      <c r="CN185" s="124"/>
      <c r="CO185" s="94"/>
      <c r="CP185" s="122"/>
      <c r="CQ185" s="125" t="e">
        <f>+SUMIFS(#REF!,#REF!,AG185)</f>
        <v>#REF!</v>
      </c>
      <c r="CR185" s="126" t="e">
        <f>+SUMIFS(#REF!,#REF!,BB185)+SUMIFS(#REF!,#REF!,BH185)+SUMIFS(#REF!,#REF!,BN185)</f>
        <v>#REF!</v>
      </c>
      <c r="CS185" s="127" t="e">
        <f t="shared" si="256"/>
        <v>#REF!</v>
      </c>
      <c r="CT185" s="128"/>
      <c r="CU185" s="129">
        <f t="shared" ref="CU185:CU191" si="274">+R185</f>
        <v>0</v>
      </c>
      <c r="CV185" s="130"/>
      <c r="CW185" s="131">
        <f t="shared" ref="CW185:CW191" si="275">+AU185</f>
        <v>0</v>
      </c>
      <c r="CX185" s="129">
        <f t="shared" ref="CX185:CX191" si="276">+CM185</f>
        <v>0</v>
      </c>
      <c r="CY185" s="132">
        <f t="shared" si="260"/>
        <v>0</v>
      </c>
      <c r="CZ185" s="132">
        <f t="shared" ref="CZ185:CZ191" si="277">+$DB$1-CW185</f>
        <v>42277</v>
      </c>
      <c r="DA185" s="133">
        <f t="shared" si="257"/>
        <v>100</v>
      </c>
      <c r="DB185" s="459"/>
      <c r="DC185" s="132">
        <f t="shared" si="258"/>
        <v>100</v>
      </c>
      <c r="DD185" s="134" t="e">
        <f t="shared" si="259"/>
        <v>#REF!</v>
      </c>
    </row>
    <row r="186" spans="2:108" s="82" customFormat="1" x14ac:dyDescent="0.25">
      <c r="B186" s="197"/>
      <c r="C186" s="43"/>
      <c r="D186" s="84"/>
      <c r="E186" s="194"/>
      <c r="F186" s="85"/>
      <c r="G186" s="85"/>
      <c r="H186" s="86"/>
      <c r="I186" s="86"/>
      <c r="J186" s="145"/>
      <c r="K186" s="98"/>
      <c r="L186" s="87"/>
      <c r="M186" s="87"/>
      <c r="N186" s="88"/>
      <c r="O186" s="97"/>
      <c r="P186" s="90"/>
      <c r="Q186" s="89"/>
      <c r="R186" s="90"/>
      <c r="S186" s="91"/>
      <c r="T186" s="92"/>
      <c r="U186" s="91"/>
      <c r="V186" s="93"/>
      <c r="W186" s="194"/>
      <c r="X186" s="194"/>
      <c r="Y186" s="94">
        <f t="shared" si="253"/>
        <v>0</v>
      </c>
      <c r="Z186" s="86"/>
      <c r="AA186" s="86"/>
      <c r="AB186" s="86"/>
      <c r="AC186" s="86"/>
      <c r="AD186" s="95"/>
      <c r="AE186" s="96"/>
      <c r="AF186" s="83"/>
      <c r="AG186" s="98"/>
      <c r="AH186" s="194"/>
      <c r="AI186" s="99"/>
      <c r="AJ186" s="258"/>
      <c r="AK186" s="95"/>
      <c r="AL186" s="88"/>
      <c r="AM186" s="88"/>
      <c r="AN186" s="94"/>
      <c r="AO186" s="94">
        <f t="shared" si="250"/>
        <v>0</v>
      </c>
      <c r="AP186" s="100" t="s">
        <v>17</v>
      </c>
      <c r="AQ186" s="101" t="s">
        <v>30</v>
      </c>
      <c r="AR186" s="101" t="s">
        <v>30</v>
      </c>
      <c r="AS186" s="101" t="s">
        <v>30</v>
      </c>
      <c r="AT186" s="102" t="s">
        <v>30</v>
      </c>
      <c r="AU186" s="194"/>
      <c r="AV186" s="194"/>
      <c r="AW186" s="88">
        <f t="shared" si="254"/>
        <v>0</v>
      </c>
      <c r="AX186" s="88"/>
      <c r="AY186" s="136"/>
      <c r="AZ186" s="103" t="e">
        <f>LOOKUP(AY186,#REF!,#REF!)</f>
        <v>#REF!</v>
      </c>
      <c r="BA186" s="92"/>
      <c r="BB186" s="104"/>
      <c r="BC186" s="104"/>
      <c r="BD186" s="105"/>
      <c r="BE186" s="138"/>
      <c r="BF186" s="104"/>
      <c r="BG186" s="105"/>
      <c r="BH186" s="107"/>
      <c r="BI186" s="108"/>
      <c r="BJ186" s="109"/>
      <c r="BK186" s="109"/>
      <c r="BL186" s="110"/>
      <c r="BM186" s="109"/>
      <c r="BN186" s="111"/>
      <c r="BO186" s="111"/>
      <c r="BP186" s="112"/>
      <c r="BQ186" s="113"/>
      <c r="BR186" s="114"/>
      <c r="BS186" s="113"/>
      <c r="BT186" s="115">
        <f t="shared" si="272"/>
        <v>0</v>
      </c>
      <c r="BU186" s="116">
        <f t="shared" si="255"/>
        <v>0</v>
      </c>
      <c r="BV186" s="117">
        <f t="shared" si="252"/>
        <v>0</v>
      </c>
      <c r="BW186" s="118"/>
      <c r="BX186" s="118"/>
      <c r="BY186" s="119"/>
      <c r="BZ186" s="118"/>
      <c r="CA186" s="105"/>
      <c r="CB186" s="108"/>
      <c r="CC186" s="108"/>
      <c r="CD186" s="139"/>
      <c r="CE186" s="108"/>
      <c r="CF186" s="109"/>
      <c r="CG186" s="120"/>
      <c r="CH186" s="120"/>
      <c r="CI186" s="121"/>
      <c r="CJ186" s="121"/>
      <c r="CK186" s="121"/>
      <c r="CL186" s="122"/>
      <c r="CM186" s="123">
        <f t="shared" si="273"/>
        <v>0</v>
      </c>
      <c r="CN186" s="124"/>
      <c r="CO186" s="94"/>
      <c r="CP186" s="122"/>
      <c r="CQ186" s="125" t="e">
        <f>+SUMIFS(#REF!,#REF!,AG186)</f>
        <v>#REF!</v>
      </c>
      <c r="CR186" s="126" t="e">
        <f>+SUMIFS(#REF!,#REF!,BB186)+SUMIFS(#REF!,#REF!,BH186)+SUMIFS(#REF!,#REF!,BN186)</f>
        <v>#REF!</v>
      </c>
      <c r="CS186" s="127" t="e">
        <f t="shared" si="256"/>
        <v>#REF!</v>
      </c>
      <c r="CT186" s="128"/>
      <c r="CU186" s="129">
        <f t="shared" si="274"/>
        <v>0</v>
      </c>
      <c r="CV186" s="130"/>
      <c r="CW186" s="131">
        <f t="shared" si="275"/>
        <v>0</v>
      </c>
      <c r="CX186" s="129">
        <f t="shared" si="276"/>
        <v>0</v>
      </c>
      <c r="CY186" s="132">
        <f t="shared" si="260"/>
        <v>0</v>
      </c>
      <c r="CZ186" s="132">
        <f t="shared" si="277"/>
        <v>42277</v>
      </c>
      <c r="DA186" s="133">
        <f t="shared" si="257"/>
        <v>100</v>
      </c>
      <c r="DB186" s="459"/>
      <c r="DC186" s="132">
        <f t="shared" si="258"/>
        <v>100</v>
      </c>
      <c r="DD186" s="134" t="e">
        <f t="shared" si="259"/>
        <v>#REF!</v>
      </c>
    </row>
    <row r="187" spans="2:108" s="82" customFormat="1" x14ac:dyDescent="0.25">
      <c r="B187" s="197"/>
      <c r="C187" s="187"/>
      <c r="D187" s="84"/>
      <c r="E187" s="194"/>
      <c r="F187" s="85"/>
      <c r="G187" s="85"/>
      <c r="H187" s="86"/>
      <c r="I187" s="216"/>
      <c r="J187" s="191"/>
      <c r="K187" s="143"/>
      <c r="L187" s="87"/>
      <c r="M187" s="190"/>
      <c r="N187" s="88"/>
      <c r="O187" s="97"/>
      <c r="P187" s="90"/>
      <c r="Q187" s="89"/>
      <c r="R187" s="90"/>
      <c r="S187" s="91"/>
      <c r="T187" s="92"/>
      <c r="U187" s="91"/>
      <c r="V187" s="224"/>
      <c r="W187" s="194"/>
      <c r="X187" s="194"/>
      <c r="Y187" s="94">
        <f t="shared" si="253"/>
        <v>0</v>
      </c>
      <c r="Z187" s="192"/>
      <c r="AA187" s="192"/>
      <c r="AB187" s="192"/>
      <c r="AC187" s="192"/>
      <c r="AD187" s="146"/>
      <c r="AE187" s="96"/>
      <c r="AF187" s="83"/>
      <c r="AG187" s="98"/>
      <c r="AH187" s="194"/>
      <c r="AI187" s="195"/>
      <c r="AJ187" s="257"/>
      <c r="AK187" s="146"/>
      <c r="AL187" s="88"/>
      <c r="AM187" s="88"/>
      <c r="AN187" s="94"/>
      <c r="AO187" s="94">
        <f t="shared" si="250"/>
        <v>0</v>
      </c>
      <c r="AP187" s="100" t="s">
        <v>17</v>
      </c>
      <c r="AQ187" s="101" t="s">
        <v>30</v>
      </c>
      <c r="AR187" s="101" t="s">
        <v>30</v>
      </c>
      <c r="AS187" s="101" t="s">
        <v>30</v>
      </c>
      <c r="AT187" s="102" t="s">
        <v>30</v>
      </c>
      <c r="AU187" s="194"/>
      <c r="AV187" s="194"/>
      <c r="AW187" s="88">
        <f t="shared" si="254"/>
        <v>0</v>
      </c>
      <c r="AX187" s="88"/>
      <c r="AY187" s="196"/>
      <c r="AZ187" s="103" t="e">
        <f>LOOKUP(AY187,#REF!,#REF!)</f>
        <v>#REF!</v>
      </c>
      <c r="BA187" s="232"/>
      <c r="BB187" s="104"/>
      <c r="BC187" s="104"/>
      <c r="BD187" s="105"/>
      <c r="BE187" s="106"/>
      <c r="BF187" s="104"/>
      <c r="BG187" s="105"/>
      <c r="BH187" s="107"/>
      <c r="BI187" s="108"/>
      <c r="BJ187" s="109"/>
      <c r="BK187" s="109"/>
      <c r="BL187" s="110"/>
      <c r="BM187" s="109"/>
      <c r="BN187" s="111"/>
      <c r="BO187" s="111"/>
      <c r="BP187" s="112"/>
      <c r="BQ187" s="113"/>
      <c r="BR187" s="114"/>
      <c r="BS187" s="113"/>
      <c r="BT187" s="115">
        <f t="shared" si="272"/>
        <v>0</v>
      </c>
      <c r="BU187" s="116">
        <f t="shared" si="255"/>
        <v>0</v>
      </c>
      <c r="BV187" s="117">
        <f t="shared" si="252"/>
        <v>0</v>
      </c>
      <c r="BW187" s="118"/>
      <c r="BX187" s="118"/>
      <c r="BY187" s="119"/>
      <c r="BZ187" s="118"/>
      <c r="CA187" s="105"/>
      <c r="CB187" s="109"/>
      <c r="CC187" s="108"/>
      <c r="CD187" s="108"/>
      <c r="CE187" s="108"/>
      <c r="CF187" s="109"/>
      <c r="CG187" s="120"/>
      <c r="CH187" s="120"/>
      <c r="CI187" s="121"/>
      <c r="CJ187" s="121"/>
      <c r="CK187" s="121"/>
      <c r="CL187" s="122"/>
      <c r="CM187" s="123">
        <f t="shared" si="273"/>
        <v>0</v>
      </c>
      <c r="CN187" s="124"/>
      <c r="CO187" s="94"/>
      <c r="CP187" s="122"/>
      <c r="CQ187" s="125" t="e">
        <f>+SUMIFS(#REF!,#REF!,AG187)</f>
        <v>#REF!</v>
      </c>
      <c r="CR187" s="126" t="e">
        <f>+SUMIFS(#REF!,#REF!,BB187)+SUMIFS(#REF!,#REF!,BH187)+SUMIFS(#REF!,#REF!,BN187)</f>
        <v>#REF!</v>
      </c>
      <c r="CS187" s="127" t="e">
        <f t="shared" si="256"/>
        <v>#REF!</v>
      </c>
      <c r="CT187" s="128"/>
      <c r="CU187" s="129">
        <f t="shared" si="274"/>
        <v>0</v>
      </c>
      <c r="CV187" s="130"/>
      <c r="CW187" s="131">
        <f t="shared" si="275"/>
        <v>0</v>
      </c>
      <c r="CX187" s="129">
        <f t="shared" si="276"/>
        <v>0</v>
      </c>
      <c r="CY187" s="132">
        <f t="shared" si="260"/>
        <v>0</v>
      </c>
      <c r="CZ187" s="132">
        <f t="shared" si="277"/>
        <v>42277</v>
      </c>
      <c r="DA187" s="133">
        <f t="shared" si="257"/>
        <v>100</v>
      </c>
      <c r="DB187" s="459"/>
      <c r="DC187" s="132">
        <f t="shared" si="258"/>
        <v>100</v>
      </c>
      <c r="DD187" s="134" t="e">
        <f t="shared" si="259"/>
        <v>#REF!</v>
      </c>
    </row>
    <row r="188" spans="2:108" s="82" customFormat="1" x14ac:dyDescent="0.25">
      <c r="B188" s="197"/>
      <c r="C188" s="43"/>
      <c r="D188" s="84"/>
      <c r="E188" s="194"/>
      <c r="F188" s="85"/>
      <c r="G188" s="85"/>
      <c r="H188" s="86"/>
      <c r="I188" s="86"/>
      <c r="J188" s="145"/>
      <c r="K188" s="98"/>
      <c r="L188" s="87"/>
      <c r="M188" s="87"/>
      <c r="N188" s="88"/>
      <c r="O188" s="97"/>
      <c r="P188" s="90"/>
      <c r="Q188" s="89"/>
      <c r="R188" s="90"/>
      <c r="S188" s="91"/>
      <c r="T188" s="92"/>
      <c r="U188" s="91"/>
      <c r="V188" s="135"/>
      <c r="W188" s="194"/>
      <c r="X188" s="194"/>
      <c r="Y188" s="94">
        <f t="shared" si="253"/>
        <v>0</v>
      </c>
      <c r="Z188" s="86"/>
      <c r="AA188" s="86"/>
      <c r="AB188" s="86"/>
      <c r="AC188" s="86"/>
      <c r="AD188" s="95"/>
      <c r="AE188" s="96"/>
      <c r="AF188" s="83"/>
      <c r="AG188" s="98"/>
      <c r="AH188" s="194"/>
      <c r="AI188" s="99"/>
      <c r="AJ188" s="258"/>
      <c r="AK188" s="95"/>
      <c r="AL188" s="88"/>
      <c r="AM188" s="88"/>
      <c r="AN188" s="94"/>
      <c r="AO188" s="94">
        <f t="shared" si="250"/>
        <v>0</v>
      </c>
      <c r="AP188" s="100" t="s">
        <v>17</v>
      </c>
      <c r="AQ188" s="101" t="s">
        <v>30</v>
      </c>
      <c r="AR188" s="101" t="s">
        <v>30</v>
      </c>
      <c r="AS188" s="101" t="s">
        <v>30</v>
      </c>
      <c r="AT188" s="102" t="s">
        <v>30</v>
      </c>
      <c r="AU188" s="194"/>
      <c r="AV188" s="194"/>
      <c r="AW188" s="88">
        <f t="shared" si="254"/>
        <v>0</v>
      </c>
      <c r="AX188" s="88">
        <f>+AV188+(3*365)</f>
        <v>1095</v>
      </c>
      <c r="AY188" s="136"/>
      <c r="AZ188" s="103" t="e">
        <f>LOOKUP(AY188,#REF!,#REF!)</f>
        <v>#REF!</v>
      </c>
      <c r="BA188" s="92"/>
      <c r="BB188" s="137"/>
      <c r="BC188" s="104"/>
      <c r="BD188" s="105"/>
      <c r="BE188" s="105"/>
      <c r="BF188" s="104"/>
      <c r="BG188" s="105"/>
      <c r="BH188" s="107"/>
      <c r="BI188" s="108"/>
      <c r="BJ188" s="109"/>
      <c r="BK188" s="109"/>
      <c r="BL188" s="110"/>
      <c r="BM188" s="109"/>
      <c r="BN188" s="111"/>
      <c r="BO188" s="111"/>
      <c r="BP188" s="112"/>
      <c r="BQ188" s="113"/>
      <c r="BR188" s="114"/>
      <c r="BS188" s="113"/>
      <c r="BT188" s="115">
        <f t="shared" si="272"/>
        <v>0</v>
      </c>
      <c r="BU188" s="116">
        <f t="shared" si="255"/>
        <v>0</v>
      </c>
      <c r="BV188" s="117">
        <f t="shared" si="252"/>
        <v>0</v>
      </c>
      <c r="BW188" s="118"/>
      <c r="BX188" s="118"/>
      <c r="BY188" s="118"/>
      <c r="BZ188" s="118"/>
      <c r="CA188" s="105"/>
      <c r="CB188" s="108"/>
      <c r="CC188" s="108"/>
      <c r="CD188" s="108"/>
      <c r="CE188" s="108"/>
      <c r="CF188" s="109"/>
      <c r="CG188" s="120"/>
      <c r="CH188" s="120"/>
      <c r="CI188" s="121"/>
      <c r="CJ188" s="121"/>
      <c r="CK188" s="121"/>
      <c r="CL188" s="122"/>
      <c r="CM188" s="123">
        <f t="shared" si="273"/>
        <v>0</v>
      </c>
      <c r="CN188" s="124"/>
      <c r="CO188" s="94"/>
      <c r="CP188" s="122"/>
      <c r="CQ188" s="125" t="e">
        <f>+SUMIFS(#REF!,#REF!,AG188)</f>
        <v>#REF!</v>
      </c>
      <c r="CR188" s="126" t="e">
        <f>+SUMIFS(#REF!,#REF!,BB188)+SUMIFS(#REF!,#REF!,BH188)+SUMIFS(#REF!,#REF!,BN188)</f>
        <v>#REF!</v>
      </c>
      <c r="CS188" s="127" t="e">
        <f t="shared" si="256"/>
        <v>#REF!</v>
      </c>
      <c r="CT188" s="128"/>
      <c r="CU188" s="129">
        <f t="shared" si="274"/>
        <v>0</v>
      </c>
      <c r="CV188" s="130"/>
      <c r="CW188" s="131">
        <f t="shared" si="275"/>
        <v>0</v>
      </c>
      <c r="CX188" s="129">
        <f t="shared" si="276"/>
        <v>0</v>
      </c>
      <c r="CY188" s="132">
        <f t="shared" si="260"/>
        <v>0</v>
      </c>
      <c r="CZ188" s="132">
        <f t="shared" si="277"/>
        <v>42277</v>
      </c>
      <c r="DA188" s="133">
        <f t="shared" si="257"/>
        <v>100</v>
      </c>
      <c r="DB188" s="459"/>
      <c r="DC188" s="132">
        <f t="shared" si="258"/>
        <v>100</v>
      </c>
      <c r="DD188" s="134" t="e">
        <f t="shared" si="259"/>
        <v>#REF!</v>
      </c>
    </row>
    <row r="189" spans="2:108" s="82" customFormat="1" x14ac:dyDescent="0.25">
      <c r="B189" s="197"/>
      <c r="C189" s="43"/>
      <c r="D189" s="84"/>
      <c r="E189" s="194"/>
      <c r="F189" s="85"/>
      <c r="G189" s="85"/>
      <c r="H189" s="86"/>
      <c r="I189" s="86"/>
      <c r="J189" s="145"/>
      <c r="K189" s="98"/>
      <c r="L189" s="87"/>
      <c r="M189" s="87"/>
      <c r="N189" s="88"/>
      <c r="O189" s="97"/>
      <c r="P189" s="90"/>
      <c r="Q189" s="89"/>
      <c r="R189" s="90"/>
      <c r="S189" s="91"/>
      <c r="T189" s="92"/>
      <c r="U189" s="91"/>
      <c r="V189" s="93"/>
      <c r="W189" s="194"/>
      <c r="X189" s="194"/>
      <c r="Y189" s="94">
        <f t="shared" si="253"/>
        <v>0</v>
      </c>
      <c r="Z189" s="86"/>
      <c r="AA189" s="86"/>
      <c r="AB189" s="86"/>
      <c r="AC189" s="86"/>
      <c r="AD189" s="95"/>
      <c r="AE189" s="96"/>
      <c r="AF189" s="83"/>
      <c r="AG189" s="98"/>
      <c r="AH189" s="194"/>
      <c r="AI189" s="99"/>
      <c r="AJ189" s="258"/>
      <c r="AK189" s="95"/>
      <c r="AL189" s="88"/>
      <c r="AM189" s="88"/>
      <c r="AN189" s="94"/>
      <c r="AO189" s="94">
        <f t="shared" si="250"/>
        <v>0</v>
      </c>
      <c r="AP189" s="100" t="s">
        <v>17</v>
      </c>
      <c r="AQ189" s="101" t="s">
        <v>30</v>
      </c>
      <c r="AR189" s="101" t="s">
        <v>30</v>
      </c>
      <c r="AS189" s="101" t="s">
        <v>30</v>
      </c>
      <c r="AT189" s="102" t="s">
        <v>30</v>
      </c>
      <c r="AU189" s="194"/>
      <c r="AV189" s="194"/>
      <c r="AW189" s="88">
        <f t="shared" si="254"/>
        <v>0</v>
      </c>
      <c r="AX189" s="88"/>
      <c r="AY189" s="136"/>
      <c r="AZ189" s="103" t="e">
        <f>LOOKUP(AY189,#REF!,#REF!)</f>
        <v>#REF!</v>
      </c>
      <c r="BA189" s="92"/>
      <c r="BB189" s="104"/>
      <c r="BC189" s="104"/>
      <c r="BD189" s="105"/>
      <c r="BE189" s="138"/>
      <c r="BF189" s="104"/>
      <c r="BG189" s="105"/>
      <c r="BH189" s="107"/>
      <c r="BI189" s="108"/>
      <c r="BJ189" s="109"/>
      <c r="BK189" s="109"/>
      <c r="BL189" s="110"/>
      <c r="BM189" s="109"/>
      <c r="BN189" s="111"/>
      <c r="BO189" s="111"/>
      <c r="BP189" s="112"/>
      <c r="BQ189" s="113"/>
      <c r="BR189" s="114"/>
      <c r="BS189" s="113"/>
      <c r="BT189" s="115">
        <f t="shared" si="272"/>
        <v>0</v>
      </c>
      <c r="BU189" s="116">
        <f t="shared" si="255"/>
        <v>0</v>
      </c>
      <c r="BV189" s="117">
        <f t="shared" si="252"/>
        <v>0</v>
      </c>
      <c r="BW189" s="118"/>
      <c r="BX189" s="118"/>
      <c r="BY189" s="119"/>
      <c r="BZ189" s="118"/>
      <c r="CA189" s="105"/>
      <c r="CB189" s="108"/>
      <c r="CC189" s="108"/>
      <c r="CD189" s="139"/>
      <c r="CE189" s="108"/>
      <c r="CF189" s="109"/>
      <c r="CG189" s="120"/>
      <c r="CH189" s="120"/>
      <c r="CI189" s="121"/>
      <c r="CJ189" s="121"/>
      <c r="CK189" s="121"/>
      <c r="CL189" s="122"/>
      <c r="CM189" s="123">
        <f t="shared" si="273"/>
        <v>0</v>
      </c>
      <c r="CN189" s="124"/>
      <c r="CO189" s="94"/>
      <c r="CP189" s="122"/>
      <c r="CQ189" s="125" t="e">
        <f>+SUMIFS(#REF!,#REF!,AG189)</f>
        <v>#REF!</v>
      </c>
      <c r="CR189" s="126" t="e">
        <f>+SUMIFS(#REF!,#REF!,BB189)+SUMIFS(#REF!,#REF!,BH189)+SUMIFS(#REF!,#REF!,BN189)</f>
        <v>#REF!</v>
      </c>
      <c r="CS189" s="127" t="e">
        <f t="shared" si="256"/>
        <v>#REF!</v>
      </c>
      <c r="CT189" s="128"/>
      <c r="CU189" s="129">
        <f t="shared" si="274"/>
        <v>0</v>
      </c>
      <c r="CV189" s="130"/>
      <c r="CW189" s="131">
        <f t="shared" si="275"/>
        <v>0</v>
      </c>
      <c r="CX189" s="129">
        <f t="shared" si="276"/>
        <v>0</v>
      </c>
      <c r="CY189" s="132">
        <f t="shared" si="260"/>
        <v>0</v>
      </c>
      <c r="CZ189" s="132">
        <f t="shared" si="277"/>
        <v>42277</v>
      </c>
      <c r="DA189" s="133">
        <f t="shared" si="257"/>
        <v>100</v>
      </c>
      <c r="DB189" s="459"/>
      <c r="DC189" s="132">
        <f t="shared" si="258"/>
        <v>100</v>
      </c>
      <c r="DD189" s="134" t="e">
        <f t="shared" si="259"/>
        <v>#REF!</v>
      </c>
    </row>
    <row r="190" spans="2:108" s="82" customFormat="1" x14ac:dyDescent="0.25">
      <c r="B190" s="197"/>
      <c r="C190" s="187"/>
      <c r="D190" s="84"/>
      <c r="E190" s="194"/>
      <c r="F190" s="85"/>
      <c r="G190" s="85"/>
      <c r="H190" s="86"/>
      <c r="I190" s="216"/>
      <c r="J190" s="191"/>
      <c r="K190" s="143"/>
      <c r="L190" s="87"/>
      <c r="M190" s="190"/>
      <c r="N190" s="88"/>
      <c r="O190" s="97"/>
      <c r="P190" s="90"/>
      <c r="Q190" s="89"/>
      <c r="R190" s="90"/>
      <c r="S190" s="91"/>
      <c r="T190" s="92"/>
      <c r="U190" s="91"/>
      <c r="V190" s="224"/>
      <c r="W190" s="194"/>
      <c r="X190" s="194"/>
      <c r="Y190" s="94">
        <f t="shared" si="253"/>
        <v>0</v>
      </c>
      <c r="Z190" s="192"/>
      <c r="AA190" s="192"/>
      <c r="AB190" s="192"/>
      <c r="AC190" s="192"/>
      <c r="AD190" s="146"/>
      <c r="AE190" s="96"/>
      <c r="AF190" s="83"/>
      <c r="AG190" s="98"/>
      <c r="AH190" s="194"/>
      <c r="AI190" s="195"/>
      <c r="AJ190" s="257"/>
      <c r="AK190" s="146"/>
      <c r="AL190" s="88"/>
      <c r="AM190" s="88"/>
      <c r="AN190" s="94"/>
      <c r="AO190" s="94">
        <f t="shared" si="250"/>
        <v>0</v>
      </c>
      <c r="AP190" s="100" t="s">
        <v>17</v>
      </c>
      <c r="AQ190" s="101" t="s">
        <v>30</v>
      </c>
      <c r="AR190" s="101" t="s">
        <v>30</v>
      </c>
      <c r="AS190" s="101" t="s">
        <v>30</v>
      </c>
      <c r="AT190" s="102" t="s">
        <v>30</v>
      </c>
      <c r="AU190" s="194"/>
      <c r="AV190" s="194"/>
      <c r="AW190" s="88">
        <f t="shared" si="254"/>
        <v>0</v>
      </c>
      <c r="AX190" s="88"/>
      <c r="AY190" s="196"/>
      <c r="AZ190" s="103" t="e">
        <f>LOOKUP(AY190,#REF!,#REF!)</f>
        <v>#REF!</v>
      </c>
      <c r="BA190" s="232"/>
      <c r="BB190" s="104"/>
      <c r="BC190" s="104"/>
      <c r="BD190" s="105"/>
      <c r="BE190" s="106"/>
      <c r="BF190" s="104"/>
      <c r="BG190" s="105"/>
      <c r="BH190" s="107"/>
      <c r="BI190" s="108"/>
      <c r="BJ190" s="109"/>
      <c r="BK190" s="109"/>
      <c r="BL190" s="110"/>
      <c r="BM190" s="109"/>
      <c r="BN190" s="111"/>
      <c r="BO190" s="111"/>
      <c r="BP190" s="112"/>
      <c r="BQ190" s="113"/>
      <c r="BR190" s="114"/>
      <c r="BS190" s="113"/>
      <c r="BT190" s="115">
        <v>69617760</v>
      </c>
      <c r="BU190" s="116">
        <f t="shared" si="255"/>
        <v>69617760</v>
      </c>
      <c r="BV190" s="117">
        <f t="shared" si="252"/>
        <v>69617760</v>
      </c>
      <c r="BW190" s="118"/>
      <c r="BX190" s="118"/>
      <c r="BY190" s="119"/>
      <c r="BZ190" s="118"/>
      <c r="CA190" s="105"/>
      <c r="CB190" s="109"/>
      <c r="CC190" s="108"/>
      <c r="CD190" s="108"/>
      <c r="CE190" s="108"/>
      <c r="CF190" s="109"/>
      <c r="CG190" s="120"/>
      <c r="CH190" s="120"/>
      <c r="CI190" s="121"/>
      <c r="CJ190" s="121"/>
      <c r="CK190" s="121"/>
      <c r="CL190" s="122"/>
      <c r="CM190" s="123">
        <f t="shared" si="273"/>
        <v>0</v>
      </c>
      <c r="CN190" s="124"/>
      <c r="CO190" s="94"/>
      <c r="CP190" s="122"/>
      <c r="CQ190" s="125" t="e">
        <f>+SUMIFS(#REF!,#REF!,AG190)</f>
        <v>#REF!</v>
      </c>
      <c r="CR190" s="126" t="e">
        <f>+SUMIFS(#REF!,#REF!,BB190)+SUMIFS(#REF!,#REF!,BH190)+SUMIFS(#REF!,#REF!,BN190)</f>
        <v>#REF!</v>
      </c>
      <c r="CS190" s="127" t="e">
        <f t="shared" si="256"/>
        <v>#REF!</v>
      </c>
      <c r="CT190" s="128"/>
      <c r="CU190" s="129">
        <f t="shared" si="274"/>
        <v>0</v>
      </c>
      <c r="CV190" s="130"/>
      <c r="CW190" s="131">
        <f t="shared" si="275"/>
        <v>0</v>
      </c>
      <c r="CX190" s="129">
        <f t="shared" si="276"/>
        <v>0</v>
      </c>
      <c r="CY190" s="132">
        <f t="shared" si="260"/>
        <v>0</v>
      </c>
      <c r="CZ190" s="132">
        <f t="shared" si="277"/>
        <v>42277</v>
      </c>
      <c r="DA190" s="133">
        <f t="shared" si="257"/>
        <v>100</v>
      </c>
      <c r="DB190" s="459"/>
      <c r="DC190" s="132">
        <f t="shared" si="258"/>
        <v>100</v>
      </c>
      <c r="DD190" s="134" t="e">
        <f t="shared" si="259"/>
        <v>#REF!</v>
      </c>
    </row>
    <row r="191" spans="2:108" s="82" customFormat="1" x14ac:dyDescent="0.25">
      <c r="B191" s="197"/>
      <c r="C191" s="43"/>
      <c r="D191" s="84"/>
      <c r="E191" s="194"/>
      <c r="F191" s="85"/>
      <c r="G191" s="85"/>
      <c r="H191" s="86"/>
      <c r="I191" s="86"/>
      <c r="J191" s="145"/>
      <c r="K191" s="98"/>
      <c r="L191" s="87"/>
      <c r="M191" s="87"/>
      <c r="N191" s="88"/>
      <c r="O191" s="97"/>
      <c r="P191" s="90"/>
      <c r="Q191" s="89"/>
      <c r="R191" s="90"/>
      <c r="S191" s="91"/>
      <c r="T191" s="92"/>
      <c r="U191" s="91"/>
      <c r="V191" s="135"/>
      <c r="W191" s="194"/>
      <c r="X191" s="194"/>
      <c r="Y191" s="94">
        <f t="shared" si="253"/>
        <v>0</v>
      </c>
      <c r="Z191" s="86"/>
      <c r="AA191" s="86"/>
      <c r="AB191" s="86"/>
      <c r="AC191" s="86"/>
      <c r="AD191" s="95"/>
      <c r="AE191" s="96"/>
      <c r="AF191" s="83"/>
      <c r="AG191" s="98"/>
      <c r="AH191" s="194"/>
      <c r="AI191" s="99"/>
      <c r="AJ191" s="258"/>
      <c r="AK191" s="95"/>
      <c r="AL191" s="88"/>
      <c r="AM191" s="88"/>
      <c r="AN191" s="94"/>
      <c r="AO191" s="94">
        <f t="shared" si="250"/>
        <v>0</v>
      </c>
      <c r="AP191" s="100" t="s">
        <v>17</v>
      </c>
      <c r="AQ191" s="101" t="s">
        <v>30</v>
      </c>
      <c r="AR191" s="101" t="s">
        <v>30</v>
      </c>
      <c r="AS191" s="101" t="s">
        <v>30</v>
      </c>
      <c r="AT191" s="102" t="s">
        <v>30</v>
      </c>
      <c r="AU191" s="194"/>
      <c r="AV191" s="194"/>
      <c r="AW191" s="88">
        <f t="shared" si="254"/>
        <v>0</v>
      </c>
      <c r="AX191" s="88"/>
      <c r="AY191" s="136"/>
      <c r="AZ191" s="103" t="e">
        <f>LOOKUP(AY191,#REF!,#REF!)</f>
        <v>#REF!</v>
      </c>
      <c r="BA191" s="92"/>
      <c r="BB191" s="137"/>
      <c r="BC191" s="104"/>
      <c r="BD191" s="105"/>
      <c r="BE191" s="105"/>
      <c r="BF191" s="104"/>
      <c r="BG191" s="105"/>
      <c r="BH191" s="107"/>
      <c r="BI191" s="108"/>
      <c r="BJ191" s="109"/>
      <c r="BK191" s="109"/>
      <c r="BL191" s="110"/>
      <c r="BM191" s="109"/>
      <c r="BN191" s="111"/>
      <c r="BO191" s="111"/>
      <c r="BP191" s="112"/>
      <c r="BQ191" s="113"/>
      <c r="BR191" s="114"/>
      <c r="BS191" s="113"/>
      <c r="BT191" s="115">
        <f t="shared" ref="BT191:BT207" si="278">+AN191</f>
        <v>0</v>
      </c>
      <c r="BU191" s="116">
        <f t="shared" si="255"/>
        <v>0</v>
      </c>
      <c r="BV191" s="117">
        <f t="shared" si="252"/>
        <v>0</v>
      </c>
      <c r="BW191" s="118"/>
      <c r="BX191" s="118"/>
      <c r="BY191" s="118"/>
      <c r="BZ191" s="118"/>
      <c r="CA191" s="105"/>
      <c r="CB191" s="108"/>
      <c r="CC191" s="108"/>
      <c r="CD191" s="108"/>
      <c r="CE191" s="108"/>
      <c r="CF191" s="109"/>
      <c r="CG191" s="120"/>
      <c r="CH191" s="120"/>
      <c r="CI191" s="121"/>
      <c r="CJ191" s="121"/>
      <c r="CK191" s="121"/>
      <c r="CL191" s="122"/>
      <c r="CM191" s="123">
        <f t="shared" si="273"/>
        <v>0</v>
      </c>
      <c r="CN191" s="124"/>
      <c r="CO191" s="94"/>
      <c r="CP191" s="122"/>
      <c r="CQ191" s="125" t="e">
        <f>+SUMIFS(#REF!,#REF!,AG191)</f>
        <v>#REF!</v>
      </c>
      <c r="CR191" s="126" t="e">
        <f>+SUMIFS(#REF!,#REF!,BB191)+SUMIFS(#REF!,#REF!,BH191)+SUMIFS(#REF!,#REF!,BN191)</f>
        <v>#REF!</v>
      </c>
      <c r="CS191" s="127" t="e">
        <f t="shared" si="256"/>
        <v>#REF!</v>
      </c>
      <c r="CT191" s="128"/>
      <c r="CU191" s="129">
        <f t="shared" si="274"/>
        <v>0</v>
      </c>
      <c r="CV191" s="130"/>
      <c r="CW191" s="131">
        <f t="shared" si="275"/>
        <v>0</v>
      </c>
      <c r="CX191" s="129">
        <f t="shared" si="276"/>
        <v>0</v>
      </c>
      <c r="CY191" s="132">
        <f t="shared" si="260"/>
        <v>0</v>
      </c>
      <c r="CZ191" s="132">
        <f t="shared" si="277"/>
        <v>42277</v>
      </c>
      <c r="DA191" s="133">
        <f t="shared" si="257"/>
        <v>100</v>
      </c>
      <c r="DB191" s="459"/>
      <c r="DC191" s="132">
        <f t="shared" si="258"/>
        <v>100</v>
      </c>
      <c r="DD191" s="134" t="e">
        <f t="shared" si="259"/>
        <v>#REF!</v>
      </c>
    </row>
    <row r="192" spans="2:108" s="140" customFormat="1" x14ac:dyDescent="0.25">
      <c r="B192" s="197"/>
      <c r="C192" s="43"/>
      <c r="D192" s="84"/>
      <c r="E192" s="194"/>
      <c r="F192" s="85"/>
      <c r="G192" s="85"/>
      <c r="H192" s="86"/>
      <c r="I192" s="86"/>
      <c r="J192" s="145"/>
      <c r="K192" s="98"/>
      <c r="L192" s="87"/>
      <c r="M192" s="87"/>
      <c r="N192" s="88"/>
      <c r="O192" s="97"/>
      <c r="P192" s="90"/>
      <c r="Q192" s="89"/>
      <c r="R192" s="90"/>
      <c r="S192" s="91"/>
      <c r="T192" s="92"/>
      <c r="U192" s="91"/>
      <c r="V192" s="93"/>
      <c r="W192" s="194"/>
      <c r="X192" s="194"/>
      <c r="Y192" s="94">
        <f t="shared" si="253"/>
        <v>0</v>
      </c>
      <c r="Z192" s="86"/>
      <c r="AA192" s="86"/>
      <c r="AB192" s="86"/>
      <c r="AC192" s="86"/>
      <c r="AD192" s="95"/>
      <c r="AE192" s="96"/>
      <c r="AF192" s="83"/>
      <c r="AG192" s="98"/>
      <c r="AH192" s="194"/>
      <c r="AI192" s="99"/>
      <c r="AJ192" s="258"/>
      <c r="AK192" s="95"/>
      <c r="AL192" s="88"/>
      <c r="AM192" s="88"/>
      <c r="AN192" s="94"/>
      <c r="AO192" s="94">
        <f t="shared" si="250"/>
        <v>0</v>
      </c>
      <c r="AP192" s="100" t="s">
        <v>17</v>
      </c>
      <c r="AQ192" s="101" t="s">
        <v>30</v>
      </c>
      <c r="AR192" s="101" t="s">
        <v>30</v>
      </c>
      <c r="AS192" s="101" t="s">
        <v>30</v>
      </c>
      <c r="AT192" s="102" t="s">
        <v>30</v>
      </c>
      <c r="AU192" s="194"/>
      <c r="AV192" s="194"/>
      <c r="AW192" s="88">
        <f t="shared" si="254"/>
        <v>0</v>
      </c>
      <c r="AX192" s="88"/>
      <c r="AY192" s="136"/>
      <c r="AZ192" s="103" t="e">
        <f>LOOKUP(AY192,#REF!,#REF!)</f>
        <v>#REF!</v>
      </c>
      <c r="BA192" s="92"/>
      <c r="BB192" s="104"/>
      <c r="BC192" s="104"/>
      <c r="BD192" s="105"/>
      <c r="BE192" s="138"/>
      <c r="BF192" s="104"/>
      <c r="BG192" s="105"/>
      <c r="BH192" s="107"/>
      <c r="BI192" s="108"/>
      <c r="BJ192" s="109"/>
      <c r="BK192" s="109"/>
      <c r="BL192" s="110"/>
      <c r="BM192" s="109"/>
      <c r="BN192" s="111"/>
      <c r="BO192" s="111"/>
      <c r="BP192" s="112"/>
      <c r="BQ192" s="113"/>
      <c r="BR192" s="114"/>
      <c r="BS192" s="113"/>
      <c r="BT192" s="115">
        <f t="shared" si="278"/>
        <v>0</v>
      </c>
      <c r="BU192" s="116">
        <f t="shared" si="255"/>
        <v>0</v>
      </c>
      <c r="BV192" s="117">
        <f t="shared" si="252"/>
        <v>0</v>
      </c>
      <c r="BW192" s="118"/>
      <c r="BX192" s="118"/>
      <c r="BY192" s="119"/>
      <c r="BZ192" s="118"/>
      <c r="CA192" s="105"/>
      <c r="CB192" s="108"/>
      <c r="CC192" s="108"/>
      <c r="CD192" s="139"/>
      <c r="CE192" s="108"/>
      <c r="CF192" s="109"/>
      <c r="CG192" s="120"/>
      <c r="CH192" s="120"/>
      <c r="CI192" s="121"/>
      <c r="CJ192" s="121"/>
      <c r="CK192" s="121"/>
      <c r="CL192" s="122"/>
      <c r="CM192" s="123"/>
      <c r="CN192" s="124"/>
      <c r="CO192" s="94"/>
      <c r="CP192" s="122"/>
      <c r="CQ192" s="125"/>
      <c r="CR192" s="126"/>
      <c r="CS192" s="127"/>
      <c r="CT192" s="128"/>
      <c r="CU192" s="129"/>
      <c r="CV192" s="130"/>
      <c r="CW192" s="131"/>
      <c r="CX192" s="129"/>
      <c r="CY192" s="132"/>
      <c r="CZ192" s="132"/>
      <c r="DA192" s="133"/>
      <c r="DB192" s="459"/>
      <c r="DC192" s="132">
        <f t="shared" si="258"/>
        <v>0</v>
      </c>
      <c r="DD192" s="134">
        <f t="shared" si="259"/>
        <v>0</v>
      </c>
    </row>
    <row r="193" spans="2:108" s="82" customFormat="1" x14ac:dyDescent="0.25">
      <c r="B193" s="197"/>
      <c r="C193" s="187"/>
      <c r="D193" s="84"/>
      <c r="E193" s="194"/>
      <c r="F193" s="85"/>
      <c r="G193" s="85"/>
      <c r="H193" s="86"/>
      <c r="I193" s="216"/>
      <c r="J193" s="191"/>
      <c r="K193" s="143"/>
      <c r="L193" s="87"/>
      <c r="M193" s="190"/>
      <c r="N193" s="88"/>
      <c r="O193" s="97"/>
      <c r="P193" s="90"/>
      <c r="Q193" s="89"/>
      <c r="R193" s="90"/>
      <c r="S193" s="91"/>
      <c r="T193" s="92"/>
      <c r="U193" s="91"/>
      <c r="V193" s="224"/>
      <c r="W193" s="194"/>
      <c r="X193" s="194"/>
      <c r="Y193" s="94">
        <f t="shared" si="253"/>
        <v>0</v>
      </c>
      <c r="Z193" s="192"/>
      <c r="AA193" s="192"/>
      <c r="AB193" s="192"/>
      <c r="AC193" s="192"/>
      <c r="AD193" s="146"/>
      <c r="AE193" s="96"/>
      <c r="AF193" s="83"/>
      <c r="AG193" s="98"/>
      <c r="AH193" s="194"/>
      <c r="AI193" s="195"/>
      <c r="AJ193" s="257"/>
      <c r="AK193" s="146"/>
      <c r="AL193" s="88"/>
      <c r="AM193" s="88"/>
      <c r="AN193" s="94"/>
      <c r="AO193" s="94">
        <f t="shared" si="250"/>
        <v>0</v>
      </c>
      <c r="AP193" s="100" t="s">
        <v>17</v>
      </c>
      <c r="AQ193" s="101" t="s">
        <v>30</v>
      </c>
      <c r="AR193" s="101" t="s">
        <v>30</v>
      </c>
      <c r="AS193" s="101" t="s">
        <v>30</v>
      </c>
      <c r="AT193" s="102" t="s">
        <v>30</v>
      </c>
      <c r="AU193" s="194"/>
      <c r="AV193" s="194"/>
      <c r="AW193" s="88">
        <f t="shared" si="254"/>
        <v>0</v>
      </c>
      <c r="AX193" s="88">
        <f>+AV193+(3*365)</f>
        <v>1095</v>
      </c>
      <c r="AY193" s="196"/>
      <c r="AZ193" s="103" t="e">
        <f>LOOKUP(AY193,#REF!,#REF!)</f>
        <v>#REF!</v>
      </c>
      <c r="BA193" s="232"/>
      <c r="BB193" s="104"/>
      <c r="BC193" s="104"/>
      <c r="BD193" s="105"/>
      <c r="BE193" s="106"/>
      <c r="BF193" s="104"/>
      <c r="BG193" s="105"/>
      <c r="BH193" s="107"/>
      <c r="BI193" s="108"/>
      <c r="BJ193" s="109"/>
      <c r="BK193" s="109"/>
      <c r="BL193" s="110"/>
      <c r="BM193" s="109"/>
      <c r="BN193" s="111"/>
      <c r="BO193" s="111"/>
      <c r="BP193" s="112"/>
      <c r="BQ193" s="113"/>
      <c r="BR193" s="114"/>
      <c r="BS193" s="113"/>
      <c r="BT193" s="115">
        <f t="shared" si="278"/>
        <v>0</v>
      </c>
      <c r="BU193" s="116">
        <f t="shared" si="255"/>
        <v>0</v>
      </c>
      <c r="BV193" s="117">
        <f t="shared" si="252"/>
        <v>0</v>
      </c>
      <c r="BW193" s="118"/>
      <c r="BX193" s="118"/>
      <c r="BY193" s="119"/>
      <c r="BZ193" s="118"/>
      <c r="CA193" s="105"/>
      <c r="CB193" s="109"/>
      <c r="CC193" s="108"/>
      <c r="CD193" s="108"/>
      <c r="CE193" s="108"/>
      <c r="CF193" s="109"/>
      <c r="CG193" s="120"/>
      <c r="CH193" s="120"/>
      <c r="CI193" s="121"/>
      <c r="CJ193" s="121"/>
      <c r="CK193" s="121"/>
      <c r="CL193" s="122"/>
      <c r="CM193" s="123">
        <f>+IF(BX193&gt;AV193,IF(CC193&gt;BX193,IF(CH193&gt;CC193,CH193,CC193),BX193),AV193)</f>
        <v>0</v>
      </c>
      <c r="CN193" s="124"/>
      <c r="CO193" s="94"/>
      <c r="CP193" s="122"/>
      <c r="CQ193" s="125" t="e">
        <f>+SUMIFS(#REF!,#REF!,AG193)</f>
        <v>#REF!</v>
      </c>
      <c r="CR193" s="126" t="e">
        <f>+SUMIFS(#REF!,#REF!,BB193)+SUMIFS(#REF!,#REF!,BH193)+SUMIFS(#REF!,#REF!,BN193)</f>
        <v>#REF!</v>
      </c>
      <c r="CS193" s="127" t="e">
        <f t="shared" si="256"/>
        <v>#REF!</v>
      </c>
      <c r="CT193" s="128"/>
      <c r="CU193" s="129">
        <f>+R193</f>
        <v>0</v>
      </c>
      <c r="CV193" s="130"/>
      <c r="CW193" s="131">
        <f>+AU193</f>
        <v>0</v>
      </c>
      <c r="CX193" s="129">
        <f>+CM193</f>
        <v>0</v>
      </c>
      <c r="CY193" s="132">
        <f t="shared" si="260"/>
        <v>0</v>
      </c>
      <c r="CZ193" s="132">
        <f>+$DB$1-CW193</f>
        <v>42277</v>
      </c>
      <c r="DA193" s="133">
        <f t="shared" si="257"/>
        <v>100</v>
      </c>
      <c r="DB193" s="459"/>
      <c r="DC193" s="132">
        <f t="shared" si="258"/>
        <v>100</v>
      </c>
      <c r="DD193" s="134" t="e">
        <f t="shared" si="259"/>
        <v>#REF!</v>
      </c>
    </row>
    <row r="194" spans="2:108" s="82" customFormat="1" x14ac:dyDescent="0.25">
      <c r="B194" s="197"/>
      <c r="C194" s="43"/>
      <c r="D194" s="84"/>
      <c r="E194" s="194"/>
      <c r="F194" s="85"/>
      <c r="G194" s="85"/>
      <c r="H194" s="86"/>
      <c r="I194" s="86"/>
      <c r="J194" s="145"/>
      <c r="K194" s="98"/>
      <c r="L194" s="87"/>
      <c r="M194" s="87"/>
      <c r="N194" s="88"/>
      <c r="O194" s="97"/>
      <c r="P194" s="90"/>
      <c r="Q194" s="89"/>
      <c r="R194" s="90"/>
      <c r="S194" s="91"/>
      <c r="T194" s="92"/>
      <c r="U194" s="91"/>
      <c r="V194" s="135"/>
      <c r="W194" s="194"/>
      <c r="X194" s="194"/>
      <c r="Y194" s="94">
        <f t="shared" si="253"/>
        <v>0</v>
      </c>
      <c r="Z194" s="86"/>
      <c r="AA194" s="86"/>
      <c r="AB194" s="86"/>
      <c r="AC194" s="86"/>
      <c r="AD194" s="95"/>
      <c r="AE194" s="96"/>
      <c r="AF194" s="83"/>
      <c r="AG194" s="98"/>
      <c r="AH194" s="194"/>
      <c r="AI194" s="99"/>
      <c r="AJ194" s="258"/>
      <c r="AK194" s="95"/>
      <c r="AL194" s="88"/>
      <c r="AM194" s="88"/>
      <c r="AN194" s="94"/>
      <c r="AO194" s="94">
        <f t="shared" si="250"/>
        <v>0</v>
      </c>
      <c r="AP194" s="100" t="s">
        <v>17</v>
      </c>
      <c r="AQ194" s="101" t="s">
        <v>30</v>
      </c>
      <c r="AR194" s="101" t="s">
        <v>30</v>
      </c>
      <c r="AS194" s="101" t="s">
        <v>30</v>
      </c>
      <c r="AT194" s="102" t="s">
        <v>30</v>
      </c>
      <c r="AU194" s="194"/>
      <c r="AV194" s="194"/>
      <c r="AW194" s="88">
        <f t="shared" si="254"/>
        <v>0</v>
      </c>
      <c r="AX194" s="88"/>
      <c r="AY194" s="136"/>
      <c r="AZ194" s="103" t="e">
        <f>LOOKUP(AY194,#REF!,#REF!)</f>
        <v>#REF!</v>
      </c>
      <c r="BA194" s="92"/>
      <c r="BB194" s="137"/>
      <c r="BC194" s="104"/>
      <c r="BD194" s="105"/>
      <c r="BE194" s="105"/>
      <c r="BF194" s="104"/>
      <c r="BG194" s="105"/>
      <c r="BH194" s="107"/>
      <c r="BI194" s="108"/>
      <c r="BJ194" s="109"/>
      <c r="BK194" s="109"/>
      <c r="BL194" s="110"/>
      <c r="BM194" s="109"/>
      <c r="BN194" s="111"/>
      <c r="BO194" s="111"/>
      <c r="BP194" s="112"/>
      <c r="BQ194" s="113"/>
      <c r="BR194" s="114"/>
      <c r="BS194" s="113"/>
      <c r="BT194" s="115">
        <f t="shared" si="278"/>
        <v>0</v>
      </c>
      <c r="BU194" s="116">
        <f t="shared" si="255"/>
        <v>0</v>
      </c>
      <c r="BV194" s="117">
        <f t="shared" si="252"/>
        <v>0</v>
      </c>
      <c r="BW194" s="118"/>
      <c r="BX194" s="118"/>
      <c r="BY194" s="118"/>
      <c r="BZ194" s="118"/>
      <c r="CA194" s="105"/>
      <c r="CB194" s="108"/>
      <c r="CC194" s="108"/>
      <c r="CD194" s="108"/>
      <c r="CE194" s="108"/>
      <c r="CF194" s="109"/>
      <c r="CG194" s="120"/>
      <c r="CH194" s="120"/>
      <c r="CI194" s="121"/>
      <c r="CJ194" s="121"/>
      <c r="CK194" s="121"/>
      <c r="CL194" s="122"/>
      <c r="CM194" s="123">
        <f>+IF(BX194&gt;AV194,IF(CC194&gt;BX194,IF(CH194&gt;CC194,CH194,CC194),BX194),AV194)</f>
        <v>0</v>
      </c>
      <c r="CN194" s="124"/>
      <c r="CO194" s="94"/>
      <c r="CP194" s="122"/>
      <c r="CQ194" s="125" t="e">
        <f>+SUMIFS(#REF!,#REF!,AG194)</f>
        <v>#REF!</v>
      </c>
      <c r="CR194" s="126" t="e">
        <f>+SUMIFS(#REF!,#REF!,BB194)+SUMIFS(#REF!,#REF!,BH194)+SUMIFS(#REF!,#REF!,BN194)</f>
        <v>#REF!</v>
      </c>
      <c r="CS194" s="127" t="e">
        <f t="shared" si="256"/>
        <v>#REF!</v>
      </c>
      <c r="CT194" s="128"/>
      <c r="CU194" s="129">
        <f>+R194</f>
        <v>0</v>
      </c>
      <c r="CV194" s="130"/>
      <c r="CW194" s="131">
        <f>+AU194</f>
        <v>0</v>
      </c>
      <c r="CX194" s="129">
        <f>+CM194</f>
        <v>0</v>
      </c>
      <c r="CY194" s="132">
        <f t="shared" si="260"/>
        <v>0</v>
      </c>
      <c r="CZ194" s="132">
        <f>+$DB$1-CW194</f>
        <v>42277</v>
      </c>
      <c r="DA194" s="133">
        <f t="shared" si="257"/>
        <v>100</v>
      </c>
      <c r="DB194" s="459"/>
      <c r="DC194" s="132">
        <f t="shared" si="258"/>
        <v>100</v>
      </c>
      <c r="DD194" s="134" t="e">
        <f t="shared" si="259"/>
        <v>#REF!</v>
      </c>
    </row>
    <row r="195" spans="2:108" s="140" customFormat="1" x14ac:dyDescent="0.25">
      <c r="B195" s="197"/>
      <c r="C195" s="43"/>
      <c r="D195" s="84"/>
      <c r="E195" s="194"/>
      <c r="F195" s="85"/>
      <c r="G195" s="85"/>
      <c r="H195" s="86"/>
      <c r="I195" s="86"/>
      <c r="J195" s="145"/>
      <c r="K195" s="98"/>
      <c r="L195" s="87"/>
      <c r="M195" s="87"/>
      <c r="N195" s="88"/>
      <c r="O195" s="97"/>
      <c r="P195" s="90"/>
      <c r="Q195" s="89"/>
      <c r="R195" s="90"/>
      <c r="S195" s="91"/>
      <c r="T195" s="92"/>
      <c r="U195" s="91"/>
      <c r="V195" s="93"/>
      <c r="W195" s="194"/>
      <c r="X195" s="194"/>
      <c r="Y195" s="94">
        <f t="shared" si="253"/>
        <v>0</v>
      </c>
      <c r="Z195" s="86"/>
      <c r="AA195" s="86"/>
      <c r="AB195" s="86"/>
      <c r="AC195" s="86"/>
      <c r="AD195" s="95"/>
      <c r="AE195" s="96"/>
      <c r="AF195" s="83"/>
      <c r="AG195" s="98"/>
      <c r="AH195" s="194"/>
      <c r="AI195" s="99"/>
      <c r="AJ195" s="258"/>
      <c r="AK195" s="95"/>
      <c r="AL195" s="88"/>
      <c r="AM195" s="88"/>
      <c r="AN195" s="94"/>
      <c r="AO195" s="94">
        <f t="shared" si="250"/>
        <v>0</v>
      </c>
      <c r="AP195" s="100" t="s">
        <v>17</v>
      </c>
      <c r="AQ195" s="101" t="s">
        <v>30</v>
      </c>
      <c r="AR195" s="101" t="s">
        <v>30</v>
      </c>
      <c r="AS195" s="101" t="s">
        <v>30</v>
      </c>
      <c r="AT195" s="102" t="s">
        <v>30</v>
      </c>
      <c r="AU195" s="194"/>
      <c r="AV195" s="194"/>
      <c r="AW195" s="88">
        <f t="shared" si="254"/>
        <v>0</v>
      </c>
      <c r="AX195" s="88"/>
      <c r="AY195" s="136"/>
      <c r="AZ195" s="103" t="e">
        <f>LOOKUP(AY195,#REF!,#REF!)</f>
        <v>#REF!</v>
      </c>
      <c r="BA195" s="92"/>
      <c r="BB195" s="104"/>
      <c r="BC195" s="104"/>
      <c r="BD195" s="105"/>
      <c r="BE195" s="138"/>
      <c r="BF195" s="104"/>
      <c r="BG195" s="105"/>
      <c r="BH195" s="107"/>
      <c r="BI195" s="108"/>
      <c r="BJ195" s="109"/>
      <c r="BK195" s="109"/>
      <c r="BL195" s="110"/>
      <c r="BM195" s="109"/>
      <c r="BN195" s="111"/>
      <c r="BO195" s="111"/>
      <c r="BP195" s="112"/>
      <c r="BQ195" s="113"/>
      <c r="BR195" s="114"/>
      <c r="BS195" s="113"/>
      <c r="BT195" s="115">
        <f t="shared" si="278"/>
        <v>0</v>
      </c>
      <c r="BU195" s="116">
        <f t="shared" si="255"/>
        <v>0</v>
      </c>
      <c r="BV195" s="117">
        <f t="shared" si="252"/>
        <v>0</v>
      </c>
      <c r="BW195" s="118"/>
      <c r="BX195" s="118"/>
      <c r="BY195" s="119"/>
      <c r="BZ195" s="118"/>
      <c r="CA195" s="105"/>
      <c r="CB195" s="108"/>
      <c r="CC195" s="108"/>
      <c r="CD195" s="139"/>
      <c r="CE195" s="108"/>
      <c r="CF195" s="109"/>
      <c r="CG195" s="120"/>
      <c r="CH195" s="120"/>
      <c r="CI195" s="121"/>
      <c r="CJ195" s="121"/>
      <c r="CK195" s="121"/>
      <c r="CL195" s="122"/>
      <c r="CM195" s="123"/>
      <c r="CN195" s="124"/>
      <c r="CO195" s="94"/>
      <c r="CP195" s="122"/>
      <c r="CQ195" s="125"/>
      <c r="CR195" s="126"/>
      <c r="CS195" s="127"/>
      <c r="CT195" s="128"/>
      <c r="CU195" s="129"/>
      <c r="CV195" s="130"/>
      <c r="CW195" s="131"/>
      <c r="CX195" s="129"/>
      <c r="CY195" s="132"/>
      <c r="CZ195" s="132"/>
      <c r="DA195" s="133"/>
      <c r="DB195" s="459"/>
      <c r="DC195" s="132">
        <f t="shared" si="258"/>
        <v>0</v>
      </c>
      <c r="DD195" s="134">
        <f t="shared" si="259"/>
        <v>0</v>
      </c>
    </row>
    <row r="196" spans="2:108" s="82" customFormat="1" x14ac:dyDescent="0.25">
      <c r="B196" s="197"/>
      <c r="C196" s="187"/>
      <c r="D196" s="84"/>
      <c r="E196" s="194"/>
      <c r="F196" s="85"/>
      <c r="G196" s="85"/>
      <c r="H196" s="86"/>
      <c r="I196" s="216"/>
      <c r="J196" s="191"/>
      <c r="K196" s="143"/>
      <c r="L196" s="87"/>
      <c r="M196" s="190"/>
      <c r="N196" s="88"/>
      <c r="O196" s="97"/>
      <c r="P196" s="90"/>
      <c r="Q196" s="89"/>
      <c r="R196" s="90"/>
      <c r="S196" s="91"/>
      <c r="T196" s="92"/>
      <c r="U196" s="91"/>
      <c r="V196" s="224"/>
      <c r="W196" s="194"/>
      <c r="X196" s="194"/>
      <c r="Y196" s="94">
        <f t="shared" si="253"/>
        <v>0</v>
      </c>
      <c r="Z196" s="192"/>
      <c r="AA196" s="192"/>
      <c r="AB196" s="192"/>
      <c r="AC196" s="192"/>
      <c r="AD196" s="146"/>
      <c r="AE196" s="96"/>
      <c r="AF196" s="83"/>
      <c r="AG196" s="98"/>
      <c r="AH196" s="194"/>
      <c r="AI196" s="195"/>
      <c r="AJ196" s="257"/>
      <c r="AK196" s="146"/>
      <c r="AL196" s="88"/>
      <c r="AM196" s="88"/>
      <c r="AN196" s="94"/>
      <c r="AO196" s="94">
        <f t="shared" ref="AO196:AO259" si="279">+AM196+AN196</f>
        <v>0</v>
      </c>
      <c r="AP196" s="100" t="s">
        <v>17</v>
      </c>
      <c r="AQ196" s="101" t="s">
        <v>30</v>
      </c>
      <c r="AR196" s="101" t="s">
        <v>30</v>
      </c>
      <c r="AS196" s="101" t="s">
        <v>30</v>
      </c>
      <c r="AT196" s="102" t="s">
        <v>30</v>
      </c>
      <c r="AU196" s="194"/>
      <c r="AV196" s="194"/>
      <c r="AW196" s="88">
        <f t="shared" si="254"/>
        <v>0</v>
      </c>
      <c r="AX196" s="88">
        <f>+AV196+(5*365)</f>
        <v>1825</v>
      </c>
      <c r="AY196" s="196"/>
      <c r="AZ196" s="103" t="e">
        <f>LOOKUP(AY196,#REF!,#REF!)</f>
        <v>#REF!</v>
      </c>
      <c r="BA196" s="232"/>
      <c r="BB196" s="104"/>
      <c r="BC196" s="104"/>
      <c r="BD196" s="105"/>
      <c r="BE196" s="106"/>
      <c r="BF196" s="104"/>
      <c r="BG196" s="105"/>
      <c r="BH196" s="107"/>
      <c r="BI196" s="108"/>
      <c r="BJ196" s="109"/>
      <c r="BK196" s="109"/>
      <c r="BL196" s="110"/>
      <c r="BM196" s="109"/>
      <c r="BN196" s="111"/>
      <c r="BO196" s="111"/>
      <c r="BP196" s="112"/>
      <c r="BQ196" s="113"/>
      <c r="BR196" s="114"/>
      <c r="BS196" s="113"/>
      <c r="BT196" s="115">
        <f t="shared" si="278"/>
        <v>0</v>
      </c>
      <c r="BU196" s="116">
        <f t="shared" si="255"/>
        <v>0</v>
      </c>
      <c r="BV196" s="117">
        <f t="shared" ref="BV196:BV247" si="280">+AO196+BU196</f>
        <v>0</v>
      </c>
      <c r="BW196" s="118"/>
      <c r="BX196" s="118"/>
      <c r="BY196" s="119"/>
      <c r="BZ196" s="118"/>
      <c r="CA196" s="105"/>
      <c r="CB196" s="109"/>
      <c r="CC196" s="108"/>
      <c r="CD196" s="108"/>
      <c r="CE196" s="108"/>
      <c r="CF196" s="109"/>
      <c r="CG196" s="120"/>
      <c r="CH196" s="120"/>
      <c r="CI196" s="121"/>
      <c r="CJ196" s="121"/>
      <c r="CK196" s="121"/>
      <c r="CL196" s="122"/>
      <c r="CM196" s="123">
        <f t="shared" ref="CM196:CM228" si="281">+IF(BX196&gt;AV196,IF(CC196&gt;BX196,IF(CH196&gt;CC196,CH196,CC196),BX196),AV196)</f>
        <v>0</v>
      </c>
      <c r="CN196" s="124"/>
      <c r="CO196" s="94"/>
      <c r="CP196" s="122"/>
      <c r="CQ196" s="125" t="e">
        <f>+SUMIFS(#REF!,#REF!,AG196)</f>
        <v>#REF!</v>
      </c>
      <c r="CR196" s="126" t="e">
        <f>+SUMIFS(#REF!,#REF!,BB196)+SUMIFS(#REF!,#REF!,BH196)+SUMIFS(#REF!,#REF!,BN196)</f>
        <v>#REF!</v>
      </c>
      <c r="CS196" s="127" t="e">
        <f t="shared" si="256"/>
        <v>#REF!</v>
      </c>
      <c r="CT196" s="128"/>
      <c r="CU196" s="129">
        <f t="shared" ref="CU196:CU228" si="282">+R196</f>
        <v>0</v>
      </c>
      <c r="CV196" s="130"/>
      <c r="CW196" s="131">
        <f t="shared" ref="CW196:CW228" si="283">+AU196</f>
        <v>0</v>
      </c>
      <c r="CX196" s="129">
        <f t="shared" ref="CX196:CX228" si="284">+CM196</f>
        <v>0</v>
      </c>
      <c r="CY196" s="132">
        <f t="shared" si="260"/>
        <v>0</v>
      </c>
      <c r="CZ196" s="132">
        <f t="shared" ref="CZ196:CZ228" si="285">+$DB$1-CW196</f>
        <v>42277</v>
      </c>
      <c r="DA196" s="133">
        <f t="shared" si="257"/>
        <v>100</v>
      </c>
      <c r="DB196" s="459"/>
      <c r="DC196" s="132">
        <f t="shared" si="258"/>
        <v>100</v>
      </c>
      <c r="DD196" s="134" t="e">
        <f t="shared" si="259"/>
        <v>#REF!</v>
      </c>
    </row>
    <row r="197" spans="2:108" s="82" customFormat="1" x14ac:dyDescent="0.25">
      <c r="B197" s="197"/>
      <c r="C197" s="43"/>
      <c r="D197" s="84"/>
      <c r="E197" s="194"/>
      <c r="F197" s="85"/>
      <c r="G197" s="85"/>
      <c r="H197" s="86"/>
      <c r="I197" s="86"/>
      <c r="J197" s="145"/>
      <c r="K197" s="98"/>
      <c r="L197" s="87"/>
      <c r="M197" s="87"/>
      <c r="N197" s="88"/>
      <c r="O197" s="97"/>
      <c r="P197" s="90"/>
      <c r="Q197" s="89"/>
      <c r="R197" s="90"/>
      <c r="S197" s="91"/>
      <c r="T197" s="92"/>
      <c r="U197" s="91"/>
      <c r="V197" s="135"/>
      <c r="W197" s="194"/>
      <c r="X197" s="194"/>
      <c r="Y197" s="94">
        <f t="shared" ref="Y197:Y260" si="286">W197-X197</f>
        <v>0</v>
      </c>
      <c r="Z197" s="86"/>
      <c r="AA197" s="86"/>
      <c r="AB197" s="86"/>
      <c r="AC197" s="86"/>
      <c r="AD197" s="95"/>
      <c r="AE197" s="96"/>
      <c r="AF197" s="83"/>
      <c r="AG197" s="98"/>
      <c r="AH197" s="194"/>
      <c r="AI197" s="99"/>
      <c r="AJ197" s="258"/>
      <c r="AK197" s="95"/>
      <c r="AL197" s="88"/>
      <c r="AM197" s="88"/>
      <c r="AN197" s="94"/>
      <c r="AO197" s="94">
        <f t="shared" si="279"/>
        <v>0</v>
      </c>
      <c r="AP197" s="100" t="s">
        <v>17</v>
      </c>
      <c r="AQ197" s="101" t="s">
        <v>30</v>
      </c>
      <c r="AR197" s="101" t="s">
        <v>30</v>
      </c>
      <c r="AS197" s="101" t="s">
        <v>30</v>
      </c>
      <c r="AT197" s="102" t="s">
        <v>30</v>
      </c>
      <c r="AU197" s="194"/>
      <c r="AV197" s="194"/>
      <c r="AW197" s="88">
        <f t="shared" ref="AW197:AW260" si="287">AV197-AU197</f>
        <v>0</v>
      </c>
      <c r="AX197" s="88"/>
      <c r="AY197" s="136"/>
      <c r="AZ197" s="103" t="e">
        <f>LOOKUP(AY197,#REF!,#REF!)</f>
        <v>#REF!</v>
      </c>
      <c r="BA197" s="92"/>
      <c r="BB197" s="137"/>
      <c r="BC197" s="104"/>
      <c r="BD197" s="105"/>
      <c r="BE197" s="105"/>
      <c r="BF197" s="104"/>
      <c r="BG197" s="105"/>
      <c r="BH197" s="107"/>
      <c r="BI197" s="108"/>
      <c r="BJ197" s="109"/>
      <c r="BK197" s="109"/>
      <c r="BL197" s="110"/>
      <c r="BM197" s="109"/>
      <c r="BN197" s="111"/>
      <c r="BO197" s="111"/>
      <c r="BP197" s="112"/>
      <c r="BQ197" s="113"/>
      <c r="BR197" s="114"/>
      <c r="BS197" s="113"/>
      <c r="BT197" s="115">
        <f t="shared" si="278"/>
        <v>0</v>
      </c>
      <c r="BU197" s="116">
        <f t="shared" ref="BU197:BU260" si="288">+BD197+BJ197+BP197+BT197</f>
        <v>0</v>
      </c>
      <c r="BV197" s="117">
        <f t="shared" si="280"/>
        <v>0</v>
      </c>
      <c r="BW197" s="118"/>
      <c r="BX197" s="118"/>
      <c r="BY197" s="118"/>
      <c r="BZ197" s="118"/>
      <c r="CA197" s="105"/>
      <c r="CB197" s="108"/>
      <c r="CC197" s="108"/>
      <c r="CD197" s="108"/>
      <c r="CE197" s="108"/>
      <c r="CF197" s="109"/>
      <c r="CG197" s="120"/>
      <c r="CH197" s="120"/>
      <c r="CI197" s="121"/>
      <c r="CJ197" s="121"/>
      <c r="CK197" s="121"/>
      <c r="CL197" s="122"/>
      <c r="CM197" s="123">
        <f t="shared" si="281"/>
        <v>0</v>
      </c>
      <c r="CN197" s="124"/>
      <c r="CO197" s="94"/>
      <c r="CP197" s="122"/>
      <c r="CQ197" s="125" t="e">
        <f>+SUMIFS(#REF!,#REF!,AG197)</f>
        <v>#REF!</v>
      </c>
      <c r="CR197" s="126" t="e">
        <f>+SUMIFS(#REF!,#REF!,BB197)+SUMIFS(#REF!,#REF!,BH197)+SUMIFS(#REF!,#REF!,BN197)</f>
        <v>#REF!</v>
      </c>
      <c r="CS197" s="127" t="e">
        <f t="shared" ref="CS197:CS202" si="289">+(CQ197+CR197)/BV197</f>
        <v>#REF!</v>
      </c>
      <c r="CT197" s="128"/>
      <c r="CU197" s="129">
        <f t="shared" si="282"/>
        <v>0</v>
      </c>
      <c r="CV197" s="130"/>
      <c r="CW197" s="131">
        <f t="shared" si="283"/>
        <v>0</v>
      </c>
      <c r="CX197" s="129">
        <f t="shared" si="284"/>
        <v>0</v>
      </c>
      <c r="CY197" s="132">
        <f t="shared" si="260"/>
        <v>0</v>
      </c>
      <c r="CZ197" s="132">
        <f t="shared" si="285"/>
        <v>42277</v>
      </c>
      <c r="DA197" s="133">
        <f t="shared" si="257"/>
        <v>100</v>
      </c>
      <c r="DB197" s="459"/>
      <c r="DC197" s="132">
        <f t="shared" ref="DC197:DC257" si="290">+DA197</f>
        <v>100</v>
      </c>
      <c r="DD197" s="134" t="e">
        <f t="shared" ref="DD197:DD257" si="291">+CS197</f>
        <v>#REF!</v>
      </c>
    </row>
    <row r="198" spans="2:108" s="82" customFormat="1" x14ac:dyDescent="0.25">
      <c r="B198" s="197"/>
      <c r="C198" s="43"/>
      <c r="D198" s="84"/>
      <c r="E198" s="194"/>
      <c r="F198" s="85"/>
      <c r="G198" s="85"/>
      <c r="H198" s="86"/>
      <c r="I198" s="86"/>
      <c r="J198" s="145"/>
      <c r="K198" s="98"/>
      <c r="L198" s="87"/>
      <c r="M198" s="87"/>
      <c r="N198" s="88"/>
      <c r="O198" s="97"/>
      <c r="P198" s="90"/>
      <c r="Q198" s="89"/>
      <c r="R198" s="90"/>
      <c r="S198" s="91"/>
      <c r="T198" s="92"/>
      <c r="U198" s="91"/>
      <c r="V198" s="93"/>
      <c r="W198" s="194"/>
      <c r="X198" s="194"/>
      <c r="Y198" s="94">
        <f t="shared" si="286"/>
        <v>0</v>
      </c>
      <c r="Z198" s="86"/>
      <c r="AA198" s="86"/>
      <c r="AB198" s="86"/>
      <c r="AC198" s="86"/>
      <c r="AD198" s="95"/>
      <c r="AE198" s="96"/>
      <c r="AF198" s="83"/>
      <c r="AG198" s="98"/>
      <c r="AH198" s="194"/>
      <c r="AI198" s="99"/>
      <c r="AJ198" s="258"/>
      <c r="AK198" s="95"/>
      <c r="AL198" s="88"/>
      <c r="AM198" s="88"/>
      <c r="AN198" s="94"/>
      <c r="AO198" s="94">
        <f t="shared" si="279"/>
        <v>0</v>
      </c>
      <c r="AP198" s="100" t="s">
        <v>17</v>
      </c>
      <c r="AQ198" s="101" t="s">
        <v>30</v>
      </c>
      <c r="AR198" s="101" t="s">
        <v>30</v>
      </c>
      <c r="AS198" s="101" t="s">
        <v>30</v>
      </c>
      <c r="AT198" s="102" t="s">
        <v>30</v>
      </c>
      <c r="AU198" s="194"/>
      <c r="AV198" s="194"/>
      <c r="AW198" s="88">
        <f t="shared" si="287"/>
        <v>0</v>
      </c>
      <c r="AX198" s="88">
        <f>+AV198+(3*365)</f>
        <v>1095</v>
      </c>
      <c r="AY198" s="136"/>
      <c r="AZ198" s="103" t="e">
        <f>LOOKUP(AY198,#REF!,#REF!)</f>
        <v>#REF!</v>
      </c>
      <c r="BA198" s="92"/>
      <c r="BB198" s="104"/>
      <c r="BC198" s="104"/>
      <c r="BD198" s="105"/>
      <c r="BE198" s="138"/>
      <c r="BF198" s="104"/>
      <c r="BG198" s="105"/>
      <c r="BH198" s="107"/>
      <c r="BI198" s="108"/>
      <c r="BJ198" s="109"/>
      <c r="BK198" s="109"/>
      <c r="BL198" s="110"/>
      <c r="BM198" s="109"/>
      <c r="BN198" s="111"/>
      <c r="BO198" s="111"/>
      <c r="BP198" s="112"/>
      <c r="BQ198" s="113"/>
      <c r="BR198" s="114"/>
      <c r="BS198" s="113"/>
      <c r="BT198" s="115">
        <f t="shared" si="278"/>
        <v>0</v>
      </c>
      <c r="BU198" s="116">
        <f t="shared" si="288"/>
        <v>0</v>
      </c>
      <c r="BV198" s="117">
        <f t="shared" si="280"/>
        <v>0</v>
      </c>
      <c r="BW198" s="118"/>
      <c r="BX198" s="118"/>
      <c r="BY198" s="119"/>
      <c r="BZ198" s="118"/>
      <c r="CA198" s="105"/>
      <c r="CB198" s="108"/>
      <c r="CC198" s="108"/>
      <c r="CD198" s="139"/>
      <c r="CE198" s="108"/>
      <c r="CF198" s="109"/>
      <c r="CG198" s="120"/>
      <c r="CH198" s="120"/>
      <c r="CI198" s="121"/>
      <c r="CJ198" s="121"/>
      <c r="CK198" s="121"/>
      <c r="CL198" s="122"/>
      <c r="CM198" s="123">
        <f t="shared" si="281"/>
        <v>0</v>
      </c>
      <c r="CN198" s="124"/>
      <c r="CO198" s="94"/>
      <c r="CP198" s="122"/>
      <c r="CQ198" s="125" t="e">
        <f>+SUMIFS(#REF!,#REF!,AG198)</f>
        <v>#REF!</v>
      </c>
      <c r="CR198" s="126" t="e">
        <f>+SUMIFS(#REF!,#REF!,BB198)+SUMIFS(#REF!,#REF!,BH198)+SUMIFS(#REF!,#REF!,BN198)</f>
        <v>#REF!</v>
      </c>
      <c r="CS198" s="127" t="e">
        <f t="shared" si="289"/>
        <v>#REF!</v>
      </c>
      <c r="CT198" s="128"/>
      <c r="CU198" s="129">
        <f t="shared" si="282"/>
        <v>0</v>
      </c>
      <c r="CV198" s="130"/>
      <c r="CW198" s="131">
        <f t="shared" si="283"/>
        <v>0</v>
      </c>
      <c r="CX198" s="129">
        <f t="shared" si="284"/>
        <v>0</v>
      </c>
      <c r="CY198" s="132">
        <f t="shared" ref="CY198:CY257" si="292">+CX198-CW198</f>
        <v>0</v>
      </c>
      <c r="CZ198" s="132">
        <f t="shared" si="285"/>
        <v>42277</v>
      </c>
      <c r="DA198" s="133">
        <f t="shared" ref="DA198:DA257" si="293">+IF(CZ198&gt;=CY198,100,(CZ198/CY198)*100)</f>
        <v>100</v>
      </c>
      <c r="DB198" s="459"/>
      <c r="DC198" s="132">
        <f t="shared" si="290"/>
        <v>100</v>
      </c>
      <c r="DD198" s="134" t="e">
        <f t="shared" si="291"/>
        <v>#REF!</v>
      </c>
    </row>
    <row r="199" spans="2:108" s="82" customFormat="1" x14ac:dyDescent="0.25">
      <c r="B199" s="197"/>
      <c r="C199" s="187"/>
      <c r="D199" s="84"/>
      <c r="E199" s="194"/>
      <c r="F199" s="85"/>
      <c r="G199" s="85"/>
      <c r="H199" s="86"/>
      <c r="I199" s="216"/>
      <c r="J199" s="191"/>
      <c r="K199" s="143"/>
      <c r="L199" s="87"/>
      <c r="M199" s="190"/>
      <c r="N199" s="88"/>
      <c r="O199" s="97"/>
      <c r="P199" s="90"/>
      <c r="Q199" s="89"/>
      <c r="R199" s="90"/>
      <c r="S199" s="91"/>
      <c r="T199" s="92"/>
      <c r="U199" s="91"/>
      <c r="V199" s="224"/>
      <c r="W199" s="194"/>
      <c r="X199" s="194"/>
      <c r="Y199" s="94">
        <f t="shared" si="286"/>
        <v>0</v>
      </c>
      <c r="Z199" s="192"/>
      <c r="AA199" s="192"/>
      <c r="AB199" s="192"/>
      <c r="AC199" s="192"/>
      <c r="AD199" s="146"/>
      <c r="AE199" s="96"/>
      <c r="AF199" s="83"/>
      <c r="AG199" s="98"/>
      <c r="AH199" s="194"/>
      <c r="AI199" s="195"/>
      <c r="AJ199" s="257"/>
      <c r="AK199" s="146"/>
      <c r="AL199" s="88"/>
      <c r="AM199" s="88"/>
      <c r="AN199" s="94"/>
      <c r="AO199" s="94">
        <f t="shared" si="279"/>
        <v>0</v>
      </c>
      <c r="AP199" s="100" t="s">
        <v>17</v>
      </c>
      <c r="AQ199" s="101" t="s">
        <v>30</v>
      </c>
      <c r="AR199" s="101" t="s">
        <v>30</v>
      </c>
      <c r="AS199" s="101" t="s">
        <v>30</v>
      </c>
      <c r="AT199" s="102" t="s">
        <v>30</v>
      </c>
      <c r="AU199" s="194"/>
      <c r="AV199" s="194"/>
      <c r="AW199" s="88">
        <f t="shared" si="287"/>
        <v>0</v>
      </c>
      <c r="AX199" s="88"/>
      <c r="AY199" s="196"/>
      <c r="AZ199" s="103" t="e">
        <f>LOOKUP(AY199,#REF!,#REF!)</f>
        <v>#REF!</v>
      </c>
      <c r="BA199" s="232"/>
      <c r="BB199" s="104"/>
      <c r="BC199" s="104"/>
      <c r="BD199" s="105"/>
      <c r="BE199" s="106"/>
      <c r="BF199" s="104"/>
      <c r="BG199" s="105"/>
      <c r="BH199" s="107"/>
      <c r="BI199" s="108"/>
      <c r="BJ199" s="109"/>
      <c r="BK199" s="109"/>
      <c r="BL199" s="110"/>
      <c r="BM199" s="109"/>
      <c r="BN199" s="111"/>
      <c r="BO199" s="111"/>
      <c r="BP199" s="112"/>
      <c r="BQ199" s="113"/>
      <c r="BR199" s="114"/>
      <c r="BS199" s="113"/>
      <c r="BT199" s="115">
        <f t="shared" si="278"/>
        <v>0</v>
      </c>
      <c r="BU199" s="116">
        <f t="shared" si="288"/>
        <v>0</v>
      </c>
      <c r="BV199" s="117">
        <f t="shared" si="280"/>
        <v>0</v>
      </c>
      <c r="BW199" s="118"/>
      <c r="BX199" s="118"/>
      <c r="BY199" s="119"/>
      <c r="BZ199" s="118"/>
      <c r="CA199" s="105"/>
      <c r="CB199" s="109"/>
      <c r="CC199" s="108"/>
      <c r="CD199" s="108"/>
      <c r="CE199" s="108"/>
      <c r="CF199" s="109"/>
      <c r="CG199" s="120"/>
      <c r="CH199" s="120"/>
      <c r="CI199" s="121"/>
      <c r="CJ199" s="121"/>
      <c r="CK199" s="121"/>
      <c r="CL199" s="122"/>
      <c r="CM199" s="123">
        <f t="shared" si="281"/>
        <v>0</v>
      </c>
      <c r="CN199" s="124"/>
      <c r="CO199" s="94"/>
      <c r="CP199" s="122"/>
      <c r="CQ199" s="125" t="e">
        <f>+SUMIFS(#REF!,#REF!,AG199)</f>
        <v>#REF!</v>
      </c>
      <c r="CR199" s="126" t="e">
        <f>+SUMIFS(#REF!,#REF!,BB199)+SUMIFS(#REF!,#REF!,BH199)+SUMIFS(#REF!,#REF!,BN199)</f>
        <v>#REF!</v>
      </c>
      <c r="CS199" s="127" t="e">
        <f t="shared" si="289"/>
        <v>#REF!</v>
      </c>
      <c r="CT199" s="128"/>
      <c r="CU199" s="129">
        <f t="shared" si="282"/>
        <v>0</v>
      </c>
      <c r="CV199" s="130"/>
      <c r="CW199" s="131">
        <f t="shared" si="283"/>
        <v>0</v>
      </c>
      <c r="CX199" s="129">
        <f t="shared" si="284"/>
        <v>0</v>
      </c>
      <c r="CY199" s="132">
        <f t="shared" si="292"/>
        <v>0</v>
      </c>
      <c r="CZ199" s="132">
        <f t="shared" si="285"/>
        <v>42277</v>
      </c>
      <c r="DA199" s="133">
        <f t="shared" si="293"/>
        <v>100</v>
      </c>
      <c r="DB199" s="459"/>
      <c r="DC199" s="132">
        <f t="shared" si="290"/>
        <v>100</v>
      </c>
      <c r="DD199" s="134" t="e">
        <f t="shared" si="291"/>
        <v>#REF!</v>
      </c>
    </row>
    <row r="200" spans="2:108" s="82" customFormat="1" x14ac:dyDescent="0.25">
      <c r="B200" s="197"/>
      <c r="C200" s="43"/>
      <c r="D200" s="84"/>
      <c r="E200" s="194"/>
      <c r="F200" s="85"/>
      <c r="G200" s="85"/>
      <c r="H200" s="86"/>
      <c r="I200" s="86"/>
      <c r="J200" s="145"/>
      <c r="K200" s="98"/>
      <c r="L200" s="87"/>
      <c r="M200" s="87"/>
      <c r="N200" s="88"/>
      <c r="O200" s="97"/>
      <c r="P200" s="90"/>
      <c r="Q200" s="89"/>
      <c r="R200" s="90"/>
      <c r="S200" s="91"/>
      <c r="T200" s="92"/>
      <c r="U200" s="91"/>
      <c r="V200" s="135"/>
      <c r="W200" s="194"/>
      <c r="X200" s="194"/>
      <c r="Y200" s="94">
        <f t="shared" si="286"/>
        <v>0</v>
      </c>
      <c r="Z200" s="86"/>
      <c r="AA200" s="86"/>
      <c r="AB200" s="86"/>
      <c r="AC200" s="86"/>
      <c r="AD200" s="95"/>
      <c r="AE200" s="96"/>
      <c r="AF200" s="83"/>
      <c r="AG200" s="98"/>
      <c r="AH200" s="194"/>
      <c r="AI200" s="99"/>
      <c r="AJ200" s="258"/>
      <c r="AK200" s="95"/>
      <c r="AL200" s="88"/>
      <c r="AM200" s="88"/>
      <c r="AN200" s="94"/>
      <c r="AO200" s="94">
        <f t="shared" si="279"/>
        <v>0</v>
      </c>
      <c r="AP200" s="100" t="s">
        <v>17</v>
      </c>
      <c r="AQ200" s="101" t="s">
        <v>30</v>
      </c>
      <c r="AR200" s="101" t="s">
        <v>30</v>
      </c>
      <c r="AS200" s="101" t="s">
        <v>30</v>
      </c>
      <c r="AT200" s="102" t="s">
        <v>30</v>
      </c>
      <c r="AU200" s="194"/>
      <c r="AV200" s="194"/>
      <c r="AW200" s="88">
        <f t="shared" si="287"/>
        <v>0</v>
      </c>
      <c r="AX200" s="88"/>
      <c r="AY200" s="136"/>
      <c r="AZ200" s="103" t="e">
        <f>LOOKUP(AY200,#REF!,#REF!)</f>
        <v>#REF!</v>
      </c>
      <c r="BA200" s="92"/>
      <c r="BB200" s="137"/>
      <c r="BC200" s="104"/>
      <c r="BD200" s="105"/>
      <c r="BE200" s="105"/>
      <c r="BF200" s="104"/>
      <c r="BG200" s="105"/>
      <c r="BH200" s="107"/>
      <c r="BI200" s="108"/>
      <c r="BJ200" s="109"/>
      <c r="BK200" s="109"/>
      <c r="BL200" s="110"/>
      <c r="BM200" s="109"/>
      <c r="BN200" s="111"/>
      <c r="BO200" s="111"/>
      <c r="BP200" s="112"/>
      <c r="BQ200" s="113"/>
      <c r="BR200" s="114"/>
      <c r="BS200" s="113"/>
      <c r="BT200" s="115">
        <f t="shared" si="278"/>
        <v>0</v>
      </c>
      <c r="BU200" s="116">
        <f t="shared" si="288"/>
        <v>0</v>
      </c>
      <c r="BV200" s="117">
        <f t="shared" si="280"/>
        <v>0</v>
      </c>
      <c r="BW200" s="118"/>
      <c r="BX200" s="118"/>
      <c r="BY200" s="118"/>
      <c r="BZ200" s="118"/>
      <c r="CA200" s="105"/>
      <c r="CB200" s="108"/>
      <c r="CC200" s="108"/>
      <c r="CD200" s="108"/>
      <c r="CE200" s="108"/>
      <c r="CF200" s="109"/>
      <c r="CG200" s="120"/>
      <c r="CH200" s="120"/>
      <c r="CI200" s="121"/>
      <c r="CJ200" s="121"/>
      <c r="CK200" s="121"/>
      <c r="CL200" s="122"/>
      <c r="CM200" s="123">
        <f t="shared" si="281"/>
        <v>0</v>
      </c>
      <c r="CN200" s="124"/>
      <c r="CO200" s="94"/>
      <c r="CP200" s="122"/>
      <c r="CQ200" s="125" t="e">
        <f>+SUMIFS(#REF!,#REF!,AG200)</f>
        <v>#REF!</v>
      </c>
      <c r="CR200" s="126" t="e">
        <f>+SUMIFS(#REF!,#REF!,BB200)+SUMIFS(#REF!,#REF!,BH200)+SUMIFS(#REF!,#REF!,BN200)</f>
        <v>#REF!</v>
      </c>
      <c r="CS200" s="127" t="e">
        <f t="shared" si="289"/>
        <v>#REF!</v>
      </c>
      <c r="CT200" s="128"/>
      <c r="CU200" s="129">
        <f t="shared" si="282"/>
        <v>0</v>
      </c>
      <c r="CV200" s="130"/>
      <c r="CW200" s="131">
        <f t="shared" si="283"/>
        <v>0</v>
      </c>
      <c r="CX200" s="129">
        <f t="shared" si="284"/>
        <v>0</v>
      </c>
      <c r="CY200" s="132">
        <f t="shared" si="292"/>
        <v>0</v>
      </c>
      <c r="CZ200" s="132">
        <f t="shared" si="285"/>
        <v>42277</v>
      </c>
      <c r="DA200" s="133">
        <f t="shared" si="293"/>
        <v>100</v>
      </c>
      <c r="DB200" s="459"/>
      <c r="DC200" s="132">
        <f t="shared" si="290"/>
        <v>100</v>
      </c>
      <c r="DD200" s="134" t="e">
        <f t="shared" si="291"/>
        <v>#REF!</v>
      </c>
    </row>
    <row r="201" spans="2:108" s="82" customFormat="1" x14ac:dyDescent="0.25">
      <c r="B201" s="197"/>
      <c r="C201" s="43"/>
      <c r="D201" s="84"/>
      <c r="E201" s="194"/>
      <c r="F201" s="85"/>
      <c r="G201" s="85"/>
      <c r="H201" s="86"/>
      <c r="I201" s="86"/>
      <c r="J201" s="145"/>
      <c r="K201" s="98"/>
      <c r="L201" s="87"/>
      <c r="M201" s="87"/>
      <c r="N201" s="88"/>
      <c r="O201" s="97"/>
      <c r="P201" s="90"/>
      <c r="Q201" s="89"/>
      <c r="R201" s="90"/>
      <c r="S201" s="91"/>
      <c r="T201" s="92"/>
      <c r="U201" s="91"/>
      <c r="V201" s="93"/>
      <c r="W201" s="194"/>
      <c r="X201" s="194"/>
      <c r="Y201" s="94">
        <f t="shared" si="286"/>
        <v>0</v>
      </c>
      <c r="Z201" s="86"/>
      <c r="AA201" s="86"/>
      <c r="AB201" s="86"/>
      <c r="AC201" s="86"/>
      <c r="AD201" s="95"/>
      <c r="AE201" s="96"/>
      <c r="AF201" s="83"/>
      <c r="AG201" s="98"/>
      <c r="AH201" s="194"/>
      <c r="AI201" s="99"/>
      <c r="AJ201" s="258"/>
      <c r="AK201" s="95"/>
      <c r="AL201" s="88"/>
      <c r="AM201" s="88"/>
      <c r="AN201" s="94"/>
      <c r="AO201" s="94">
        <f t="shared" si="279"/>
        <v>0</v>
      </c>
      <c r="AP201" s="100" t="s">
        <v>17</v>
      </c>
      <c r="AQ201" s="101" t="s">
        <v>30</v>
      </c>
      <c r="AR201" s="101" t="s">
        <v>30</v>
      </c>
      <c r="AS201" s="101" t="s">
        <v>30</v>
      </c>
      <c r="AT201" s="102" t="s">
        <v>30</v>
      </c>
      <c r="AU201" s="194"/>
      <c r="AV201" s="194"/>
      <c r="AW201" s="88">
        <f t="shared" si="287"/>
        <v>0</v>
      </c>
      <c r="AX201" s="88"/>
      <c r="AY201" s="136"/>
      <c r="AZ201" s="103" t="e">
        <f>LOOKUP(AY201,#REF!,#REF!)</f>
        <v>#REF!</v>
      </c>
      <c r="BA201" s="92"/>
      <c r="BB201" s="104"/>
      <c r="BC201" s="104"/>
      <c r="BD201" s="105"/>
      <c r="BE201" s="138"/>
      <c r="BF201" s="104"/>
      <c r="BG201" s="105"/>
      <c r="BH201" s="107"/>
      <c r="BI201" s="108"/>
      <c r="BJ201" s="109"/>
      <c r="BK201" s="109"/>
      <c r="BL201" s="110"/>
      <c r="BM201" s="109"/>
      <c r="BN201" s="111"/>
      <c r="BO201" s="111"/>
      <c r="BP201" s="112"/>
      <c r="BQ201" s="113"/>
      <c r="BR201" s="114"/>
      <c r="BS201" s="113"/>
      <c r="BT201" s="115">
        <f t="shared" si="278"/>
        <v>0</v>
      </c>
      <c r="BU201" s="116">
        <f t="shared" si="288"/>
        <v>0</v>
      </c>
      <c r="BV201" s="117">
        <f t="shared" si="280"/>
        <v>0</v>
      </c>
      <c r="BW201" s="118"/>
      <c r="BX201" s="118"/>
      <c r="BY201" s="119"/>
      <c r="BZ201" s="118"/>
      <c r="CA201" s="105"/>
      <c r="CB201" s="108"/>
      <c r="CC201" s="108"/>
      <c r="CD201" s="139"/>
      <c r="CE201" s="108"/>
      <c r="CF201" s="109"/>
      <c r="CG201" s="120"/>
      <c r="CH201" s="120"/>
      <c r="CI201" s="121"/>
      <c r="CJ201" s="121"/>
      <c r="CK201" s="121"/>
      <c r="CL201" s="122"/>
      <c r="CM201" s="123">
        <f t="shared" si="281"/>
        <v>0</v>
      </c>
      <c r="CN201" s="124"/>
      <c r="CO201" s="94"/>
      <c r="CP201" s="122"/>
      <c r="CQ201" s="125" t="e">
        <f>+SUMIFS(#REF!,#REF!,AG201)</f>
        <v>#REF!</v>
      </c>
      <c r="CR201" s="126" t="e">
        <f>+SUMIFS(#REF!,#REF!,BB201)+SUMIFS(#REF!,#REF!,BH201)+SUMIFS(#REF!,#REF!,BN201)</f>
        <v>#REF!</v>
      </c>
      <c r="CS201" s="127" t="e">
        <f t="shared" si="289"/>
        <v>#REF!</v>
      </c>
      <c r="CT201" s="128"/>
      <c r="CU201" s="129">
        <f t="shared" si="282"/>
        <v>0</v>
      </c>
      <c r="CV201" s="130"/>
      <c r="CW201" s="131">
        <f t="shared" si="283"/>
        <v>0</v>
      </c>
      <c r="CX201" s="129">
        <f t="shared" si="284"/>
        <v>0</v>
      </c>
      <c r="CY201" s="132">
        <f t="shared" si="292"/>
        <v>0</v>
      </c>
      <c r="CZ201" s="132">
        <f t="shared" si="285"/>
        <v>42277</v>
      </c>
      <c r="DA201" s="133">
        <f t="shared" si="293"/>
        <v>100</v>
      </c>
      <c r="DB201" s="459"/>
      <c r="DC201" s="132">
        <f t="shared" si="290"/>
        <v>100</v>
      </c>
      <c r="DD201" s="134" t="e">
        <f t="shared" si="291"/>
        <v>#REF!</v>
      </c>
    </row>
    <row r="202" spans="2:108" s="82" customFormat="1" x14ac:dyDescent="0.25">
      <c r="B202" s="197"/>
      <c r="C202" s="187"/>
      <c r="D202" s="84"/>
      <c r="E202" s="194"/>
      <c r="F202" s="85"/>
      <c r="G202" s="85"/>
      <c r="H202" s="86"/>
      <c r="I202" s="216"/>
      <c r="J202" s="191"/>
      <c r="K202" s="143"/>
      <c r="L202" s="87"/>
      <c r="M202" s="190"/>
      <c r="N202" s="88"/>
      <c r="O202" s="97"/>
      <c r="P202" s="90"/>
      <c r="Q202" s="89"/>
      <c r="R202" s="90"/>
      <c r="S202" s="91"/>
      <c r="T202" s="92"/>
      <c r="U202" s="91"/>
      <c r="V202" s="224"/>
      <c r="W202" s="194"/>
      <c r="X202" s="194"/>
      <c r="Y202" s="94">
        <f t="shared" si="286"/>
        <v>0</v>
      </c>
      <c r="Z202" s="192"/>
      <c r="AA202" s="192"/>
      <c r="AB202" s="192"/>
      <c r="AC202" s="192"/>
      <c r="AD202" s="146"/>
      <c r="AE202" s="96"/>
      <c r="AF202" s="83"/>
      <c r="AG202" s="98"/>
      <c r="AH202" s="194"/>
      <c r="AI202" s="195"/>
      <c r="AJ202" s="257"/>
      <c r="AK202" s="146"/>
      <c r="AL202" s="88"/>
      <c r="AM202" s="88"/>
      <c r="AN202" s="94"/>
      <c r="AO202" s="94">
        <f t="shared" si="279"/>
        <v>0</v>
      </c>
      <c r="AP202" s="100" t="s">
        <v>17</v>
      </c>
      <c r="AQ202" s="101" t="s">
        <v>30</v>
      </c>
      <c r="AR202" s="101" t="s">
        <v>30</v>
      </c>
      <c r="AS202" s="101" t="s">
        <v>30</v>
      </c>
      <c r="AT202" s="102" t="s">
        <v>30</v>
      </c>
      <c r="AU202" s="194"/>
      <c r="AV202" s="194"/>
      <c r="AW202" s="88">
        <f t="shared" si="287"/>
        <v>0</v>
      </c>
      <c r="AX202" s="88"/>
      <c r="AY202" s="196"/>
      <c r="AZ202" s="103" t="e">
        <f>LOOKUP(AY202,#REF!,#REF!)</f>
        <v>#REF!</v>
      </c>
      <c r="BA202" s="232"/>
      <c r="BB202" s="104"/>
      <c r="BC202" s="104"/>
      <c r="BD202" s="105"/>
      <c r="BE202" s="106"/>
      <c r="BF202" s="104"/>
      <c r="BG202" s="105"/>
      <c r="BH202" s="107"/>
      <c r="BI202" s="108"/>
      <c r="BJ202" s="109"/>
      <c r="BK202" s="109"/>
      <c r="BL202" s="110"/>
      <c r="BM202" s="109"/>
      <c r="BN202" s="111"/>
      <c r="BO202" s="111"/>
      <c r="BP202" s="112"/>
      <c r="BQ202" s="113"/>
      <c r="BR202" s="114"/>
      <c r="BS202" s="113"/>
      <c r="BT202" s="115">
        <f t="shared" si="278"/>
        <v>0</v>
      </c>
      <c r="BU202" s="116">
        <f t="shared" si="288"/>
        <v>0</v>
      </c>
      <c r="BV202" s="117">
        <f t="shared" si="280"/>
        <v>0</v>
      </c>
      <c r="BW202" s="118"/>
      <c r="BX202" s="118"/>
      <c r="BY202" s="119"/>
      <c r="BZ202" s="118"/>
      <c r="CA202" s="105"/>
      <c r="CB202" s="109"/>
      <c r="CC202" s="108"/>
      <c r="CD202" s="108"/>
      <c r="CE202" s="108"/>
      <c r="CF202" s="109"/>
      <c r="CG202" s="120"/>
      <c r="CH202" s="120"/>
      <c r="CI202" s="121"/>
      <c r="CJ202" s="121"/>
      <c r="CK202" s="121"/>
      <c r="CL202" s="122"/>
      <c r="CM202" s="123">
        <f t="shared" si="281"/>
        <v>0</v>
      </c>
      <c r="CN202" s="124"/>
      <c r="CO202" s="94"/>
      <c r="CP202" s="122"/>
      <c r="CQ202" s="125" t="e">
        <f>+SUMIFS(#REF!,#REF!,AG202)</f>
        <v>#REF!</v>
      </c>
      <c r="CR202" s="126" t="e">
        <f>+SUMIFS(#REF!,#REF!,BB202)+SUMIFS(#REF!,#REF!,BH202)+SUMIFS(#REF!,#REF!,BN202)</f>
        <v>#REF!</v>
      </c>
      <c r="CS202" s="127" t="e">
        <f t="shared" si="289"/>
        <v>#REF!</v>
      </c>
      <c r="CT202" s="128"/>
      <c r="CU202" s="129">
        <f t="shared" si="282"/>
        <v>0</v>
      </c>
      <c r="CV202" s="130"/>
      <c r="CW202" s="131">
        <f t="shared" si="283"/>
        <v>0</v>
      </c>
      <c r="CX202" s="129">
        <f t="shared" si="284"/>
        <v>0</v>
      </c>
      <c r="CY202" s="132">
        <f t="shared" si="292"/>
        <v>0</v>
      </c>
      <c r="CZ202" s="132">
        <f t="shared" si="285"/>
        <v>42277</v>
      </c>
      <c r="DA202" s="133">
        <f t="shared" si="293"/>
        <v>100</v>
      </c>
      <c r="DB202" s="459"/>
      <c r="DC202" s="132">
        <f t="shared" si="290"/>
        <v>100</v>
      </c>
      <c r="DD202" s="134" t="e">
        <f t="shared" si="291"/>
        <v>#REF!</v>
      </c>
    </row>
    <row r="203" spans="2:108" s="82" customFormat="1" x14ac:dyDescent="0.25">
      <c r="B203" s="197"/>
      <c r="C203" s="43"/>
      <c r="D203" s="84"/>
      <c r="E203" s="194"/>
      <c r="F203" s="85"/>
      <c r="G203" s="85"/>
      <c r="H203" s="86"/>
      <c r="I203" s="86"/>
      <c r="J203" s="145"/>
      <c r="K203" s="98"/>
      <c r="L203" s="87"/>
      <c r="M203" s="87"/>
      <c r="N203" s="88"/>
      <c r="O203" s="97"/>
      <c r="P203" s="90"/>
      <c r="Q203" s="89"/>
      <c r="R203" s="90"/>
      <c r="S203" s="91"/>
      <c r="T203" s="92"/>
      <c r="U203" s="91"/>
      <c r="V203" s="135"/>
      <c r="W203" s="194"/>
      <c r="X203" s="194"/>
      <c r="Y203" s="94">
        <f t="shared" si="286"/>
        <v>0</v>
      </c>
      <c r="Z203" s="86"/>
      <c r="AA203" s="86"/>
      <c r="AB203" s="86"/>
      <c r="AC203" s="86"/>
      <c r="AD203" s="95"/>
      <c r="AE203" s="96"/>
      <c r="AF203" s="83"/>
      <c r="AG203" s="98"/>
      <c r="AH203" s="194"/>
      <c r="AI203" s="99"/>
      <c r="AJ203" s="258"/>
      <c r="AK203" s="95"/>
      <c r="AL203" s="88"/>
      <c r="AM203" s="88"/>
      <c r="AN203" s="94"/>
      <c r="AO203" s="94">
        <f t="shared" si="279"/>
        <v>0</v>
      </c>
      <c r="AP203" s="100" t="s">
        <v>17</v>
      </c>
      <c r="AQ203" s="101" t="s">
        <v>30</v>
      </c>
      <c r="AR203" s="101" t="s">
        <v>30</v>
      </c>
      <c r="AS203" s="101" t="s">
        <v>30</v>
      </c>
      <c r="AT203" s="102" t="s">
        <v>30</v>
      </c>
      <c r="AU203" s="194"/>
      <c r="AV203" s="194"/>
      <c r="AW203" s="88">
        <f t="shared" si="287"/>
        <v>0</v>
      </c>
      <c r="AX203" s="88"/>
      <c r="AY203" s="136"/>
      <c r="AZ203" s="103" t="e">
        <f>LOOKUP(AY203,#REF!,#REF!)</f>
        <v>#REF!</v>
      </c>
      <c r="BA203" s="92"/>
      <c r="BB203" s="137"/>
      <c r="BC203" s="104"/>
      <c r="BD203" s="105"/>
      <c r="BE203" s="105"/>
      <c r="BF203" s="104"/>
      <c r="BG203" s="105"/>
      <c r="BH203" s="107"/>
      <c r="BI203" s="108"/>
      <c r="BJ203" s="109"/>
      <c r="BK203" s="109"/>
      <c r="BL203" s="110"/>
      <c r="BM203" s="109"/>
      <c r="BN203" s="111"/>
      <c r="BO203" s="111"/>
      <c r="BP203" s="112"/>
      <c r="BQ203" s="113"/>
      <c r="BR203" s="114"/>
      <c r="BS203" s="113"/>
      <c r="BT203" s="115">
        <f t="shared" si="278"/>
        <v>0</v>
      </c>
      <c r="BU203" s="116">
        <f t="shared" si="288"/>
        <v>0</v>
      </c>
      <c r="BV203" s="117">
        <f t="shared" si="280"/>
        <v>0</v>
      </c>
      <c r="BW203" s="118"/>
      <c r="BX203" s="118"/>
      <c r="BY203" s="118"/>
      <c r="BZ203" s="118"/>
      <c r="CA203" s="105"/>
      <c r="CB203" s="108"/>
      <c r="CC203" s="108"/>
      <c r="CD203" s="108"/>
      <c r="CE203" s="108"/>
      <c r="CF203" s="109"/>
      <c r="CG203" s="120"/>
      <c r="CH203" s="120"/>
      <c r="CI203" s="121"/>
      <c r="CJ203" s="121"/>
      <c r="CK203" s="121"/>
      <c r="CL203" s="122"/>
      <c r="CM203" s="123">
        <f t="shared" si="281"/>
        <v>0</v>
      </c>
      <c r="CN203" s="124"/>
      <c r="CO203" s="94"/>
      <c r="CP203" s="122"/>
      <c r="CQ203" s="125" t="e">
        <f>+SUMIFS(#REF!,#REF!,AG203)</f>
        <v>#REF!</v>
      </c>
      <c r="CR203" s="126" t="e">
        <f>+SUMIFS(#REF!,#REF!,BB203)+SUMIFS(#REF!,#REF!,BH203)+SUMIFS(#REF!,#REF!,BN203)</f>
        <v>#REF!</v>
      </c>
      <c r="CS203" s="127"/>
      <c r="CT203" s="128"/>
      <c r="CU203" s="129">
        <f t="shared" si="282"/>
        <v>0</v>
      </c>
      <c r="CV203" s="130"/>
      <c r="CW203" s="131">
        <f t="shared" si="283"/>
        <v>0</v>
      </c>
      <c r="CX203" s="129">
        <f t="shared" si="284"/>
        <v>0</v>
      </c>
      <c r="CY203" s="132">
        <f t="shared" si="292"/>
        <v>0</v>
      </c>
      <c r="CZ203" s="132">
        <f t="shared" si="285"/>
        <v>42277</v>
      </c>
      <c r="DA203" s="133">
        <f t="shared" si="293"/>
        <v>100</v>
      </c>
      <c r="DB203" s="459"/>
      <c r="DC203" s="132">
        <f t="shared" si="290"/>
        <v>100</v>
      </c>
      <c r="DD203" s="134">
        <f t="shared" si="291"/>
        <v>0</v>
      </c>
    </row>
    <row r="204" spans="2:108" s="82" customFormat="1" x14ac:dyDescent="0.25">
      <c r="B204" s="197"/>
      <c r="C204" s="43"/>
      <c r="D204" s="84"/>
      <c r="E204" s="194"/>
      <c r="F204" s="85"/>
      <c r="G204" s="85"/>
      <c r="H204" s="86"/>
      <c r="I204" s="86"/>
      <c r="J204" s="145"/>
      <c r="K204" s="98"/>
      <c r="L204" s="87"/>
      <c r="M204" s="87"/>
      <c r="N204" s="88"/>
      <c r="O204" s="97"/>
      <c r="P204" s="90"/>
      <c r="Q204" s="89"/>
      <c r="R204" s="90"/>
      <c r="S204" s="91"/>
      <c r="T204" s="92"/>
      <c r="U204" s="91"/>
      <c r="V204" s="93"/>
      <c r="W204" s="194"/>
      <c r="X204" s="194"/>
      <c r="Y204" s="94">
        <f t="shared" si="286"/>
        <v>0</v>
      </c>
      <c r="Z204" s="86"/>
      <c r="AA204" s="86"/>
      <c r="AB204" s="86"/>
      <c r="AC204" s="86"/>
      <c r="AD204" s="95"/>
      <c r="AE204" s="96"/>
      <c r="AF204" s="83"/>
      <c r="AG204" s="98"/>
      <c r="AH204" s="194"/>
      <c r="AI204" s="99"/>
      <c r="AJ204" s="258"/>
      <c r="AK204" s="95"/>
      <c r="AL204" s="88"/>
      <c r="AM204" s="88"/>
      <c r="AN204" s="94"/>
      <c r="AO204" s="94">
        <f t="shared" si="279"/>
        <v>0</v>
      </c>
      <c r="AP204" s="100" t="s">
        <v>17</v>
      </c>
      <c r="AQ204" s="101" t="s">
        <v>30</v>
      </c>
      <c r="AR204" s="101" t="s">
        <v>30</v>
      </c>
      <c r="AS204" s="101" t="s">
        <v>30</v>
      </c>
      <c r="AT204" s="102" t="s">
        <v>30</v>
      </c>
      <c r="AU204" s="194"/>
      <c r="AV204" s="194"/>
      <c r="AW204" s="88">
        <f t="shared" si="287"/>
        <v>0</v>
      </c>
      <c r="AX204" s="88">
        <f>+AV204+(5*365)</f>
        <v>1825</v>
      </c>
      <c r="AY204" s="136"/>
      <c r="AZ204" s="103" t="e">
        <f>LOOKUP(AY204,#REF!,#REF!)</f>
        <v>#REF!</v>
      </c>
      <c r="BA204" s="92"/>
      <c r="BB204" s="104"/>
      <c r="BC204" s="104"/>
      <c r="BD204" s="105"/>
      <c r="BE204" s="138"/>
      <c r="BF204" s="104"/>
      <c r="BG204" s="105"/>
      <c r="BH204" s="107"/>
      <c r="BI204" s="108"/>
      <c r="BJ204" s="109"/>
      <c r="BK204" s="109"/>
      <c r="BL204" s="110"/>
      <c r="BM204" s="109"/>
      <c r="BN204" s="111"/>
      <c r="BO204" s="111"/>
      <c r="BP204" s="112"/>
      <c r="BQ204" s="113"/>
      <c r="BR204" s="114"/>
      <c r="BS204" s="113"/>
      <c r="BT204" s="115">
        <f t="shared" si="278"/>
        <v>0</v>
      </c>
      <c r="BU204" s="116">
        <f t="shared" si="288"/>
        <v>0</v>
      </c>
      <c r="BV204" s="117">
        <f t="shared" si="280"/>
        <v>0</v>
      </c>
      <c r="BW204" s="118"/>
      <c r="BX204" s="118"/>
      <c r="BY204" s="119"/>
      <c r="BZ204" s="118"/>
      <c r="CA204" s="105"/>
      <c r="CB204" s="108"/>
      <c r="CC204" s="108"/>
      <c r="CD204" s="139"/>
      <c r="CE204" s="108"/>
      <c r="CF204" s="109"/>
      <c r="CG204" s="120"/>
      <c r="CH204" s="120"/>
      <c r="CI204" s="121"/>
      <c r="CJ204" s="121"/>
      <c r="CK204" s="121"/>
      <c r="CL204" s="122"/>
      <c r="CM204" s="123">
        <f t="shared" si="281"/>
        <v>0</v>
      </c>
      <c r="CN204" s="124"/>
      <c r="CO204" s="94"/>
      <c r="CP204" s="122"/>
      <c r="CQ204" s="125" t="e">
        <f>+SUMIFS(#REF!,#REF!,AG204)</f>
        <v>#REF!</v>
      </c>
      <c r="CR204" s="126" t="e">
        <f>+SUMIFS(#REF!,#REF!,BB204)+SUMIFS(#REF!,#REF!,BH204)+SUMIFS(#REF!,#REF!,BN204)</f>
        <v>#REF!</v>
      </c>
      <c r="CS204" s="127" t="e">
        <f t="shared" ref="CS204:CS257" si="294">+CQ204/BV204</f>
        <v>#REF!</v>
      </c>
      <c r="CT204" s="128"/>
      <c r="CU204" s="129">
        <f t="shared" si="282"/>
        <v>0</v>
      </c>
      <c r="CV204" s="130"/>
      <c r="CW204" s="131">
        <f t="shared" si="283"/>
        <v>0</v>
      </c>
      <c r="CX204" s="129">
        <f t="shared" si="284"/>
        <v>0</v>
      </c>
      <c r="CY204" s="132">
        <f t="shared" si="292"/>
        <v>0</v>
      </c>
      <c r="CZ204" s="132">
        <f t="shared" si="285"/>
        <v>42277</v>
      </c>
      <c r="DA204" s="133">
        <f t="shared" si="293"/>
        <v>100</v>
      </c>
      <c r="DB204" s="459"/>
      <c r="DC204" s="132">
        <f t="shared" si="290"/>
        <v>100</v>
      </c>
      <c r="DD204" s="134" t="e">
        <f t="shared" si="291"/>
        <v>#REF!</v>
      </c>
    </row>
    <row r="205" spans="2:108" s="82" customFormat="1" x14ac:dyDescent="0.25">
      <c r="B205" s="197"/>
      <c r="C205" s="187"/>
      <c r="D205" s="84"/>
      <c r="E205" s="194"/>
      <c r="F205" s="85"/>
      <c r="G205" s="85"/>
      <c r="H205" s="86"/>
      <c r="I205" s="216"/>
      <c r="J205" s="191"/>
      <c r="K205" s="143"/>
      <c r="L205" s="87"/>
      <c r="M205" s="190"/>
      <c r="N205" s="88"/>
      <c r="O205" s="97"/>
      <c r="P205" s="90"/>
      <c r="Q205" s="89"/>
      <c r="R205" s="90"/>
      <c r="S205" s="91"/>
      <c r="T205" s="92"/>
      <c r="U205" s="91"/>
      <c r="V205" s="224"/>
      <c r="W205" s="194"/>
      <c r="X205" s="194"/>
      <c r="Y205" s="94">
        <f t="shared" si="286"/>
        <v>0</v>
      </c>
      <c r="Z205" s="192"/>
      <c r="AA205" s="192"/>
      <c r="AB205" s="192"/>
      <c r="AC205" s="192"/>
      <c r="AD205" s="146"/>
      <c r="AE205" s="96"/>
      <c r="AF205" s="83"/>
      <c r="AG205" s="98"/>
      <c r="AH205" s="194"/>
      <c r="AI205" s="195"/>
      <c r="AJ205" s="257"/>
      <c r="AK205" s="146"/>
      <c r="AL205" s="88"/>
      <c r="AM205" s="88"/>
      <c r="AN205" s="94"/>
      <c r="AO205" s="94">
        <f t="shared" si="279"/>
        <v>0</v>
      </c>
      <c r="AP205" s="100" t="s">
        <v>17</v>
      </c>
      <c r="AQ205" s="101" t="s">
        <v>30</v>
      </c>
      <c r="AR205" s="101" t="s">
        <v>30</v>
      </c>
      <c r="AS205" s="101" t="s">
        <v>30</v>
      </c>
      <c r="AT205" s="102" t="s">
        <v>30</v>
      </c>
      <c r="AU205" s="194"/>
      <c r="AV205" s="194"/>
      <c r="AW205" s="88">
        <f t="shared" si="287"/>
        <v>0</v>
      </c>
      <c r="AX205" s="88">
        <f>+AV205+(3*365)</f>
        <v>1095</v>
      </c>
      <c r="AY205" s="196"/>
      <c r="AZ205" s="103" t="e">
        <f>LOOKUP(AY205,#REF!,#REF!)</f>
        <v>#REF!</v>
      </c>
      <c r="BA205" s="232"/>
      <c r="BB205" s="104"/>
      <c r="BC205" s="104"/>
      <c r="BD205" s="105"/>
      <c r="BE205" s="106"/>
      <c r="BF205" s="104"/>
      <c r="BG205" s="105"/>
      <c r="BH205" s="107"/>
      <c r="BI205" s="108"/>
      <c r="BJ205" s="109"/>
      <c r="BK205" s="109"/>
      <c r="BL205" s="110"/>
      <c r="BM205" s="109"/>
      <c r="BN205" s="111"/>
      <c r="BO205" s="111"/>
      <c r="BP205" s="112"/>
      <c r="BQ205" s="113"/>
      <c r="BR205" s="114"/>
      <c r="BS205" s="113"/>
      <c r="BT205" s="115">
        <f t="shared" si="278"/>
        <v>0</v>
      </c>
      <c r="BU205" s="116">
        <f t="shared" si="288"/>
        <v>0</v>
      </c>
      <c r="BV205" s="117">
        <f t="shared" si="280"/>
        <v>0</v>
      </c>
      <c r="BW205" s="118"/>
      <c r="BX205" s="118"/>
      <c r="BY205" s="119"/>
      <c r="BZ205" s="118"/>
      <c r="CA205" s="105"/>
      <c r="CB205" s="109"/>
      <c r="CC205" s="108"/>
      <c r="CD205" s="108"/>
      <c r="CE205" s="108"/>
      <c r="CF205" s="109"/>
      <c r="CG205" s="120"/>
      <c r="CH205" s="120"/>
      <c r="CI205" s="121"/>
      <c r="CJ205" s="121"/>
      <c r="CK205" s="121"/>
      <c r="CL205" s="122"/>
      <c r="CM205" s="123">
        <f t="shared" si="281"/>
        <v>0</v>
      </c>
      <c r="CN205" s="124"/>
      <c r="CO205" s="94"/>
      <c r="CP205" s="122"/>
      <c r="CQ205" s="125" t="e">
        <f>+SUMIFS(#REF!,#REF!,AG205)</f>
        <v>#REF!</v>
      </c>
      <c r="CR205" s="126" t="e">
        <f>+SUMIFS(#REF!,#REF!,BB205)+SUMIFS(#REF!,#REF!,BH205)+SUMIFS(#REF!,#REF!,BN205)</f>
        <v>#REF!</v>
      </c>
      <c r="CS205" s="127" t="e">
        <f t="shared" si="294"/>
        <v>#REF!</v>
      </c>
      <c r="CT205" s="128"/>
      <c r="CU205" s="129">
        <f t="shared" si="282"/>
        <v>0</v>
      </c>
      <c r="CV205" s="130"/>
      <c r="CW205" s="131">
        <f t="shared" si="283"/>
        <v>0</v>
      </c>
      <c r="CX205" s="129">
        <f t="shared" si="284"/>
        <v>0</v>
      </c>
      <c r="CY205" s="132">
        <f t="shared" si="292"/>
        <v>0</v>
      </c>
      <c r="CZ205" s="132">
        <f t="shared" si="285"/>
        <v>42277</v>
      </c>
      <c r="DA205" s="133">
        <f t="shared" si="293"/>
        <v>100</v>
      </c>
      <c r="DB205" s="459"/>
      <c r="DC205" s="132">
        <f t="shared" si="290"/>
        <v>100</v>
      </c>
      <c r="DD205" s="134" t="e">
        <f t="shared" si="291"/>
        <v>#REF!</v>
      </c>
    </row>
    <row r="206" spans="2:108" s="82" customFormat="1" x14ac:dyDescent="0.25">
      <c r="B206" s="197"/>
      <c r="C206" s="43"/>
      <c r="D206" s="84"/>
      <c r="E206" s="194"/>
      <c r="F206" s="85"/>
      <c r="G206" s="85"/>
      <c r="H206" s="86"/>
      <c r="I206" s="86"/>
      <c r="J206" s="145"/>
      <c r="K206" s="98"/>
      <c r="L206" s="87"/>
      <c r="M206" s="87"/>
      <c r="N206" s="88"/>
      <c r="O206" s="97"/>
      <c r="P206" s="90"/>
      <c r="Q206" s="89"/>
      <c r="R206" s="90"/>
      <c r="S206" s="91"/>
      <c r="T206" s="92"/>
      <c r="U206" s="91"/>
      <c r="V206" s="135"/>
      <c r="W206" s="194"/>
      <c r="X206" s="194"/>
      <c r="Y206" s="94">
        <f t="shared" si="286"/>
        <v>0</v>
      </c>
      <c r="Z206" s="86"/>
      <c r="AA206" s="86"/>
      <c r="AB206" s="86"/>
      <c r="AC206" s="86"/>
      <c r="AD206" s="95"/>
      <c r="AE206" s="96"/>
      <c r="AF206" s="83"/>
      <c r="AG206" s="98"/>
      <c r="AH206" s="194"/>
      <c r="AI206" s="99"/>
      <c r="AJ206" s="258"/>
      <c r="AK206" s="95"/>
      <c r="AL206" s="88"/>
      <c r="AM206" s="88"/>
      <c r="AN206" s="94"/>
      <c r="AO206" s="94">
        <f t="shared" si="279"/>
        <v>0</v>
      </c>
      <c r="AP206" s="100" t="s">
        <v>17</v>
      </c>
      <c r="AQ206" s="101" t="s">
        <v>30</v>
      </c>
      <c r="AR206" s="101" t="s">
        <v>30</v>
      </c>
      <c r="AS206" s="101" t="s">
        <v>30</v>
      </c>
      <c r="AT206" s="102" t="s">
        <v>30</v>
      </c>
      <c r="AU206" s="194"/>
      <c r="AV206" s="194"/>
      <c r="AW206" s="88">
        <f t="shared" si="287"/>
        <v>0</v>
      </c>
      <c r="AX206" s="88"/>
      <c r="AY206" s="136"/>
      <c r="AZ206" s="103" t="e">
        <f>LOOKUP(AY206,#REF!,#REF!)</f>
        <v>#REF!</v>
      </c>
      <c r="BA206" s="92"/>
      <c r="BB206" s="137"/>
      <c r="BC206" s="104"/>
      <c r="BD206" s="105"/>
      <c r="BE206" s="105"/>
      <c r="BF206" s="104"/>
      <c r="BG206" s="105"/>
      <c r="BH206" s="107"/>
      <c r="BI206" s="108"/>
      <c r="BJ206" s="109"/>
      <c r="BK206" s="109"/>
      <c r="BL206" s="110"/>
      <c r="BM206" s="109"/>
      <c r="BN206" s="111"/>
      <c r="BO206" s="111"/>
      <c r="BP206" s="112"/>
      <c r="BQ206" s="113"/>
      <c r="BR206" s="114"/>
      <c r="BS206" s="113"/>
      <c r="BT206" s="115">
        <f t="shared" si="278"/>
        <v>0</v>
      </c>
      <c r="BU206" s="116">
        <f t="shared" si="288"/>
        <v>0</v>
      </c>
      <c r="BV206" s="117">
        <f t="shared" si="280"/>
        <v>0</v>
      </c>
      <c r="BW206" s="118"/>
      <c r="BX206" s="118"/>
      <c r="BY206" s="118"/>
      <c r="BZ206" s="118"/>
      <c r="CA206" s="105"/>
      <c r="CB206" s="108"/>
      <c r="CC206" s="108"/>
      <c r="CD206" s="108"/>
      <c r="CE206" s="108"/>
      <c r="CF206" s="109"/>
      <c r="CG206" s="120"/>
      <c r="CH206" s="120"/>
      <c r="CI206" s="121"/>
      <c r="CJ206" s="121"/>
      <c r="CK206" s="121"/>
      <c r="CL206" s="122"/>
      <c r="CM206" s="123">
        <f t="shared" si="281"/>
        <v>0</v>
      </c>
      <c r="CN206" s="124"/>
      <c r="CO206" s="94"/>
      <c r="CP206" s="122"/>
      <c r="CQ206" s="125" t="e">
        <f>+SUMIFS(#REF!,#REF!,AG206)</f>
        <v>#REF!</v>
      </c>
      <c r="CR206" s="126" t="e">
        <f>+SUMIFS(#REF!,#REF!,BB206)+SUMIFS(#REF!,#REF!,BH206)+SUMIFS(#REF!,#REF!,BN206)</f>
        <v>#REF!</v>
      </c>
      <c r="CS206" s="127" t="e">
        <f t="shared" si="294"/>
        <v>#REF!</v>
      </c>
      <c r="CT206" s="128"/>
      <c r="CU206" s="129">
        <f t="shared" si="282"/>
        <v>0</v>
      </c>
      <c r="CV206" s="130"/>
      <c r="CW206" s="131">
        <f t="shared" si="283"/>
        <v>0</v>
      </c>
      <c r="CX206" s="129">
        <f t="shared" si="284"/>
        <v>0</v>
      </c>
      <c r="CY206" s="132">
        <f t="shared" si="292"/>
        <v>0</v>
      </c>
      <c r="CZ206" s="132">
        <f t="shared" si="285"/>
        <v>42277</v>
      </c>
      <c r="DA206" s="133">
        <f t="shared" si="293"/>
        <v>100</v>
      </c>
      <c r="DB206" s="459"/>
      <c r="DC206" s="132">
        <f t="shared" si="290"/>
        <v>100</v>
      </c>
      <c r="DD206" s="134" t="e">
        <f t="shared" si="291"/>
        <v>#REF!</v>
      </c>
    </row>
    <row r="207" spans="2:108" s="82" customFormat="1" x14ac:dyDescent="0.25">
      <c r="B207" s="197"/>
      <c r="C207" s="43"/>
      <c r="D207" s="84"/>
      <c r="E207" s="194"/>
      <c r="F207" s="85"/>
      <c r="G207" s="85"/>
      <c r="H207" s="86"/>
      <c r="I207" s="86"/>
      <c r="J207" s="145"/>
      <c r="K207" s="98"/>
      <c r="L207" s="87"/>
      <c r="M207" s="87"/>
      <c r="N207" s="88"/>
      <c r="O207" s="97"/>
      <c r="P207" s="90"/>
      <c r="Q207" s="89"/>
      <c r="R207" s="90"/>
      <c r="S207" s="91"/>
      <c r="T207" s="92"/>
      <c r="U207" s="91"/>
      <c r="V207" s="93"/>
      <c r="W207" s="194"/>
      <c r="X207" s="194"/>
      <c r="Y207" s="94">
        <f t="shared" si="286"/>
        <v>0</v>
      </c>
      <c r="Z207" s="86"/>
      <c r="AA207" s="86"/>
      <c r="AB207" s="86"/>
      <c r="AC207" s="86"/>
      <c r="AD207" s="95"/>
      <c r="AE207" s="96"/>
      <c r="AF207" s="83"/>
      <c r="AG207" s="98"/>
      <c r="AH207" s="194"/>
      <c r="AI207" s="99"/>
      <c r="AJ207" s="258"/>
      <c r="AK207" s="95"/>
      <c r="AL207" s="88"/>
      <c r="AM207" s="88"/>
      <c r="AN207" s="94"/>
      <c r="AO207" s="94">
        <f t="shared" si="279"/>
        <v>0</v>
      </c>
      <c r="AP207" s="100" t="s">
        <v>17</v>
      </c>
      <c r="AQ207" s="101" t="s">
        <v>30</v>
      </c>
      <c r="AR207" s="101" t="s">
        <v>30</v>
      </c>
      <c r="AS207" s="101" t="s">
        <v>30</v>
      </c>
      <c r="AT207" s="102" t="s">
        <v>30</v>
      </c>
      <c r="AU207" s="194"/>
      <c r="AV207" s="194"/>
      <c r="AW207" s="88">
        <f t="shared" si="287"/>
        <v>0</v>
      </c>
      <c r="AX207" s="88">
        <f>+AV207+(3*365)</f>
        <v>1095</v>
      </c>
      <c r="AY207" s="136"/>
      <c r="AZ207" s="103" t="e">
        <f>LOOKUP(AY207,#REF!,#REF!)</f>
        <v>#REF!</v>
      </c>
      <c r="BA207" s="92"/>
      <c r="BB207" s="104"/>
      <c r="BC207" s="104"/>
      <c r="BD207" s="105"/>
      <c r="BE207" s="138"/>
      <c r="BF207" s="104"/>
      <c r="BG207" s="105"/>
      <c r="BH207" s="107"/>
      <c r="BI207" s="108"/>
      <c r="BJ207" s="109"/>
      <c r="BK207" s="109"/>
      <c r="BL207" s="110"/>
      <c r="BM207" s="109"/>
      <c r="BN207" s="111"/>
      <c r="BO207" s="111"/>
      <c r="BP207" s="112"/>
      <c r="BQ207" s="113"/>
      <c r="BR207" s="114"/>
      <c r="BS207" s="113"/>
      <c r="BT207" s="115">
        <f t="shared" si="278"/>
        <v>0</v>
      </c>
      <c r="BU207" s="116">
        <f t="shared" si="288"/>
        <v>0</v>
      </c>
      <c r="BV207" s="117">
        <f t="shared" si="280"/>
        <v>0</v>
      </c>
      <c r="BW207" s="118"/>
      <c r="BX207" s="118"/>
      <c r="BY207" s="119"/>
      <c r="BZ207" s="118"/>
      <c r="CA207" s="105"/>
      <c r="CB207" s="108"/>
      <c r="CC207" s="108"/>
      <c r="CD207" s="139"/>
      <c r="CE207" s="108"/>
      <c r="CF207" s="109"/>
      <c r="CG207" s="120"/>
      <c r="CH207" s="120"/>
      <c r="CI207" s="121"/>
      <c r="CJ207" s="121"/>
      <c r="CK207" s="121"/>
      <c r="CL207" s="122"/>
      <c r="CM207" s="123">
        <f t="shared" si="281"/>
        <v>0</v>
      </c>
      <c r="CN207" s="124"/>
      <c r="CO207" s="94"/>
      <c r="CP207" s="122"/>
      <c r="CQ207" s="125" t="e">
        <f>+SUMIFS(#REF!,#REF!,AG207)</f>
        <v>#REF!</v>
      </c>
      <c r="CR207" s="126" t="e">
        <f>+SUMIFS(#REF!,#REF!,BB207)+SUMIFS(#REF!,#REF!,BH207)+SUMIFS(#REF!,#REF!,BN207)</f>
        <v>#REF!</v>
      </c>
      <c r="CS207" s="127" t="e">
        <f t="shared" si="294"/>
        <v>#REF!</v>
      </c>
      <c r="CT207" s="128"/>
      <c r="CU207" s="129">
        <f t="shared" si="282"/>
        <v>0</v>
      </c>
      <c r="CV207" s="130"/>
      <c r="CW207" s="131">
        <f t="shared" si="283"/>
        <v>0</v>
      </c>
      <c r="CX207" s="129">
        <f t="shared" si="284"/>
        <v>0</v>
      </c>
      <c r="CY207" s="132">
        <f t="shared" si="292"/>
        <v>0</v>
      </c>
      <c r="CZ207" s="132">
        <f t="shared" si="285"/>
        <v>42277</v>
      </c>
      <c r="DA207" s="133">
        <f t="shared" si="293"/>
        <v>100</v>
      </c>
      <c r="DB207" s="459"/>
      <c r="DC207" s="132">
        <f t="shared" si="290"/>
        <v>100</v>
      </c>
      <c r="DD207" s="134" t="e">
        <f t="shared" si="291"/>
        <v>#REF!</v>
      </c>
    </row>
    <row r="208" spans="2:108" s="82" customFormat="1" x14ac:dyDescent="0.25">
      <c r="B208" s="197"/>
      <c r="C208" s="187"/>
      <c r="D208" s="84"/>
      <c r="E208" s="194"/>
      <c r="F208" s="85"/>
      <c r="G208" s="85"/>
      <c r="H208" s="86"/>
      <c r="I208" s="216"/>
      <c r="J208" s="191"/>
      <c r="K208" s="143"/>
      <c r="L208" s="87"/>
      <c r="M208" s="190"/>
      <c r="N208" s="88"/>
      <c r="O208" s="97"/>
      <c r="P208" s="90"/>
      <c r="Q208" s="89"/>
      <c r="R208" s="90"/>
      <c r="S208" s="91"/>
      <c r="T208" s="92"/>
      <c r="U208" s="91"/>
      <c r="V208" s="224"/>
      <c r="W208" s="194"/>
      <c r="X208" s="194"/>
      <c r="Y208" s="94">
        <f t="shared" si="286"/>
        <v>0</v>
      </c>
      <c r="Z208" s="192"/>
      <c r="AA208" s="192"/>
      <c r="AB208" s="192"/>
      <c r="AC208" s="192"/>
      <c r="AD208" s="146"/>
      <c r="AE208" s="96"/>
      <c r="AF208" s="83"/>
      <c r="AG208" s="98"/>
      <c r="AH208" s="194"/>
      <c r="AI208" s="195"/>
      <c r="AJ208" s="257"/>
      <c r="AK208" s="146"/>
      <c r="AL208" s="88"/>
      <c r="AM208" s="88"/>
      <c r="AN208" s="94"/>
      <c r="AO208" s="94">
        <f t="shared" si="279"/>
        <v>0</v>
      </c>
      <c r="AP208" s="100" t="s">
        <v>17</v>
      </c>
      <c r="AQ208" s="101" t="s">
        <v>30</v>
      </c>
      <c r="AR208" s="101" t="s">
        <v>30</v>
      </c>
      <c r="AS208" s="101" t="s">
        <v>30</v>
      </c>
      <c r="AT208" s="102" t="s">
        <v>30</v>
      </c>
      <c r="AU208" s="194"/>
      <c r="AV208" s="194"/>
      <c r="AW208" s="88">
        <f t="shared" si="287"/>
        <v>0</v>
      </c>
      <c r="AX208" s="88"/>
      <c r="AY208" s="196"/>
      <c r="AZ208" s="103" t="e">
        <f>LOOKUP(AY208,#REF!,#REF!)</f>
        <v>#REF!</v>
      </c>
      <c r="BA208" s="232"/>
      <c r="BB208" s="104"/>
      <c r="BC208" s="104"/>
      <c r="BD208" s="105"/>
      <c r="BE208" s="106"/>
      <c r="BF208" s="104"/>
      <c r="BG208" s="105"/>
      <c r="BH208" s="107"/>
      <c r="BI208" s="108"/>
      <c r="BJ208" s="109"/>
      <c r="BK208" s="109"/>
      <c r="BL208" s="110"/>
      <c r="BM208" s="109"/>
      <c r="BN208" s="111"/>
      <c r="BO208" s="111"/>
      <c r="BP208" s="112"/>
      <c r="BQ208" s="113"/>
      <c r="BR208" s="114"/>
      <c r="BS208" s="113"/>
      <c r="BT208" s="115"/>
      <c r="BU208" s="116">
        <f t="shared" si="288"/>
        <v>0</v>
      </c>
      <c r="BV208" s="117">
        <f t="shared" si="280"/>
        <v>0</v>
      </c>
      <c r="BW208" s="118"/>
      <c r="BX208" s="118"/>
      <c r="BY208" s="119"/>
      <c r="BZ208" s="118"/>
      <c r="CA208" s="105"/>
      <c r="CB208" s="109"/>
      <c r="CC208" s="108"/>
      <c r="CD208" s="108"/>
      <c r="CE208" s="108"/>
      <c r="CF208" s="109"/>
      <c r="CG208" s="120"/>
      <c r="CH208" s="120"/>
      <c r="CI208" s="121"/>
      <c r="CJ208" s="121"/>
      <c r="CK208" s="121"/>
      <c r="CL208" s="122"/>
      <c r="CM208" s="123">
        <f t="shared" si="281"/>
        <v>0</v>
      </c>
      <c r="CN208" s="124"/>
      <c r="CO208" s="94"/>
      <c r="CP208" s="122"/>
      <c r="CQ208" s="125" t="e">
        <f>+SUMIFS(#REF!,#REF!,AG208)</f>
        <v>#REF!</v>
      </c>
      <c r="CR208" s="126" t="e">
        <f>+SUMIFS(#REF!,#REF!,BB208)+SUMIFS(#REF!,#REF!,BH208)+SUMIFS(#REF!,#REF!,BN208)</f>
        <v>#REF!</v>
      </c>
      <c r="CS208" s="127" t="e">
        <f t="shared" si="294"/>
        <v>#REF!</v>
      </c>
      <c r="CT208" s="128"/>
      <c r="CU208" s="129">
        <f t="shared" si="282"/>
        <v>0</v>
      </c>
      <c r="CV208" s="130"/>
      <c r="CW208" s="131">
        <f t="shared" si="283"/>
        <v>0</v>
      </c>
      <c r="CX208" s="129">
        <f t="shared" si="284"/>
        <v>0</v>
      </c>
      <c r="CY208" s="132">
        <f t="shared" si="292"/>
        <v>0</v>
      </c>
      <c r="CZ208" s="132">
        <f t="shared" si="285"/>
        <v>42277</v>
      </c>
      <c r="DA208" s="133">
        <f t="shared" si="293"/>
        <v>100</v>
      </c>
      <c r="DB208" s="459"/>
      <c r="DC208" s="132">
        <f t="shared" si="290"/>
        <v>100</v>
      </c>
      <c r="DD208" s="134" t="e">
        <f t="shared" si="291"/>
        <v>#REF!</v>
      </c>
    </row>
    <row r="209" spans="2:108" s="82" customFormat="1" x14ac:dyDescent="0.25">
      <c r="B209" s="197"/>
      <c r="C209" s="43"/>
      <c r="D209" s="84"/>
      <c r="E209" s="194"/>
      <c r="F209" s="85"/>
      <c r="G209" s="85"/>
      <c r="H209" s="86"/>
      <c r="I209" s="86"/>
      <c r="J209" s="145"/>
      <c r="K209" s="98"/>
      <c r="L209" s="87"/>
      <c r="M209" s="87"/>
      <c r="N209" s="88"/>
      <c r="O209" s="97"/>
      <c r="P209" s="90"/>
      <c r="Q209" s="89"/>
      <c r="R209" s="90"/>
      <c r="S209" s="91"/>
      <c r="T209" s="92"/>
      <c r="U209" s="91"/>
      <c r="V209" s="135"/>
      <c r="W209" s="194"/>
      <c r="X209" s="194"/>
      <c r="Y209" s="94">
        <f t="shared" si="286"/>
        <v>0</v>
      </c>
      <c r="Z209" s="86"/>
      <c r="AA209" s="86"/>
      <c r="AB209" s="86"/>
      <c r="AC209" s="86"/>
      <c r="AD209" s="95"/>
      <c r="AE209" s="96"/>
      <c r="AF209" s="83"/>
      <c r="AG209" s="98"/>
      <c r="AH209" s="194"/>
      <c r="AI209" s="99"/>
      <c r="AJ209" s="258"/>
      <c r="AK209" s="95"/>
      <c r="AL209" s="88"/>
      <c r="AM209" s="88"/>
      <c r="AN209" s="94"/>
      <c r="AO209" s="94">
        <f t="shared" si="279"/>
        <v>0</v>
      </c>
      <c r="AP209" s="100" t="s">
        <v>17</v>
      </c>
      <c r="AQ209" s="101" t="s">
        <v>30</v>
      </c>
      <c r="AR209" s="101" t="s">
        <v>30</v>
      </c>
      <c r="AS209" s="101" t="s">
        <v>30</v>
      </c>
      <c r="AT209" s="102" t="s">
        <v>30</v>
      </c>
      <c r="AU209" s="194"/>
      <c r="AV209" s="194"/>
      <c r="AW209" s="88">
        <f t="shared" si="287"/>
        <v>0</v>
      </c>
      <c r="AX209" s="88"/>
      <c r="AY209" s="136"/>
      <c r="AZ209" s="103" t="e">
        <f>LOOKUP(AY209,#REF!,#REF!)</f>
        <v>#REF!</v>
      </c>
      <c r="BA209" s="92"/>
      <c r="BB209" s="137"/>
      <c r="BC209" s="104"/>
      <c r="BD209" s="105"/>
      <c r="BE209" s="105"/>
      <c r="BF209" s="104"/>
      <c r="BG209" s="105"/>
      <c r="BH209" s="107"/>
      <c r="BI209" s="108"/>
      <c r="BJ209" s="109"/>
      <c r="BK209" s="109"/>
      <c r="BL209" s="110"/>
      <c r="BM209" s="109"/>
      <c r="BN209" s="111"/>
      <c r="BO209" s="111"/>
      <c r="BP209" s="112"/>
      <c r="BQ209" s="113"/>
      <c r="BR209" s="114"/>
      <c r="BS209" s="113"/>
      <c r="BT209" s="115">
        <f t="shared" ref="BT209:BT247" si="295">+AN209</f>
        <v>0</v>
      </c>
      <c r="BU209" s="116">
        <f t="shared" si="288"/>
        <v>0</v>
      </c>
      <c r="BV209" s="117">
        <f t="shared" si="280"/>
        <v>0</v>
      </c>
      <c r="BW209" s="118"/>
      <c r="BX209" s="118"/>
      <c r="BY209" s="118"/>
      <c r="BZ209" s="118"/>
      <c r="CA209" s="105"/>
      <c r="CB209" s="108"/>
      <c r="CC209" s="108"/>
      <c r="CD209" s="108"/>
      <c r="CE209" s="108"/>
      <c r="CF209" s="109"/>
      <c r="CG209" s="120"/>
      <c r="CH209" s="120"/>
      <c r="CI209" s="121"/>
      <c r="CJ209" s="121"/>
      <c r="CK209" s="121"/>
      <c r="CL209" s="122"/>
      <c r="CM209" s="123">
        <f t="shared" si="281"/>
        <v>0</v>
      </c>
      <c r="CN209" s="124"/>
      <c r="CO209" s="94"/>
      <c r="CP209" s="122"/>
      <c r="CQ209" s="125" t="e">
        <f>+SUMIFS(#REF!,#REF!,AG209)</f>
        <v>#REF!</v>
      </c>
      <c r="CR209" s="126" t="e">
        <f>+SUMIFS(#REF!,#REF!,BB209)+SUMIFS(#REF!,#REF!,BH209)+SUMIFS(#REF!,#REF!,BN209)</f>
        <v>#REF!</v>
      </c>
      <c r="CS209" s="127" t="e">
        <f t="shared" si="294"/>
        <v>#REF!</v>
      </c>
      <c r="CT209" s="128"/>
      <c r="CU209" s="129">
        <f t="shared" si="282"/>
        <v>0</v>
      </c>
      <c r="CV209" s="130"/>
      <c r="CW209" s="131">
        <f t="shared" si="283"/>
        <v>0</v>
      </c>
      <c r="CX209" s="129">
        <f t="shared" si="284"/>
        <v>0</v>
      </c>
      <c r="CY209" s="132">
        <f t="shared" si="292"/>
        <v>0</v>
      </c>
      <c r="CZ209" s="132">
        <f t="shared" si="285"/>
        <v>42277</v>
      </c>
      <c r="DA209" s="133">
        <f t="shared" si="293"/>
        <v>100</v>
      </c>
      <c r="DB209" s="459"/>
      <c r="DC209" s="132">
        <f t="shared" si="290"/>
        <v>100</v>
      </c>
      <c r="DD209" s="134" t="e">
        <f t="shared" si="291"/>
        <v>#REF!</v>
      </c>
    </row>
    <row r="210" spans="2:108" s="82" customFormat="1" x14ac:dyDescent="0.25">
      <c r="B210" s="197"/>
      <c r="C210" s="43"/>
      <c r="D210" s="84"/>
      <c r="E210" s="194"/>
      <c r="F210" s="85"/>
      <c r="G210" s="85"/>
      <c r="H210" s="86"/>
      <c r="I210" s="86"/>
      <c r="J210" s="145"/>
      <c r="K210" s="98"/>
      <c r="L210" s="87"/>
      <c r="M210" s="87"/>
      <c r="N210" s="88"/>
      <c r="O210" s="97"/>
      <c r="P210" s="90"/>
      <c r="Q210" s="89"/>
      <c r="R210" s="90"/>
      <c r="S210" s="91"/>
      <c r="T210" s="92"/>
      <c r="U210" s="91"/>
      <c r="V210" s="93"/>
      <c r="W210" s="194"/>
      <c r="X210" s="194"/>
      <c r="Y210" s="94">
        <f t="shared" si="286"/>
        <v>0</v>
      </c>
      <c r="Z210" s="86"/>
      <c r="AA210" s="86"/>
      <c r="AB210" s="86"/>
      <c r="AC210" s="86"/>
      <c r="AD210" s="95"/>
      <c r="AE210" s="96"/>
      <c r="AF210" s="83"/>
      <c r="AG210" s="98"/>
      <c r="AH210" s="194"/>
      <c r="AI210" s="99"/>
      <c r="AJ210" s="258"/>
      <c r="AK210" s="95"/>
      <c r="AL210" s="88"/>
      <c r="AM210" s="88"/>
      <c r="AN210" s="94"/>
      <c r="AO210" s="94">
        <f t="shared" si="279"/>
        <v>0</v>
      </c>
      <c r="AP210" s="100" t="s">
        <v>17</v>
      </c>
      <c r="AQ210" s="101" t="s">
        <v>30</v>
      </c>
      <c r="AR210" s="101" t="s">
        <v>30</v>
      </c>
      <c r="AS210" s="101" t="s">
        <v>30</v>
      </c>
      <c r="AT210" s="102" t="s">
        <v>30</v>
      </c>
      <c r="AU210" s="194"/>
      <c r="AV210" s="194"/>
      <c r="AW210" s="88">
        <f t="shared" si="287"/>
        <v>0</v>
      </c>
      <c r="AX210" s="88">
        <f>+AV210+(3*365)</f>
        <v>1095</v>
      </c>
      <c r="AY210" s="136"/>
      <c r="AZ210" s="103" t="e">
        <f>LOOKUP(AY210,#REF!,#REF!)</f>
        <v>#REF!</v>
      </c>
      <c r="BA210" s="92"/>
      <c r="BB210" s="104"/>
      <c r="BC210" s="104"/>
      <c r="BD210" s="105"/>
      <c r="BE210" s="138"/>
      <c r="BF210" s="104"/>
      <c r="BG210" s="105"/>
      <c r="BH210" s="107"/>
      <c r="BI210" s="108"/>
      <c r="BJ210" s="109"/>
      <c r="BK210" s="109"/>
      <c r="BL210" s="110"/>
      <c r="BM210" s="109"/>
      <c r="BN210" s="111"/>
      <c r="BO210" s="111"/>
      <c r="BP210" s="112"/>
      <c r="BQ210" s="113"/>
      <c r="BR210" s="114"/>
      <c r="BS210" s="113"/>
      <c r="BT210" s="115">
        <f t="shared" si="295"/>
        <v>0</v>
      </c>
      <c r="BU210" s="116">
        <f t="shared" si="288"/>
        <v>0</v>
      </c>
      <c r="BV210" s="117">
        <f t="shared" si="280"/>
        <v>0</v>
      </c>
      <c r="BW210" s="118"/>
      <c r="BX210" s="118"/>
      <c r="BY210" s="119"/>
      <c r="BZ210" s="118"/>
      <c r="CA210" s="105"/>
      <c r="CB210" s="108"/>
      <c r="CC210" s="108"/>
      <c r="CD210" s="139"/>
      <c r="CE210" s="108"/>
      <c r="CF210" s="109"/>
      <c r="CG210" s="120"/>
      <c r="CH210" s="120"/>
      <c r="CI210" s="121"/>
      <c r="CJ210" s="121"/>
      <c r="CK210" s="121"/>
      <c r="CL210" s="122"/>
      <c r="CM210" s="123">
        <f t="shared" si="281"/>
        <v>0</v>
      </c>
      <c r="CN210" s="124"/>
      <c r="CO210" s="94"/>
      <c r="CP210" s="122"/>
      <c r="CQ210" s="125" t="e">
        <f>+SUMIFS(#REF!,#REF!,AG210)</f>
        <v>#REF!</v>
      </c>
      <c r="CR210" s="126" t="e">
        <f>+SUMIFS(#REF!,#REF!,BB210)+SUMIFS(#REF!,#REF!,BH210)+SUMIFS(#REF!,#REF!,BN210)</f>
        <v>#REF!</v>
      </c>
      <c r="CS210" s="127" t="e">
        <f t="shared" si="294"/>
        <v>#REF!</v>
      </c>
      <c r="CT210" s="128"/>
      <c r="CU210" s="129">
        <f t="shared" si="282"/>
        <v>0</v>
      </c>
      <c r="CV210" s="130"/>
      <c r="CW210" s="131">
        <f t="shared" si="283"/>
        <v>0</v>
      </c>
      <c r="CX210" s="129">
        <f t="shared" si="284"/>
        <v>0</v>
      </c>
      <c r="CY210" s="132">
        <f t="shared" si="292"/>
        <v>0</v>
      </c>
      <c r="CZ210" s="132">
        <f t="shared" si="285"/>
        <v>42277</v>
      </c>
      <c r="DA210" s="133">
        <f t="shared" si="293"/>
        <v>100</v>
      </c>
      <c r="DB210" s="459"/>
      <c r="DC210" s="132">
        <f t="shared" si="290"/>
        <v>100</v>
      </c>
      <c r="DD210" s="134" t="e">
        <f t="shared" si="291"/>
        <v>#REF!</v>
      </c>
    </row>
    <row r="211" spans="2:108" s="82" customFormat="1" x14ac:dyDescent="0.25">
      <c r="B211" s="197"/>
      <c r="C211" s="187"/>
      <c r="D211" s="84"/>
      <c r="E211" s="194"/>
      <c r="F211" s="85"/>
      <c r="G211" s="85"/>
      <c r="H211" s="86"/>
      <c r="I211" s="216"/>
      <c r="J211" s="191"/>
      <c r="K211" s="143"/>
      <c r="L211" s="87"/>
      <c r="M211" s="190"/>
      <c r="N211" s="88"/>
      <c r="O211" s="97"/>
      <c r="P211" s="90"/>
      <c r="Q211" s="89"/>
      <c r="R211" s="90"/>
      <c r="S211" s="91"/>
      <c r="T211" s="92"/>
      <c r="U211" s="91"/>
      <c r="V211" s="224"/>
      <c r="W211" s="194"/>
      <c r="X211" s="194"/>
      <c r="Y211" s="94">
        <f t="shared" si="286"/>
        <v>0</v>
      </c>
      <c r="Z211" s="192"/>
      <c r="AA211" s="192"/>
      <c r="AB211" s="192"/>
      <c r="AC211" s="192"/>
      <c r="AD211" s="146"/>
      <c r="AE211" s="96"/>
      <c r="AF211" s="83"/>
      <c r="AG211" s="98"/>
      <c r="AH211" s="194"/>
      <c r="AI211" s="195"/>
      <c r="AJ211" s="257"/>
      <c r="AK211" s="146"/>
      <c r="AL211" s="88"/>
      <c r="AM211" s="88"/>
      <c r="AN211" s="94"/>
      <c r="AO211" s="94">
        <f t="shared" si="279"/>
        <v>0</v>
      </c>
      <c r="AP211" s="100" t="s">
        <v>17</v>
      </c>
      <c r="AQ211" s="101" t="s">
        <v>30</v>
      </c>
      <c r="AR211" s="101" t="s">
        <v>30</v>
      </c>
      <c r="AS211" s="101" t="s">
        <v>30</v>
      </c>
      <c r="AT211" s="102" t="s">
        <v>30</v>
      </c>
      <c r="AU211" s="194"/>
      <c r="AV211" s="194"/>
      <c r="AW211" s="88">
        <f t="shared" si="287"/>
        <v>0</v>
      </c>
      <c r="AX211" s="88">
        <f>+AV211+(6*30)</f>
        <v>180</v>
      </c>
      <c r="AY211" s="196"/>
      <c r="AZ211" s="103" t="e">
        <f>LOOKUP(AY211,#REF!,#REF!)</f>
        <v>#REF!</v>
      </c>
      <c r="BA211" s="232"/>
      <c r="BB211" s="104"/>
      <c r="BC211" s="104"/>
      <c r="BD211" s="105"/>
      <c r="BE211" s="106"/>
      <c r="BF211" s="104"/>
      <c r="BG211" s="105"/>
      <c r="BH211" s="107"/>
      <c r="BI211" s="108"/>
      <c r="BJ211" s="109"/>
      <c r="BK211" s="109"/>
      <c r="BL211" s="110"/>
      <c r="BM211" s="109"/>
      <c r="BN211" s="111"/>
      <c r="BO211" s="111"/>
      <c r="BP211" s="112"/>
      <c r="BQ211" s="113"/>
      <c r="BR211" s="114"/>
      <c r="BS211" s="113"/>
      <c r="BT211" s="115">
        <f t="shared" si="295"/>
        <v>0</v>
      </c>
      <c r="BU211" s="116">
        <f t="shared" si="288"/>
        <v>0</v>
      </c>
      <c r="BV211" s="117">
        <f t="shared" si="280"/>
        <v>0</v>
      </c>
      <c r="BW211" s="118"/>
      <c r="BX211" s="118"/>
      <c r="BY211" s="119"/>
      <c r="BZ211" s="118"/>
      <c r="CA211" s="105"/>
      <c r="CB211" s="109"/>
      <c r="CC211" s="108"/>
      <c r="CD211" s="108"/>
      <c r="CE211" s="108"/>
      <c r="CF211" s="109"/>
      <c r="CG211" s="120"/>
      <c r="CH211" s="120"/>
      <c r="CI211" s="121"/>
      <c r="CJ211" s="121"/>
      <c r="CK211" s="121"/>
      <c r="CL211" s="122"/>
      <c r="CM211" s="123">
        <f t="shared" si="281"/>
        <v>0</v>
      </c>
      <c r="CN211" s="124"/>
      <c r="CO211" s="94"/>
      <c r="CP211" s="122"/>
      <c r="CQ211" s="125" t="e">
        <f>+SUMIFS(#REF!,#REF!,AG211)</f>
        <v>#REF!</v>
      </c>
      <c r="CR211" s="126" t="e">
        <f>+SUMIFS(#REF!,#REF!,BB211)+SUMIFS(#REF!,#REF!,BH211)+SUMIFS(#REF!,#REF!,BN211)</f>
        <v>#REF!</v>
      </c>
      <c r="CS211" s="127" t="e">
        <f t="shared" si="294"/>
        <v>#REF!</v>
      </c>
      <c r="CT211" s="128"/>
      <c r="CU211" s="129">
        <f t="shared" si="282"/>
        <v>0</v>
      </c>
      <c r="CV211" s="130"/>
      <c r="CW211" s="131">
        <f t="shared" si="283"/>
        <v>0</v>
      </c>
      <c r="CX211" s="129">
        <f t="shared" si="284"/>
        <v>0</v>
      </c>
      <c r="CY211" s="132">
        <f t="shared" si="292"/>
        <v>0</v>
      </c>
      <c r="CZ211" s="132">
        <f t="shared" si="285"/>
        <v>42277</v>
      </c>
      <c r="DA211" s="133">
        <f t="shared" si="293"/>
        <v>100</v>
      </c>
      <c r="DB211" s="459"/>
      <c r="DC211" s="132">
        <f t="shared" si="290"/>
        <v>100</v>
      </c>
      <c r="DD211" s="134" t="e">
        <f t="shared" si="291"/>
        <v>#REF!</v>
      </c>
    </row>
    <row r="212" spans="2:108" s="82" customFormat="1" x14ac:dyDescent="0.25">
      <c r="B212" s="197"/>
      <c r="C212" s="43"/>
      <c r="D212" s="84"/>
      <c r="E212" s="194"/>
      <c r="F212" s="85"/>
      <c r="G212" s="85"/>
      <c r="H212" s="86"/>
      <c r="I212" s="86"/>
      <c r="J212" s="145"/>
      <c r="K212" s="98"/>
      <c r="L212" s="87"/>
      <c r="M212" s="87"/>
      <c r="N212" s="88"/>
      <c r="O212" s="97"/>
      <c r="P212" s="90"/>
      <c r="Q212" s="89"/>
      <c r="R212" s="90"/>
      <c r="S212" s="91"/>
      <c r="T212" s="92"/>
      <c r="U212" s="91"/>
      <c r="V212" s="135"/>
      <c r="W212" s="194"/>
      <c r="X212" s="194"/>
      <c r="Y212" s="94">
        <f t="shared" si="286"/>
        <v>0</v>
      </c>
      <c r="Z212" s="86"/>
      <c r="AA212" s="86"/>
      <c r="AB212" s="86"/>
      <c r="AC212" s="86"/>
      <c r="AD212" s="95"/>
      <c r="AE212" s="96"/>
      <c r="AF212" s="83"/>
      <c r="AG212" s="98"/>
      <c r="AH212" s="194"/>
      <c r="AI212" s="99"/>
      <c r="AJ212" s="258"/>
      <c r="AK212" s="95"/>
      <c r="AL212" s="88"/>
      <c r="AM212" s="88"/>
      <c r="AN212" s="94"/>
      <c r="AO212" s="94">
        <f t="shared" si="279"/>
        <v>0</v>
      </c>
      <c r="AP212" s="100" t="s">
        <v>17</v>
      </c>
      <c r="AQ212" s="101" t="s">
        <v>30</v>
      </c>
      <c r="AR212" s="101" t="s">
        <v>30</v>
      </c>
      <c r="AS212" s="101" t="s">
        <v>30</v>
      </c>
      <c r="AT212" s="102" t="s">
        <v>30</v>
      </c>
      <c r="AU212" s="194"/>
      <c r="AV212" s="194"/>
      <c r="AW212" s="88">
        <f t="shared" si="287"/>
        <v>0</v>
      </c>
      <c r="AX212" s="88"/>
      <c r="AY212" s="136"/>
      <c r="AZ212" s="103" t="e">
        <f>LOOKUP(AY212,#REF!,#REF!)</f>
        <v>#REF!</v>
      </c>
      <c r="BA212" s="92"/>
      <c r="BB212" s="137"/>
      <c r="BC212" s="104"/>
      <c r="BD212" s="105"/>
      <c r="BE212" s="105"/>
      <c r="BF212" s="104"/>
      <c r="BG212" s="105"/>
      <c r="BH212" s="107"/>
      <c r="BI212" s="108"/>
      <c r="BJ212" s="109"/>
      <c r="BK212" s="109"/>
      <c r="BL212" s="110"/>
      <c r="BM212" s="109"/>
      <c r="BN212" s="111"/>
      <c r="BO212" s="111"/>
      <c r="BP212" s="112"/>
      <c r="BQ212" s="113"/>
      <c r="BR212" s="114"/>
      <c r="BS212" s="113"/>
      <c r="BT212" s="115">
        <f t="shared" si="295"/>
        <v>0</v>
      </c>
      <c r="BU212" s="116">
        <f t="shared" si="288"/>
        <v>0</v>
      </c>
      <c r="BV212" s="117">
        <f t="shared" si="280"/>
        <v>0</v>
      </c>
      <c r="BW212" s="118"/>
      <c r="BX212" s="118"/>
      <c r="BY212" s="118"/>
      <c r="BZ212" s="118"/>
      <c r="CA212" s="105"/>
      <c r="CB212" s="108"/>
      <c r="CC212" s="108"/>
      <c r="CD212" s="108"/>
      <c r="CE212" s="108"/>
      <c r="CF212" s="109"/>
      <c r="CG212" s="120"/>
      <c r="CH212" s="120"/>
      <c r="CI212" s="121"/>
      <c r="CJ212" s="121"/>
      <c r="CK212" s="121"/>
      <c r="CL212" s="122"/>
      <c r="CM212" s="123">
        <f t="shared" si="281"/>
        <v>0</v>
      </c>
      <c r="CN212" s="124"/>
      <c r="CO212" s="94"/>
      <c r="CP212" s="122"/>
      <c r="CQ212" s="125" t="e">
        <f>+SUMIFS(#REF!,#REF!,AG212)</f>
        <v>#REF!</v>
      </c>
      <c r="CR212" s="126" t="e">
        <f>+SUMIFS(#REF!,#REF!,BB212)+SUMIFS(#REF!,#REF!,BH212)+SUMIFS(#REF!,#REF!,BN212)</f>
        <v>#REF!</v>
      </c>
      <c r="CS212" s="127" t="e">
        <f t="shared" si="294"/>
        <v>#REF!</v>
      </c>
      <c r="CT212" s="128"/>
      <c r="CU212" s="129">
        <f t="shared" si="282"/>
        <v>0</v>
      </c>
      <c r="CV212" s="130"/>
      <c r="CW212" s="131">
        <f t="shared" si="283"/>
        <v>0</v>
      </c>
      <c r="CX212" s="129">
        <f t="shared" si="284"/>
        <v>0</v>
      </c>
      <c r="CY212" s="132">
        <f t="shared" si="292"/>
        <v>0</v>
      </c>
      <c r="CZ212" s="132">
        <f t="shared" si="285"/>
        <v>42277</v>
      </c>
      <c r="DA212" s="133">
        <f t="shared" si="293"/>
        <v>100</v>
      </c>
      <c r="DB212" s="459"/>
      <c r="DC212" s="132">
        <f t="shared" si="290"/>
        <v>100</v>
      </c>
      <c r="DD212" s="134" t="e">
        <f t="shared" si="291"/>
        <v>#REF!</v>
      </c>
    </row>
    <row r="213" spans="2:108" s="82" customFormat="1" x14ac:dyDescent="0.25">
      <c r="B213" s="197"/>
      <c r="C213" s="43"/>
      <c r="D213" s="84"/>
      <c r="E213" s="194"/>
      <c r="F213" s="85"/>
      <c r="G213" s="85"/>
      <c r="H213" s="86"/>
      <c r="I213" s="86"/>
      <c r="J213" s="145"/>
      <c r="K213" s="98"/>
      <c r="L213" s="87"/>
      <c r="M213" s="87"/>
      <c r="N213" s="88"/>
      <c r="O213" s="97"/>
      <c r="P213" s="90"/>
      <c r="Q213" s="89"/>
      <c r="R213" s="90"/>
      <c r="S213" s="91"/>
      <c r="T213" s="92"/>
      <c r="U213" s="91"/>
      <c r="V213" s="93"/>
      <c r="W213" s="194"/>
      <c r="X213" s="194"/>
      <c r="Y213" s="94">
        <f t="shared" si="286"/>
        <v>0</v>
      </c>
      <c r="Z213" s="86"/>
      <c r="AA213" s="86"/>
      <c r="AB213" s="86"/>
      <c r="AC213" s="86"/>
      <c r="AD213" s="95"/>
      <c r="AE213" s="96"/>
      <c r="AF213" s="83"/>
      <c r="AG213" s="98"/>
      <c r="AH213" s="194"/>
      <c r="AI213" s="99"/>
      <c r="AJ213" s="258"/>
      <c r="AK213" s="95"/>
      <c r="AL213" s="88"/>
      <c r="AM213" s="88"/>
      <c r="AN213" s="94"/>
      <c r="AO213" s="94">
        <f t="shared" si="279"/>
        <v>0</v>
      </c>
      <c r="AP213" s="100" t="s">
        <v>17</v>
      </c>
      <c r="AQ213" s="101" t="s">
        <v>30</v>
      </c>
      <c r="AR213" s="101" t="s">
        <v>30</v>
      </c>
      <c r="AS213" s="101" t="s">
        <v>30</v>
      </c>
      <c r="AT213" s="102" t="s">
        <v>30</v>
      </c>
      <c r="AU213" s="194"/>
      <c r="AV213" s="194"/>
      <c r="AW213" s="88">
        <f t="shared" si="287"/>
        <v>0</v>
      </c>
      <c r="AX213" s="88">
        <f>+AV213+(3*365)</f>
        <v>1095</v>
      </c>
      <c r="AY213" s="136"/>
      <c r="AZ213" s="103" t="e">
        <f>LOOKUP(AY213,#REF!,#REF!)</f>
        <v>#REF!</v>
      </c>
      <c r="BA213" s="92"/>
      <c r="BB213" s="104"/>
      <c r="BC213" s="104"/>
      <c r="BD213" s="105"/>
      <c r="BE213" s="138"/>
      <c r="BF213" s="104"/>
      <c r="BG213" s="105"/>
      <c r="BH213" s="107"/>
      <c r="BI213" s="108"/>
      <c r="BJ213" s="109"/>
      <c r="BK213" s="109"/>
      <c r="BL213" s="110"/>
      <c r="BM213" s="109"/>
      <c r="BN213" s="111"/>
      <c r="BO213" s="111"/>
      <c r="BP213" s="112"/>
      <c r="BQ213" s="113"/>
      <c r="BR213" s="114"/>
      <c r="BS213" s="113"/>
      <c r="BT213" s="115">
        <f t="shared" si="295"/>
        <v>0</v>
      </c>
      <c r="BU213" s="116">
        <f t="shared" si="288"/>
        <v>0</v>
      </c>
      <c r="BV213" s="117">
        <f t="shared" si="280"/>
        <v>0</v>
      </c>
      <c r="BW213" s="118"/>
      <c r="BX213" s="118"/>
      <c r="BY213" s="119"/>
      <c r="BZ213" s="118"/>
      <c r="CA213" s="105"/>
      <c r="CB213" s="108"/>
      <c r="CC213" s="108"/>
      <c r="CD213" s="139"/>
      <c r="CE213" s="108"/>
      <c r="CF213" s="109"/>
      <c r="CG213" s="120"/>
      <c r="CH213" s="120"/>
      <c r="CI213" s="121"/>
      <c r="CJ213" s="121"/>
      <c r="CK213" s="121"/>
      <c r="CL213" s="122"/>
      <c r="CM213" s="123">
        <f t="shared" si="281"/>
        <v>0</v>
      </c>
      <c r="CN213" s="124"/>
      <c r="CO213" s="94"/>
      <c r="CP213" s="122"/>
      <c r="CQ213" s="125" t="e">
        <f>+SUMIFS(#REF!,#REF!,AG213)</f>
        <v>#REF!</v>
      </c>
      <c r="CR213" s="126" t="e">
        <f>+SUMIFS(#REF!,#REF!,BB213)+SUMIFS(#REF!,#REF!,BH213)+SUMIFS(#REF!,#REF!,BN213)</f>
        <v>#REF!</v>
      </c>
      <c r="CS213" s="127" t="e">
        <f t="shared" si="294"/>
        <v>#REF!</v>
      </c>
      <c r="CT213" s="128"/>
      <c r="CU213" s="129">
        <f t="shared" si="282"/>
        <v>0</v>
      </c>
      <c r="CV213" s="130"/>
      <c r="CW213" s="131">
        <f t="shared" si="283"/>
        <v>0</v>
      </c>
      <c r="CX213" s="129">
        <f t="shared" si="284"/>
        <v>0</v>
      </c>
      <c r="CY213" s="132">
        <f t="shared" si="292"/>
        <v>0</v>
      </c>
      <c r="CZ213" s="132">
        <f t="shared" si="285"/>
        <v>42277</v>
      </c>
      <c r="DA213" s="133">
        <f t="shared" si="293"/>
        <v>100</v>
      </c>
      <c r="DB213" s="459"/>
      <c r="DC213" s="132">
        <f t="shared" si="290"/>
        <v>100</v>
      </c>
      <c r="DD213" s="134" t="e">
        <f t="shared" si="291"/>
        <v>#REF!</v>
      </c>
    </row>
    <row r="214" spans="2:108" s="82" customFormat="1" x14ac:dyDescent="0.25">
      <c r="B214" s="197"/>
      <c r="C214" s="187"/>
      <c r="D214" s="84"/>
      <c r="E214" s="194"/>
      <c r="F214" s="85"/>
      <c r="G214" s="85"/>
      <c r="H214" s="86"/>
      <c r="I214" s="216"/>
      <c r="J214" s="191"/>
      <c r="K214" s="143"/>
      <c r="L214" s="87"/>
      <c r="M214" s="190"/>
      <c r="N214" s="88"/>
      <c r="O214" s="97"/>
      <c r="P214" s="90"/>
      <c r="Q214" s="89"/>
      <c r="R214" s="90"/>
      <c r="S214" s="91"/>
      <c r="T214" s="92"/>
      <c r="U214" s="91"/>
      <c r="V214" s="224"/>
      <c r="W214" s="194"/>
      <c r="X214" s="194"/>
      <c r="Y214" s="94">
        <f t="shared" si="286"/>
        <v>0</v>
      </c>
      <c r="Z214" s="192"/>
      <c r="AA214" s="192"/>
      <c r="AB214" s="192"/>
      <c r="AC214" s="192"/>
      <c r="AD214" s="146"/>
      <c r="AE214" s="96"/>
      <c r="AF214" s="83"/>
      <c r="AG214" s="98"/>
      <c r="AH214" s="194"/>
      <c r="AI214" s="195"/>
      <c r="AJ214" s="257"/>
      <c r="AK214" s="146"/>
      <c r="AL214" s="88"/>
      <c r="AM214" s="88"/>
      <c r="AN214" s="94"/>
      <c r="AO214" s="94">
        <f t="shared" si="279"/>
        <v>0</v>
      </c>
      <c r="AP214" s="100" t="s">
        <v>17</v>
      </c>
      <c r="AQ214" s="101" t="s">
        <v>30</v>
      </c>
      <c r="AR214" s="101" t="s">
        <v>30</v>
      </c>
      <c r="AS214" s="101" t="s">
        <v>30</v>
      </c>
      <c r="AT214" s="102" t="s">
        <v>30</v>
      </c>
      <c r="AU214" s="194"/>
      <c r="AV214" s="194"/>
      <c r="AW214" s="88">
        <f t="shared" si="287"/>
        <v>0</v>
      </c>
      <c r="AX214" s="88">
        <f>+AV214+(3*365)</f>
        <v>1095</v>
      </c>
      <c r="AY214" s="196"/>
      <c r="AZ214" s="103" t="e">
        <f>LOOKUP(AY214,#REF!,#REF!)</f>
        <v>#REF!</v>
      </c>
      <c r="BA214" s="232"/>
      <c r="BB214" s="104"/>
      <c r="BC214" s="104"/>
      <c r="BD214" s="105"/>
      <c r="BE214" s="106"/>
      <c r="BF214" s="104"/>
      <c r="BG214" s="105"/>
      <c r="BH214" s="107"/>
      <c r="BI214" s="108"/>
      <c r="BJ214" s="109"/>
      <c r="BK214" s="109"/>
      <c r="BL214" s="110"/>
      <c r="BM214" s="109"/>
      <c r="BN214" s="111"/>
      <c r="BO214" s="111"/>
      <c r="BP214" s="112"/>
      <c r="BQ214" s="113"/>
      <c r="BR214" s="114"/>
      <c r="BS214" s="113"/>
      <c r="BT214" s="115">
        <f t="shared" si="295"/>
        <v>0</v>
      </c>
      <c r="BU214" s="116">
        <f t="shared" si="288"/>
        <v>0</v>
      </c>
      <c r="BV214" s="117">
        <f t="shared" si="280"/>
        <v>0</v>
      </c>
      <c r="BW214" s="118"/>
      <c r="BX214" s="118"/>
      <c r="BY214" s="119"/>
      <c r="BZ214" s="118"/>
      <c r="CA214" s="105"/>
      <c r="CB214" s="109"/>
      <c r="CC214" s="108"/>
      <c r="CD214" s="108"/>
      <c r="CE214" s="108"/>
      <c r="CF214" s="109"/>
      <c r="CG214" s="120"/>
      <c r="CH214" s="120"/>
      <c r="CI214" s="121"/>
      <c r="CJ214" s="121"/>
      <c r="CK214" s="121"/>
      <c r="CL214" s="122"/>
      <c r="CM214" s="123">
        <f t="shared" si="281"/>
        <v>0</v>
      </c>
      <c r="CN214" s="124"/>
      <c r="CO214" s="94"/>
      <c r="CP214" s="122"/>
      <c r="CQ214" s="125" t="e">
        <f>+SUMIFS(#REF!,#REF!,AG214)</f>
        <v>#REF!</v>
      </c>
      <c r="CR214" s="126" t="e">
        <f>+SUMIFS(#REF!,#REF!,BB214)+SUMIFS(#REF!,#REF!,BH214)+SUMIFS(#REF!,#REF!,BN214)</f>
        <v>#REF!</v>
      </c>
      <c r="CS214" s="127" t="e">
        <f t="shared" si="294"/>
        <v>#REF!</v>
      </c>
      <c r="CT214" s="128"/>
      <c r="CU214" s="129">
        <f t="shared" si="282"/>
        <v>0</v>
      </c>
      <c r="CV214" s="130"/>
      <c r="CW214" s="131">
        <f t="shared" si="283"/>
        <v>0</v>
      </c>
      <c r="CX214" s="129">
        <f t="shared" si="284"/>
        <v>0</v>
      </c>
      <c r="CY214" s="132">
        <f t="shared" si="292"/>
        <v>0</v>
      </c>
      <c r="CZ214" s="132">
        <f t="shared" si="285"/>
        <v>42277</v>
      </c>
      <c r="DA214" s="133">
        <f t="shared" si="293"/>
        <v>100</v>
      </c>
      <c r="DB214" s="459"/>
      <c r="DC214" s="132">
        <f t="shared" si="290"/>
        <v>100</v>
      </c>
      <c r="DD214" s="134" t="e">
        <f t="shared" si="291"/>
        <v>#REF!</v>
      </c>
    </row>
    <row r="215" spans="2:108" s="82" customFormat="1" x14ac:dyDescent="0.25">
      <c r="B215" s="197"/>
      <c r="C215" s="43"/>
      <c r="D215" s="84"/>
      <c r="E215" s="194"/>
      <c r="F215" s="85"/>
      <c r="G215" s="85"/>
      <c r="H215" s="86"/>
      <c r="I215" s="86"/>
      <c r="J215" s="145"/>
      <c r="K215" s="98"/>
      <c r="L215" s="87"/>
      <c r="M215" s="87"/>
      <c r="N215" s="88"/>
      <c r="O215" s="97"/>
      <c r="P215" s="90"/>
      <c r="Q215" s="89"/>
      <c r="R215" s="90"/>
      <c r="S215" s="91"/>
      <c r="T215" s="92"/>
      <c r="U215" s="91"/>
      <c r="V215" s="135"/>
      <c r="W215" s="194"/>
      <c r="X215" s="194"/>
      <c r="Y215" s="94">
        <f t="shared" si="286"/>
        <v>0</v>
      </c>
      <c r="Z215" s="86"/>
      <c r="AA215" s="86"/>
      <c r="AB215" s="86"/>
      <c r="AC215" s="86"/>
      <c r="AD215" s="95"/>
      <c r="AE215" s="96"/>
      <c r="AF215" s="83"/>
      <c r="AG215" s="98"/>
      <c r="AH215" s="194"/>
      <c r="AI215" s="99"/>
      <c r="AJ215" s="258"/>
      <c r="AK215" s="95"/>
      <c r="AL215" s="88"/>
      <c r="AM215" s="88"/>
      <c r="AN215" s="94"/>
      <c r="AO215" s="94">
        <f t="shared" si="279"/>
        <v>0</v>
      </c>
      <c r="AP215" s="100" t="s">
        <v>17</v>
      </c>
      <c r="AQ215" s="101" t="s">
        <v>30</v>
      </c>
      <c r="AR215" s="101" t="s">
        <v>30</v>
      </c>
      <c r="AS215" s="101" t="s">
        <v>30</v>
      </c>
      <c r="AT215" s="102" t="s">
        <v>30</v>
      </c>
      <c r="AU215" s="194"/>
      <c r="AV215" s="194"/>
      <c r="AW215" s="88">
        <f t="shared" si="287"/>
        <v>0</v>
      </c>
      <c r="AX215" s="88">
        <f>+AV215+(3*365)</f>
        <v>1095</v>
      </c>
      <c r="AY215" s="136"/>
      <c r="AZ215" s="103" t="e">
        <f>LOOKUP(AY215,#REF!,#REF!)</f>
        <v>#REF!</v>
      </c>
      <c r="BA215" s="92"/>
      <c r="BB215" s="137"/>
      <c r="BC215" s="104"/>
      <c r="BD215" s="105"/>
      <c r="BE215" s="105"/>
      <c r="BF215" s="104"/>
      <c r="BG215" s="105"/>
      <c r="BH215" s="107"/>
      <c r="BI215" s="108"/>
      <c r="BJ215" s="109"/>
      <c r="BK215" s="109"/>
      <c r="BL215" s="110"/>
      <c r="BM215" s="109"/>
      <c r="BN215" s="111"/>
      <c r="BO215" s="111"/>
      <c r="BP215" s="112"/>
      <c r="BQ215" s="113"/>
      <c r="BR215" s="114"/>
      <c r="BS215" s="113"/>
      <c r="BT215" s="115">
        <f t="shared" si="295"/>
        <v>0</v>
      </c>
      <c r="BU215" s="116">
        <f t="shared" si="288"/>
        <v>0</v>
      </c>
      <c r="BV215" s="117">
        <f t="shared" si="280"/>
        <v>0</v>
      </c>
      <c r="BW215" s="118"/>
      <c r="BX215" s="118"/>
      <c r="BY215" s="118"/>
      <c r="BZ215" s="118"/>
      <c r="CA215" s="105"/>
      <c r="CB215" s="108"/>
      <c r="CC215" s="108"/>
      <c r="CD215" s="108"/>
      <c r="CE215" s="108"/>
      <c r="CF215" s="109"/>
      <c r="CG215" s="120"/>
      <c r="CH215" s="120"/>
      <c r="CI215" s="121"/>
      <c r="CJ215" s="121"/>
      <c r="CK215" s="121"/>
      <c r="CL215" s="122"/>
      <c r="CM215" s="123">
        <f t="shared" si="281"/>
        <v>0</v>
      </c>
      <c r="CN215" s="124"/>
      <c r="CO215" s="94"/>
      <c r="CP215" s="122"/>
      <c r="CQ215" s="125" t="e">
        <f>+SUMIFS(#REF!,#REF!,AG215)</f>
        <v>#REF!</v>
      </c>
      <c r="CR215" s="126" t="e">
        <f>+SUMIFS(#REF!,#REF!,BB215)+SUMIFS(#REF!,#REF!,BH215)+SUMIFS(#REF!,#REF!,BN215)</f>
        <v>#REF!</v>
      </c>
      <c r="CS215" s="127" t="e">
        <f t="shared" si="294"/>
        <v>#REF!</v>
      </c>
      <c r="CT215" s="128"/>
      <c r="CU215" s="129">
        <f t="shared" si="282"/>
        <v>0</v>
      </c>
      <c r="CV215" s="130"/>
      <c r="CW215" s="131">
        <f t="shared" si="283"/>
        <v>0</v>
      </c>
      <c r="CX215" s="129">
        <f t="shared" si="284"/>
        <v>0</v>
      </c>
      <c r="CY215" s="132">
        <f t="shared" si="292"/>
        <v>0</v>
      </c>
      <c r="CZ215" s="132">
        <f t="shared" si="285"/>
        <v>42277</v>
      </c>
      <c r="DA215" s="133">
        <f t="shared" si="293"/>
        <v>100</v>
      </c>
      <c r="DB215" s="459"/>
      <c r="DC215" s="132">
        <f t="shared" si="290"/>
        <v>100</v>
      </c>
      <c r="DD215" s="134" t="e">
        <f t="shared" si="291"/>
        <v>#REF!</v>
      </c>
    </row>
    <row r="216" spans="2:108" s="82" customFormat="1" x14ac:dyDescent="0.25">
      <c r="B216" s="197"/>
      <c r="C216" s="43"/>
      <c r="D216" s="84"/>
      <c r="E216" s="194"/>
      <c r="F216" s="85"/>
      <c r="G216" s="85"/>
      <c r="H216" s="86"/>
      <c r="I216" s="86"/>
      <c r="J216" s="145"/>
      <c r="K216" s="98"/>
      <c r="L216" s="87"/>
      <c r="M216" s="87"/>
      <c r="N216" s="88"/>
      <c r="O216" s="97"/>
      <c r="P216" s="90"/>
      <c r="Q216" s="89"/>
      <c r="R216" s="90"/>
      <c r="S216" s="91"/>
      <c r="T216" s="92"/>
      <c r="U216" s="91"/>
      <c r="V216" s="93"/>
      <c r="W216" s="194"/>
      <c r="X216" s="194"/>
      <c r="Y216" s="94">
        <f t="shared" si="286"/>
        <v>0</v>
      </c>
      <c r="Z216" s="86"/>
      <c r="AA216" s="86"/>
      <c r="AB216" s="86"/>
      <c r="AC216" s="86"/>
      <c r="AD216" s="95"/>
      <c r="AE216" s="96"/>
      <c r="AF216" s="83"/>
      <c r="AG216" s="98"/>
      <c r="AH216" s="194"/>
      <c r="AI216" s="99"/>
      <c r="AJ216" s="258"/>
      <c r="AK216" s="95"/>
      <c r="AL216" s="88"/>
      <c r="AM216" s="88"/>
      <c r="AN216" s="94"/>
      <c r="AO216" s="94">
        <f t="shared" si="279"/>
        <v>0</v>
      </c>
      <c r="AP216" s="100" t="s">
        <v>17</v>
      </c>
      <c r="AQ216" s="101" t="s">
        <v>30</v>
      </c>
      <c r="AR216" s="101" t="s">
        <v>30</v>
      </c>
      <c r="AS216" s="101" t="s">
        <v>30</v>
      </c>
      <c r="AT216" s="102" t="s">
        <v>30</v>
      </c>
      <c r="AU216" s="194"/>
      <c r="AV216" s="194"/>
      <c r="AW216" s="88">
        <f t="shared" si="287"/>
        <v>0</v>
      </c>
      <c r="AX216" s="88"/>
      <c r="AY216" s="136"/>
      <c r="AZ216" s="103" t="e">
        <f>LOOKUP(AY216,#REF!,#REF!)</f>
        <v>#REF!</v>
      </c>
      <c r="BA216" s="92"/>
      <c r="BB216" s="104"/>
      <c r="BC216" s="104"/>
      <c r="BD216" s="105"/>
      <c r="BE216" s="138"/>
      <c r="BF216" s="104"/>
      <c r="BG216" s="105"/>
      <c r="BH216" s="107"/>
      <c r="BI216" s="108"/>
      <c r="BJ216" s="109"/>
      <c r="BK216" s="109"/>
      <c r="BL216" s="110"/>
      <c r="BM216" s="109"/>
      <c r="BN216" s="111"/>
      <c r="BO216" s="111"/>
      <c r="BP216" s="112"/>
      <c r="BQ216" s="113"/>
      <c r="BR216" s="114"/>
      <c r="BS216" s="113"/>
      <c r="BT216" s="115">
        <f t="shared" si="295"/>
        <v>0</v>
      </c>
      <c r="BU216" s="116">
        <f t="shared" si="288"/>
        <v>0</v>
      </c>
      <c r="BV216" s="117">
        <f t="shared" si="280"/>
        <v>0</v>
      </c>
      <c r="BW216" s="118"/>
      <c r="BX216" s="118"/>
      <c r="BY216" s="119"/>
      <c r="BZ216" s="118"/>
      <c r="CA216" s="105"/>
      <c r="CB216" s="108"/>
      <c r="CC216" s="108"/>
      <c r="CD216" s="139"/>
      <c r="CE216" s="108"/>
      <c r="CF216" s="109"/>
      <c r="CG216" s="120"/>
      <c r="CH216" s="120"/>
      <c r="CI216" s="121"/>
      <c r="CJ216" s="121"/>
      <c r="CK216" s="121"/>
      <c r="CL216" s="122"/>
      <c r="CM216" s="123">
        <f t="shared" si="281"/>
        <v>0</v>
      </c>
      <c r="CN216" s="124"/>
      <c r="CO216" s="94"/>
      <c r="CP216" s="122"/>
      <c r="CQ216" s="125" t="e">
        <f>+SUMIFS(#REF!,#REF!,AG216)</f>
        <v>#REF!</v>
      </c>
      <c r="CR216" s="126" t="e">
        <f>+SUMIFS(#REF!,#REF!,BB216)+SUMIFS(#REF!,#REF!,BH216)+SUMIFS(#REF!,#REF!,BN216)</f>
        <v>#REF!</v>
      </c>
      <c r="CS216" s="127" t="e">
        <f t="shared" si="294"/>
        <v>#REF!</v>
      </c>
      <c r="CT216" s="128"/>
      <c r="CU216" s="129">
        <f t="shared" si="282"/>
        <v>0</v>
      </c>
      <c r="CV216" s="130"/>
      <c r="CW216" s="131">
        <f t="shared" si="283"/>
        <v>0</v>
      </c>
      <c r="CX216" s="129">
        <f t="shared" si="284"/>
        <v>0</v>
      </c>
      <c r="CY216" s="132">
        <f t="shared" si="292"/>
        <v>0</v>
      </c>
      <c r="CZ216" s="132">
        <f t="shared" si="285"/>
        <v>42277</v>
      </c>
      <c r="DA216" s="133">
        <f t="shared" si="293"/>
        <v>100</v>
      </c>
      <c r="DB216" s="459"/>
      <c r="DC216" s="132">
        <f t="shared" si="290"/>
        <v>100</v>
      </c>
      <c r="DD216" s="134" t="e">
        <f t="shared" si="291"/>
        <v>#REF!</v>
      </c>
    </row>
    <row r="217" spans="2:108" s="82" customFormat="1" x14ac:dyDescent="0.25">
      <c r="B217" s="197"/>
      <c r="C217" s="187"/>
      <c r="D217" s="84"/>
      <c r="E217" s="194"/>
      <c r="F217" s="85"/>
      <c r="G217" s="85"/>
      <c r="H217" s="86"/>
      <c r="I217" s="216"/>
      <c r="J217" s="191"/>
      <c r="K217" s="143"/>
      <c r="L217" s="87"/>
      <c r="M217" s="190"/>
      <c r="N217" s="88"/>
      <c r="O217" s="97"/>
      <c r="P217" s="90"/>
      <c r="Q217" s="89"/>
      <c r="R217" s="90"/>
      <c r="S217" s="91"/>
      <c r="T217" s="92"/>
      <c r="U217" s="91"/>
      <c r="V217" s="224"/>
      <c r="W217" s="194"/>
      <c r="X217" s="194"/>
      <c r="Y217" s="94">
        <f t="shared" si="286"/>
        <v>0</v>
      </c>
      <c r="Z217" s="192"/>
      <c r="AA217" s="192"/>
      <c r="AB217" s="192"/>
      <c r="AC217" s="192"/>
      <c r="AD217" s="146"/>
      <c r="AE217" s="96"/>
      <c r="AF217" s="83"/>
      <c r="AG217" s="98"/>
      <c r="AH217" s="194"/>
      <c r="AI217" s="195"/>
      <c r="AJ217" s="257"/>
      <c r="AK217" s="146"/>
      <c r="AL217" s="88"/>
      <c r="AM217" s="88"/>
      <c r="AN217" s="94"/>
      <c r="AO217" s="94">
        <f t="shared" si="279"/>
        <v>0</v>
      </c>
      <c r="AP217" s="100" t="s">
        <v>17</v>
      </c>
      <c r="AQ217" s="101" t="s">
        <v>30</v>
      </c>
      <c r="AR217" s="101" t="s">
        <v>30</v>
      </c>
      <c r="AS217" s="101" t="s">
        <v>30</v>
      </c>
      <c r="AT217" s="102" t="s">
        <v>30</v>
      </c>
      <c r="AU217" s="194"/>
      <c r="AV217" s="194"/>
      <c r="AW217" s="88">
        <f t="shared" si="287"/>
        <v>0</v>
      </c>
      <c r="AX217" s="88">
        <f>+AV217+(5*365)</f>
        <v>1825</v>
      </c>
      <c r="AY217" s="196"/>
      <c r="AZ217" s="103" t="e">
        <f>LOOKUP(AY217,#REF!,#REF!)</f>
        <v>#REF!</v>
      </c>
      <c r="BA217" s="232"/>
      <c r="BB217" s="104"/>
      <c r="BC217" s="104"/>
      <c r="BD217" s="105"/>
      <c r="BE217" s="106"/>
      <c r="BF217" s="104"/>
      <c r="BG217" s="105"/>
      <c r="BH217" s="107"/>
      <c r="BI217" s="108"/>
      <c r="BJ217" s="109"/>
      <c r="BK217" s="109"/>
      <c r="BL217" s="110"/>
      <c r="BM217" s="109"/>
      <c r="BN217" s="111"/>
      <c r="BO217" s="111"/>
      <c r="BP217" s="112"/>
      <c r="BQ217" s="113"/>
      <c r="BR217" s="114"/>
      <c r="BS217" s="113"/>
      <c r="BT217" s="115">
        <f t="shared" si="295"/>
        <v>0</v>
      </c>
      <c r="BU217" s="116">
        <f t="shared" si="288"/>
        <v>0</v>
      </c>
      <c r="BV217" s="117">
        <f t="shared" si="280"/>
        <v>0</v>
      </c>
      <c r="BW217" s="118"/>
      <c r="BX217" s="118"/>
      <c r="BY217" s="119"/>
      <c r="BZ217" s="118"/>
      <c r="CA217" s="105"/>
      <c r="CB217" s="109"/>
      <c r="CC217" s="108"/>
      <c r="CD217" s="108"/>
      <c r="CE217" s="108"/>
      <c r="CF217" s="109"/>
      <c r="CG217" s="120"/>
      <c r="CH217" s="120"/>
      <c r="CI217" s="121"/>
      <c r="CJ217" s="121"/>
      <c r="CK217" s="121"/>
      <c r="CL217" s="122"/>
      <c r="CM217" s="123">
        <f t="shared" si="281"/>
        <v>0</v>
      </c>
      <c r="CN217" s="124"/>
      <c r="CO217" s="94"/>
      <c r="CP217" s="122"/>
      <c r="CQ217" s="125" t="e">
        <f>+SUMIFS(#REF!,#REF!,160015)+SUMIFS(#REF!,#REF!,160115)</f>
        <v>#REF!</v>
      </c>
      <c r="CR217" s="126" t="e">
        <f>+SUMIFS(#REF!,#REF!,BB217)+SUMIFS(#REF!,#REF!,BH217)+SUMIFS(#REF!,#REF!,BN217)</f>
        <v>#REF!</v>
      </c>
      <c r="CS217" s="127" t="e">
        <f t="shared" si="294"/>
        <v>#REF!</v>
      </c>
      <c r="CT217" s="128"/>
      <c r="CU217" s="129">
        <f t="shared" si="282"/>
        <v>0</v>
      </c>
      <c r="CV217" s="130"/>
      <c r="CW217" s="131">
        <f t="shared" si="283"/>
        <v>0</v>
      </c>
      <c r="CX217" s="129">
        <f t="shared" si="284"/>
        <v>0</v>
      </c>
      <c r="CY217" s="132">
        <f t="shared" si="292"/>
        <v>0</v>
      </c>
      <c r="CZ217" s="132">
        <f t="shared" si="285"/>
        <v>42277</v>
      </c>
      <c r="DA217" s="133">
        <f t="shared" si="293"/>
        <v>100</v>
      </c>
      <c r="DB217" s="459"/>
      <c r="DC217" s="132">
        <f t="shared" si="290"/>
        <v>100</v>
      </c>
      <c r="DD217" s="134" t="e">
        <f t="shared" si="291"/>
        <v>#REF!</v>
      </c>
    </row>
    <row r="218" spans="2:108" s="82" customFormat="1" x14ac:dyDescent="0.25">
      <c r="B218" s="197"/>
      <c r="C218" s="43"/>
      <c r="D218" s="84"/>
      <c r="E218" s="194"/>
      <c r="F218" s="85"/>
      <c r="G218" s="85"/>
      <c r="H218" s="86"/>
      <c r="I218" s="86"/>
      <c r="J218" s="145"/>
      <c r="K218" s="98"/>
      <c r="L218" s="87"/>
      <c r="M218" s="87"/>
      <c r="N218" s="88"/>
      <c r="O218" s="97"/>
      <c r="P218" s="90"/>
      <c r="Q218" s="89"/>
      <c r="R218" s="90"/>
      <c r="S218" s="91"/>
      <c r="T218" s="92"/>
      <c r="U218" s="91"/>
      <c r="V218" s="135"/>
      <c r="W218" s="194"/>
      <c r="X218" s="194"/>
      <c r="Y218" s="94">
        <f t="shared" si="286"/>
        <v>0</v>
      </c>
      <c r="Z218" s="86"/>
      <c r="AA218" s="86"/>
      <c r="AB218" s="86"/>
      <c r="AC218" s="86"/>
      <c r="AD218" s="95"/>
      <c r="AE218" s="96"/>
      <c r="AF218" s="83"/>
      <c r="AG218" s="98"/>
      <c r="AH218" s="194"/>
      <c r="AI218" s="99"/>
      <c r="AJ218" s="258"/>
      <c r="AK218" s="95"/>
      <c r="AL218" s="88"/>
      <c r="AM218" s="88"/>
      <c r="AN218" s="94"/>
      <c r="AO218" s="94">
        <f t="shared" si="279"/>
        <v>0</v>
      </c>
      <c r="AP218" s="100" t="s">
        <v>17</v>
      </c>
      <c r="AQ218" s="101" t="s">
        <v>30</v>
      </c>
      <c r="AR218" s="101" t="s">
        <v>30</v>
      </c>
      <c r="AS218" s="101" t="s">
        <v>30</v>
      </c>
      <c r="AT218" s="102" t="s">
        <v>30</v>
      </c>
      <c r="AU218" s="194"/>
      <c r="AV218" s="194"/>
      <c r="AW218" s="88">
        <f t="shared" si="287"/>
        <v>0</v>
      </c>
      <c r="AX218" s="88">
        <f>+AV218+(3*365)</f>
        <v>1095</v>
      </c>
      <c r="AY218" s="136"/>
      <c r="AZ218" s="103" t="e">
        <f>LOOKUP(AY218,#REF!,#REF!)</f>
        <v>#REF!</v>
      </c>
      <c r="BA218" s="92"/>
      <c r="BB218" s="137"/>
      <c r="BC218" s="104"/>
      <c r="BD218" s="105"/>
      <c r="BE218" s="105"/>
      <c r="BF218" s="104"/>
      <c r="BG218" s="105"/>
      <c r="BH218" s="107"/>
      <c r="BI218" s="108"/>
      <c r="BJ218" s="109"/>
      <c r="BK218" s="109"/>
      <c r="BL218" s="110"/>
      <c r="BM218" s="109"/>
      <c r="BN218" s="111"/>
      <c r="BO218" s="111"/>
      <c r="BP218" s="112"/>
      <c r="BQ218" s="113"/>
      <c r="BR218" s="114"/>
      <c r="BS218" s="113"/>
      <c r="BT218" s="115">
        <f t="shared" si="295"/>
        <v>0</v>
      </c>
      <c r="BU218" s="116">
        <f t="shared" si="288"/>
        <v>0</v>
      </c>
      <c r="BV218" s="117">
        <f t="shared" si="280"/>
        <v>0</v>
      </c>
      <c r="BW218" s="118"/>
      <c r="BX218" s="118"/>
      <c r="BY218" s="118"/>
      <c r="BZ218" s="118"/>
      <c r="CA218" s="105"/>
      <c r="CB218" s="108"/>
      <c r="CC218" s="108"/>
      <c r="CD218" s="108"/>
      <c r="CE218" s="108"/>
      <c r="CF218" s="109"/>
      <c r="CG218" s="120"/>
      <c r="CH218" s="120"/>
      <c r="CI218" s="121"/>
      <c r="CJ218" s="121"/>
      <c r="CK218" s="121"/>
      <c r="CL218" s="122"/>
      <c r="CM218" s="123">
        <f t="shared" si="281"/>
        <v>0</v>
      </c>
      <c r="CN218" s="124"/>
      <c r="CO218" s="94"/>
      <c r="CP218" s="122"/>
      <c r="CQ218" s="125" t="e">
        <f>+SUMIFS(#REF!,#REF!,AG218)</f>
        <v>#REF!</v>
      </c>
      <c r="CR218" s="126" t="e">
        <f>+SUMIFS(#REF!,#REF!,BB218)+SUMIFS(#REF!,#REF!,BH218)+SUMIFS(#REF!,#REF!,BN218)</f>
        <v>#REF!</v>
      </c>
      <c r="CS218" s="127" t="e">
        <f t="shared" si="294"/>
        <v>#REF!</v>
      </c>
      <c r="CT218" s="128"/>
      <c r="CU218" s="129">
        <f t="shared" si="282"/>
        <v>0</v>
      </c>
      <c r="CV218" s="130"/>
      <c r="CW218" s="131">
        <f t="shared" si="283"/>
        <v>0</v>
      </c>
      <c r="CX218" s="129">
        <f t="shared" si="284"/>
        <v>0</v>
      </c>
      <c r="CY218" s="132">
        <f t="shared" si="292"/>
        <v>0</v>
      </c>
      <c r="CZ218" s="132">
        <f t="shared" si="285"/>
        <v>42277</v>
      </c>
      <c r="DA218" s="133">
        <f t="shared" si="293"/>
        <v>100</v>
      </c>
      <c r="DB218" s="459"/>
      <c r="DC218" s="132">
        <f t="shared" si="290"/>
        <v>100</v>
      </c>
      <c r="DD218" s="134" t="e">
        <f t="shared" si="291"/>
        <v>#REF!</v>
      </c>
    </row>
    <row r="219" spans="2:108" s="82" customFormat="1" x14ac:dyDescent="0.25">
      <c r="B219" s="197"/>
      <c r="C219" s="43"/>
      <c r="D219" s="84"/>
      <c r="E219" s="194"/>
      <c r="F219" s="85"/>
      <c r="G219" s="85"/>
      <c r="H219" s="86"/>
      <c r="I219" s="86"/>
      <c r="J219" s="145"/>
      <c r="K219" s="98"/>
      <c r="L219" s="87"/>
      <c r="M219" s="87"/>
      <c r="N219" s="88"/>
      <c r="O219" s="97"/>
      <c r="P219" s="90"/>
      <c r="Q219" s="89"/>
      <c r="R219" s="90"/>
      <c r="S219" s="91"/>
      <c r="T219" s="92"/>
      <c r="U219" s="91"/>
      <c r="V219" s="93"/>
      <c r="W219" s="194"/>
      <c r="X219" s="194"/>
      <c r="Y219" s="94">
        <f t="shared" si="286"/>
        <v>0</v>
      </c>
      <c r="Z219" s="86"/>
      <c r="AA219" s="86"/>
      <c r="AB219" s="86"/>
      <c r="AC219" s="86"/>
      <c r="AD219" s="95"/>
      <c r="AE219" s="96"/>
      <c r="AF219" s="83"/>
      <c r="AG219" s="98"/>
      <c r="AH219" s="194"/>
      <c r="AI219" s="99"/>
      <c r="AJ219" s="258"/>
      <c r="AK219" s="95"/>
      <c r="AL219" s="88"/>
      <c r="AM219" s="88"/>
      <c r="AN219" s="94"/>
      <c r="AO219" s="94">
        <f t="shared" si="279"/>
        <v>0</v>
      </c>
      <c r="AP219" s="100" t="s">
        <v>17</v>
      </c>
      <c r="AQ219" s="101" t="s">
        <v>30</v>
      </c>
      <c r="AR219" s="101" t="s">
        <v>30</v>
      </c>
      <c r="AS219" s="101" t="s">
        <v>30</v>
      </c>
      <c r="AT219" s="102" t="s">
        <v>30</v>
      </c>
      <c r="AU219" s="194"/>
      <c r="AV219" s="194"/>
      <c r="AW219" s="88">
        <f t="shared" si="287"/>
        <v>0</v>
      </c>
      <c r="AX219" s="88"/>
      <c r="AY219" s="136"/>
      <c r="AZ219" s="103" t="e">
        <f>LOOKUP(AY219,#REF!,#REF!)</f>
        <v>#REF!</v>
      </c>
      <c r="BA219" s="92"/>
      <c r="BB219" s="104"/>
      <c r="BC219" s="104"/>
      <c r="BD219" s="105"/>
      <c r="BE219" s="138"/>
      <c r="BF219" s="104"/>
      <c r="BG219" s="105"/>
      <c r="BH219" s="107"/>
      <c r="BI219" s="108"/>
      <c r="BJ219" s="109"/>
      <c r="BK219" s="109"/>
      <c r="BL219" s="110"/>
      <c r="BM219" s="109"/>
      <c r="BN219" s="111"/>
      <c r="BO219" s="111"/>
      <c r="BP219" s="112"/>
      <c r="BQ219" s="113"/>
      <c r="BR219" s="114"/>
      <c r="BS219" s="113"/>
      <c r="BT219" s="115">
        <f t="shared" si="295"/>
        <v>0</v>
      </c>
      <c r="BU219" s="116">
        <f t="shared" si="288"/>
        <v>0</v>
      </c>
      <c r="BV219" s="117">
        <f t="shared" si="280"/>
        <v>0</v>
      </c>
      <c r="BW219" s="118"/>
      <c r="BX219" s="118"/>
      <c r="BY219" s="119"/>
      <c r="BZ219" s="118"/>
      <c r="CA219" s="105"/>
      <c r="CB219" s="108"/>
      <c r="CC219" s="108"/>
      <c r="CD219" s="139"/>
      <c r="CE219" s="108"/>
      <c r="CF219" s="109"/>
      <c r="CG219" s="120"/>
      <c r="CH219" s="120"/>
      <c r="CI219" s="121"/>
      <c r="CJ219" s="121"/>
      <c r="CK219" s="121"/>
      <c r="CL219" s="122"/>
      <c r="CM219" s="123">
        <f t="shared" si="281"/>
        <v>0</v>
      </c>
      <c r="CN219" s="124"/>
      <c r="CO219" s="94"/>
      <c r="CP219" s="122"/>
      <c r="CQ219" s="125" t="e">
        <f>+SUMIFS(#REF!,#REF!,AG219)</f>
        <v>#REF!</v>
      </c>
      <c r="CR219" s="126" t="e">
        <f>+SUMIFS(#REF!,#REF!,BB219)+SUMIFS(#REF!,#REF!,BH219)+SUMIFS(#REF!,#REF!,BN219)</f>
        <v>#REF!</v>
      </c>
      <c r="CS219" s="127" t="e">
        <f t="shared" si="294"/>
        <v>#REF!</v>
      </c>
      <c r="CT219" s="128"/>
      <c r="CU219" s="129">
        <f t="shared" si="282"/>
        <v>0</v>
      </c>
      <c r="CV219" s="130"/>
      <c r="CW219" s="131">
        <f t="shared" si="283"/>
        <v>0</v>
      </c>
      <c r="CX219" s="129">
        <f t="shared" si="284"/>
        <v>0</v>
      </c>
      <c r="CY219" s="132">
        <f t="shared" si="292"/>
        <v>0</v>
      </c>
      <c r="CZ219" s="132">
        <f t="shared" si="285"/>
        <v>42277</v>
      </c>
      <c r="DA219" s="133">
        <f t="shared" si="293"/>
        <v>100</v>
      </c>
      <c r="DB219" s="459"/>
      <c r="DC219" s="132">
        <f t="shared" si="290"/>
        <v>100</v>
      </c>
      <c r="DD219" s="134" t="e">
        <f t="shared" si="291"/>
        <v>#REF!</v>
      </c>
    </row>
    <row r="220" spans="2:108" s="141" customFormat="1" x14ac:dyDescent="0.25">
      <c r="B220" s="197"/>
      <c r="C220" s="187"/>
      <c r="D220" s="84"/>
      <c r="E220" s="194"/>
      <c r="F220" s="85"/>
      <c r="G220" s="85"/>
      <c r="H220" s="86"/>
      <c r="I220" s="216"/>
      <c r="J220" s="191"/>
      <c r="K220" s="143"/>
      <c r="L220" s="87"/>
      <c r="M220" s="190"/>
      <c r="N220" s="88"/>
      <c r="O220" s="97"/>
      <c r="P220" s="90"/>
      <c r="Q220" s="89"/>
      <c r="R220" s="90"/>
      <c r="S220" s="91"/>
      <c r="T220" s="92"/>
      <c r="U220" s="91"/>
      <c r="V220" s="224"/>
      <c r="W220" s="194"/>
      <c r="X220" s="194"/>
      <c r="Y220" s="94">
        <f t="shared" si="286"/>
        <v>0</v>
      </c>
      <c r="Z220" s="192"/>
      <c r="AA220" s="192"/>
      <c r="AB220" s="192"/>
      <c r="AC220" s="192"/>
      <c r="AD220" s="146"/>
      <c r="AE220" s="96"/>
      <c r="AF220" s="83"/>
      <c r="AG220" s="98"/>
      <c r="AH220" s="194"/>
      <c r="AI220" s="195"/>
      <c r="AJ220" s="257"/>
      <c r="AK220" s="146"/>
      <c r="AL220" s="88"/>
      <c r="AM220" s="88"/>
      <c r="AN220" s="94"/>
      <c r="AO220" s="94">
        <f t="shared" si="279"/>
        <v>0</v>
      </c>
      <c r="AP220" s="100" t="s">
        <v>17</v>
      </c>
      <c r="AQ220" s="101" t="s">
        <v>30</v>
      </c>
      <c r="AR220" s="101" t="s">
        <v>30</v>
      </c>
      <c r="AS220" s="101" t="s">
        <v>30</v>
      </c>
      <c r="AT220" s="102" t="s">
        <v>30</v>
      </c>
      <c r="AU220" s="194"/>
      <c r="AV220" s="194"/>
      <c r="AW220" s="88">
        <f t="shared" si="287"/>
        <v>0</v>
      </c>
      <c r="AX220" s="88"/>
      <c r="AY220" s="196"/>
      <c r="AZ220" s="103" t="e">
        <f>LOOKUP(AY220,#REF!,#REF!)</f>
        <v>#REF!</v>
      </c>
      <c r="BA220" s="232"/>
      <c r="BB220" s="104"/>
      <c r="BC220" s="104"/>
      <c r="BD220" s="105"/>
      <c r="BE220" s="106"/>
      <c r="BF220" s="104"/>
      <c r="BG220" s="105"/>
      <c r="BH220" s="107"/>
      <c r="BI220" s="108"/>
      <c r="BJ220" s="109"/>
      <c r="BK220" s="109"/>
      <c r="BL220" s="110"/>
      <c r="BM220" s="109"/>
      <c r="BN220" s="111"/>
      <c r="BO220" s="111"/>
      <c r="BP220" s="112"/>
      <c r="BQ220" s="113"/>
      <c r="BR220" s="114"/>
      <c r="BS220" s="113"/>
      <c r="BT220" s="115">
        <f t="shared" si="295"/>
        <v>0</v>
      </c>
      <c r="BU220" s="116">
        <f t="shared" si="288"/>
        <v>0</v>
      </c>
      <c r="BV220" s="117">
        <f t="shared" si="280"/>
        <v>0</v>
      </c>
      <c r="BW220" s="118"/>
      <c r="BX220" s="118"/>
      <c r="BY220" s="119"/>
      <c r="BZ220" s="118"/>
      <c r="CA220" s="105"/>
      <c r="CB220" s="109"/>
      <c r="CC220" s="108"/>
      <c r="CD220" s="108"/>
      <c r="CE220" s="108"/>
      <c r="CF220" s="109"/>
      <c r="CG220" s="120"/>
      <c r="CH220" s="120"/>
      <c r="CI220" s="121"/>
      <c r="CJ220" s="121"/>
      <c r="CK220" s="121"/>
      <c r="CL220" s="122"/>
      <c r="CM220" s="123">
        <f t="shared" si="281"/>
        <v>0</v>
      </c>
      <c r="CN220" s="124"/>
      <c r="CO220" s="94"/>
      <c r="CP220" s="122"/>
      <c r="CQ220" s="125" t="e">
        <f>+SUMIFS(#REF!,#REF!,AG220)</f>
        <v>#REF!</v>
      </c>
      <c r="CR220" s="126" t="e">
        <f>+SUMIFS(#REF!,#REF!,BB220)+SUMIFS(#REF!,#REF!,BH220)+SUMIFS(#REF!,#REF!,BN220)</f>
        <v>#REF!</v>
      </c>
      <c r="CS220" s="127" t="e">
        <f t="shared" si="294"/>
        <v>#REF!</v>
      </c>
      <c r="CT220" s="128"/>
      <c r="CU220" s="129">
        <f t="shared" si="282"/>
        <v>0</v>
      </c>
      <c r="CV220" s="130"/>
      <c r="CW220" s="131">
        <f t="shared" si="283"/>
        <v>0</v>
      </c>
      <c r="CX220" s="129">
        <f t="shared" si="284"/>
        <v>0</v>
      </c>
      <c r="CY220" s="132">
        <f t="shared" si="292"/>
        <v>0</v>
      </c>
      <c r="CZ220" s="132">
        <f t="shared" si="285"/>
        <v>42277</v>
      </c>
      <c r="DA220" s="133">
        <f t="shared" si="293"/>
        <v>100</v>
      </c>
      <c r="DB220" s="459"/>
      <c r="DC220" s="132">
        <f t="shared" si="290"/>
        <v>100</v>
      </c>
      <c r="DD220" s="134" t="e">
        <f t="shared" si="291"/>
        <v>#REF!</v>
      </c>
    </row>
    <row r="221" spans="2:108" s="141" customFormat="1" x14ac:dyDescent="0.25">
      <c r="B221" s="197"/>
      <c r="C221" s="43"/>
      <c r="D221" s="84"/>
      <c r="E221" s="194"/>
      <c r="F221" s="85"/>
      <c r="G221" s="85"/>
      <c r="H221" s="86"/>
      <c r="I221" s="86"/>
      <c r="J221" s="145"/>
      <c r="K221" s="98"/>
      <c r="L221" s="87"/>
      <c r="M221" s="87"/>
      <c r="N221" s="88"/>
      <c r="O221" s="97"/>
      <c r="P221" s="90"/>
      <c r="Q221" s="89"/>
      <c r="R221" s="90"/>
      <c r="S221" s="91"/>
      <c r="T221" s="92"/>
      <c r="U221" s="91"/>
      <c r="V221" s="135"/>
      <c r="W221" s="194"/>
      <c r="X221" s="194"/>
      <c r="Y221" s="94">
        <f t="shared" si="286"/>
        <v>0</v>
      </c>
      <c r="Z221" s="86"/>
      <c r="AA221" s="86"/>
      <c r="AB221" s="86"/>
      <c r="AC221" s="86"/>
      <c r="AD221" s="95"/>
      <c r="AE221" s="96"/>
      <c r="AF221" s="83"/>
      <c r="AG221" s="98"/>
      <c r="AH221" s="194"/>
      <c r="AI221" s="99"/>
      <c r="AJ221" s="258"/>
      <c r="AK221" s="95"/>
      <c r="AL221" s="88"/>
      <c r="AM221" s="88"/>
      <c r="AN221" s="94"/>
      <c r="AO221" s="94">
        <f t="shared" si="279"/>
        <v>0</v>
      </c>
      <c r="AP221" s="100" t="s">
        <v>17</v>
      </c>
      <c r="AQ221" s="101" t="s">
        <v>30</v>
      </c>
      <c r="AR221" s="101" t="s">
        <v>30</v>
      </c>
      <c r="AS221" s="101" t="s">
        <v>30</v>
      </c>
      <c r="AT221" s="102" t="s">
        <v>30</v>
      </c>
      <c r="AU221" s="194"/>
      <c r="AV221" s="194"/>
      <c r="AW221" s="88">
        <f t="shared" si="287"/>
        <v>0</v>
      </c>
      <c r="AX221" s="88"/>
      <c r="AY221" s="136"/>
      <c r="AZ221" s="103" t="e">
        <f>LOOKUP(AY221,#REF!,#REF!)</f>
        <v>#REF!</v>
      </c>
      <c r="BA221" s="92"/>
      <c r="BB221" s="137"/>
      <c r="BC221" s="104"/>
      <c r="BD221" s="105"/>
      <c r="BE221" s="105"/>
      <c r="BF221" s="104"/>
      <c r="BG221" s="105"/>
      <c r="BH221" s="107"/>
      <c r="BI221" s="108"/>
      <c r="BJ221" s="109"/>
      <c r="BK221" s="109"/>
      <c r="BL221" s="110"/>
      <c r="BM221" s="109"/>
      <c r="BN221" s="111"/>
      <c r="BO221" s="111"/>
      <c r="BP221" s="112"/>
      <c r="BQ221" s="113"/>
      <c r="BR221" s="114"/>
      <c r="BS221" s="113"/>
      <c r="BT221" s="115">
        <f t="shared" si="295"/>
        <v>0</v>
      </c>
      <c r="BU221" s="116">
        <f t="shared" si="288"/>
        <v>0</v>
      </c>
      <c r="BV221" s="117">
        <f t="shared" si="280"/>
        <v>0</v>
      </c>
      <c r="BW221" s="118"/>
      <c r="BX221" s="118"/>
      <c r="BY221" s="118"/>
      <c r="BZ221" s="118"/>
      <c r="CA221" s="105"/>
      <c r="CB221" s="108"/>
      <c r="CC221" s="108"/>
      <c r="CD221" s="108"/>
      <c r="CE221" s="108"/>
      <c r="CF221" s="109"/>
      <c r="CG221" s="120"/>
      <c r="CH221" s="120"/>
      <c r="CI221" s="121"/>
      <c r="CJ221" s="121"/>
      <c r="CK221" s="121"/>
      <c r="CL221" s="122"/>
      <c r="CM221" s="123">
        <f t="shared" si="281"/>
        <v>0</v>
      </c>
      <c r="CN221" s="124"/>
      <c r="CO221" s="94"/>
      <c r="CP221" s="122"/>
      <c r="CQ221" s="125" t="e">
        <f>+SUMIFS(#REF!,#REF!,AG221)</f>
        <v>#REF!</v>
      </c>
      <c r="CR221" s="126" t="e">
        <f>+SUMIFS(#REF!,#REF!,BB221)+SUMIFS(#REF!,#REF!,BH221)+SUMIFS(#REF!,#REF!,BN221)</f>
        <v>#REF!</v>
      </c>
      <c r="CS221" s="127" t="e">
        <f t="shared" si="294"/>
        <v>#REF!</v>
      </c>
      <c r="CT221" s="128"/>
      <c r="CU221" s="129">
        <f t="shared" si="282"/>
        <v>0</v>
      </c>
      <c r="CV221" s="130"/>
      <c r="CW221" s="131">
        <f t="shared" si="283"/>
        <v>0</v>
      </c>
      <c r="CX221" s="129">
        <f t="shared" si="284"/>
        <v>0</v>
      </c>
      <c r="CY221" s="132">
        <f t="shared" si="292"/>
        <v>0</v>
      </c>
      <c r="CZ221" s="132">
        <f t="shared" si="285"/>
        <v>42277</v>
      </c>
      <c r="DA221" s="133">
        <f t="shared" si="293"/>
        <v>100</v>
      </c>
      <c r="DB221" s="459"/>
      <c r="DC221" s="132">
        <f t="shared" si="290"/>
        <v>100</v>
      </c>
      <c r="DD221" s="134" t="e">
        <f t="shared" si="291"/>
        <v>#REF!</v>
      </c>
    </row>
    <row r="222" spans="2:108" s="141" customFormat="1" x14ac:dyDescent="0.25">
      <c r="B222" s="197"/>
      <c r="C222" s="43"/>
      <c r="D222" s="84"/>
      <c r="E222" s="194"/>
      <c r="F222" s="85"/>
      <c r="G222" s="85"/>
      <c r="H222" s="86"/>
      <c r="I222" s="86"/>
      <c r="J222" s="145"/>
      <c r="K222" s="98"/>
      <c r="L222" s="87"/>
      <c r="M222" s="87"/>
      <c r="N222" s="88"/>
      <c r="O222" s="97"/>
      <c r="P222" s="90"/>
      <c r="Q222" s="89"/>
      <c r="R222" s="90"/>
      <c r="S222" s="91"/>
      <c r="T222" s="92"/>
      <c r="U222" s="91"/>
      <c r="V222" s="93"/>
      <c r="W222" s="194"/>
      <c r="X222" s="194"/>
      <c r="Y222" s="94">
        <f t="shared" si="286"/>
        <v>0</v>
      </c>
      <c r="Z222" s="86"/>
      <c r="AA222" s="86"/>
      <c r="AB222" s="86"/>
      <c r="AC222" s="86"/>
      <c r="AD222" s="95"/>
      <c r="AE222" s="96"/>
      <c r="AF222" s="83"/>
      <c r="AG222" s="98"/>
      <c r="AH222" s="194"/>
      <c r="AI222" s="99"/>
      <c r="AJ222" s="258"/>
      <c r="AK222" s="95"/>
      <c r="AL222" s="88"/>
      <c r="AM222" s="88"/>
      <c r="AN222" s="94"/>
      <c r="AO222" s="94">
        <f t="shared" si="279"/>
        <v>0</v>
      </c>
      <c r="AP222" s="100" t="s">
        <v>17</v>
      </c>
      <c r="AQ222" s="101" t="s">
        <v>30</v>
      </c>
      <c r="AR222" s="101" t="s">
        <v>30</v>
      </c>
      <c r="AS222" s="101" t="s">
        <v>30</v>
      </c>
      <c r="AT222" s="102" t="s">
        <v>30</v>
      </c>
      <c r="AU222" s="194"/>
      <c r="AV222" s="194"/>
      <c r="AW222" s="88">
        <f t="shared" si="287"/>
        <v>0</v>
      </c>
      <c r="AX222" s="88"/>
      <c r="AY222" s="136"/>
      <c r="AZ222" s="103" t="e">
        <f>LOOKUP(AY222,#REF!,#REF!)</f>
        <v>#REF!</v>
      </c>
      <c r="BA222" s="92"/>
      <c r="BB222" s="104"/>
      <c r="BC222" s="104"/>
      <c r="BD222" s="105"/>
      <c r="BE222" s="138"/>
      <c r="BF222" s="104"/>
      <c r="BG222" s="105"/>
      <c r="BH222" s="107"/>
      <c r="BI222" s="108"/>
      <c r="BJ222" s="109"/>
      <c r="BK222" s="109"/>
      <c r="BL222" s="110"/>
      <c r="BM222" s="109"/>
      <c r="BN222" s="111"/>
      <c r="BO222" s="111"/>
      <c r="BP222" s="112"/>
      <c r="BQ222" s="113"/>
      <c r="BR222" s="114"/>
      <c r="BS222" s="113"/>
      <c r="BT222" s="115">
        <f t="shared" si="295"/>
        <v>0</v>
      </c>
      <c r="BU222" s="116">
        <f t="shared" si="288"/>
        <v>0</v>
      </c>
      <c r="BV222" s="117">
        <f t="shared" si="280"/>
        <v>0</v>
      </c>
      <c r="BW222" s="118"/>
      <c r="BX222" s="118"/>
      <c r="BY222" s="119"/>
      <c r="BZ222" s="118"/>
      <c r="CA222" s="105"/>
      <c r="CB222" s="108"/>
      <c r="CC222" s="108"/>
      <c r="CD222" s="139"/>
      <c r="CE222" s="108"/>
      <c r="CF222" s="109"/>
      <c r="CG222" s="120"/>
      <c r="CH222" s="120"/>
      <c r="CI222" s="121"/>
      <c r="CJ222" s="121"/>
      <c r="CK222" s="121"/>
      <c r="CL222" s="122"/>
      <c r="CM222" s="123">
        <f t="shared" si="281"/>
        <v>0</v>
      </c>
      <c r="CN222" s="124"/>
      <c r="CO222" s="94"/>
      <c r="CP222" s="122"/>
      <c r="CQ222" s="125" t="e">
        <f>+SUMIFS(#REF!,#REF!,AG222)</f>
        <v>#REF!</v>
      </c>
      <c r="CR222" s="126" t="e">
        <f>+SUMIFS(#REF!,#REF!,BB222)+SUMIFS(#REF!,#REF!,BH222)+SUMIFS(#REF!,#REF!,BN222)</f>
        <v>#REF!</v>
      </c>
      <c r="CS222" s="127" t="e">
        <f t="shared" si="294"/>
        <v>#REF!</v>
      </c>
      <c r="CT222" s="128"/>
      <c r="CU222" s="129">
        <f t="shared" si="282"/>
        <v>0</v>
      </c>
      <c r="CV222" s="130"/>
      <c r="CW222" s="131">
        <f t="shared" si="283"/>
        <v>0</v>
      </c>
      <c r="CX222" s="129">
        <f t="shared" si="284"/>
        <v>0</v>
      </c>
      <c r="CY222" s="132">
        <f t="shared" si="292"/>
        <v>0</v>
      </c>
      <c r="CZ222" s="132">
        <f t="shared" si="285"/>
        <v>42277</v>
      </c>
      <c r="DA222" s="133">
        <f t="shared" si="293"/>
        <v>100</v>
      </c>
      <c r="DB222" s="459"/>
      <c r="DC222" s="132">
        <f t="shared" si="290"/>
        <v>100</v>
      </c>
      <c r="DD222" s="134" t="e">
        <f t="shared" si="291"/>
        <v>#REF!</v>
      </c>
    </row>
    <row r="223" spans="2:108" s="141" customFormat="1" x14ac:dyDescent="0.25">
      <c r="B223" s="197"/>
      <c r="C223" s="187"/>
      <c r="D223" s="84"/>
      <c r="E223" s="194"/>
      <c r="F223" s="85"/>
      <c r="G223" s="85"/>
      <c r="H223" s="86"/>
      <c r="I223" s="216"/>
      <c r="J223" s="191"/>
      <c r="K223" s="143"/>
      <c r="L223" s="87"/>
      <c r="M223" s="190"/>
      <c r="N223" s="88"/>
      <c r="O223" s="97"/>
      <c r="P223" s="90"/>
      <c r="Q223" s="89"/>
      <c r="R223" s="90"/>
      <c r="S223" s="91"/>
      <c r="T223" s="92"/>
      <c r="U223" s="91"/>
      <c r="V223" s="224"/>
      <c r="W223" s="194"/>
      <c r="X223" s="194"/>
      <c r="Y223" s="94">
        <f t="shared" si="286"/>
        <v>0</v>
      </c>
      <c r="Z223" s="192"/>
      <c r="AA223" s="192"/>
      <c r="AB223" s="192"/>
      <c r="AC223" s="192"/>
      <c r="AD223" s="146"/>
      <c r="AE223" s="96"/>
      <c r="AF223" s="83"/>
      <c r="AG223" s="98"/>
      <c r="AH223" s="194"/>
      <c r="AI223" s="195"/>
      <c r="AJ223" s="257"/>
      <c r="AK223" s="146"/>
      <c r="AL223" s="88"/>
      <c r="AM223" s="88"/>
      <c r="AN223" s="94"/>
      <c r="AO223" s="94">
        <f t="shared" si="279"/>
        <v>0</v>
      </c>
      <c r="AP223" s="100" t="s">
        <v>17</v>
      </c>
      <c r="AQ223" s="101" t="s">
        <v>30</v>
      </c>
      <c r="AR223" s="101" t="s">
        <v>30</v>
      </c>
      <c r="AS223" s="101" t="s">
        <v>30</v>
      </c>
      <c r="AT223" s="102" t="s">
        <v>30</v>
      </c>
      <c r="AU223" s="194"/>
      <c r="AV223" s="194"/>
      <c r="AW223" s="88">
        <f t="shared" si="287"/>
        <v>0</v>
      </c>
      <c r="AX223" s="88"/>
      <c r="AY223" s="196"/>
      <c r="AZ223" s="103" t="e">
        <f>LOOKUP(AY223,#REF!,#REF!)</f>
        <v>#REF!</v>
      </c>
      <c r="BA223" s="232"/>
      <c r="BB223" s="104"/>
      <c r="BC223" s="104"/>
      <c r="BD223" s="105"/>
      <c r="BE223" s="106"/>
      <c r="BF223" s="104"/>
      <c r="BG223" s="105"/>
      <c r="BH223" s="107"/>
      <c r="BI223" s="108"/>
      <c r="BJ223" s="109"/>
      <c r="BK223" s="109"/>
      <c r="BL223" s="110"/>
      <c r="BM223" s="109"/>
      <c r="BN223" s="111"/>
      <c r="BO223" s="111"/>
      <c r="BP223" s="112"/>
      <c r="BQ223" s="113"/>
      <c r="BR223" s="114"/>
      <c r="BS223" s="113"/>
      <c r="BT223" s="115">
        <f t="shared" si="295"/>
        <v>0</v>
      </c>
      <c r="BU223" s="116">
        <f t="shared" si="288"/>
        <v>0</v>
      </c>
      <c r="BV223" s="117">
        <f t="shared" si="280"/>
        <v>0</v>
      </c>
      <c r="BW223" s="118"/>
      <c r="BX223" s="118"/>
      <c r="BY223" s="119"/>
      <c r="BZ223" s="118"/>
      <c r="CA223" s="105"/>
      <c r="CB223" s="109"/>
      <c r="CC223" s="108"/>
      <c r="CD223" s="108"/>
      <c r="CE223" s="108"/>
      <c r="CF223" s="109"/>
      <c r="CG223" s="120"/>
      <c r="CH223" s="120"/>
      <c r="CI223" s="121"/>
      <c r="CJ223" s="121"/>
      <c r="CK223" s="121"/>
      <c r="CL223" s="122"/>
      <c r="CM223" s="123">
        <f t="shared" si="281"/>
        <v>0</v>
      </c>
      <c r="CN223" s="124"/>
      <c r="CO223" s="94"/>
      <c r="CP223" s="122"/>
      <c r="CQ223" s="125" t="e">
        <f>+SUMIFS(#REF!,#REF!,AG223)</f>
        <v>#REF!</v>
      </c>
      <c r="CR223" s="126" t="e">
        <f>+SUMIFS(#REF!,#REF!,BB223)+SUMIFS(#REF!,#REF!,BH223)+SUMIFS(#REF!,#REF!,BN223)</f>
        <v>#REF!</v>
      </c>
      <c r="CS223" s="127" t="e">
        <f t="shared" si="294"/>
        <v>#REF!</v>
      </c>
      <c r="CT223" s="128"/>
      <c r="CU223" s="129">
        <f t="shared" si="282"/>
        <v>0</v>
      </c>
      <c r="CV223" s="130"/>
      <c r="CW223" s="131">
        <f t="shared" si="283"/>
        <v>0</v>
      </c>
      <c r="CX223" s="129">
        <f t="shared" si="284"/>
        <v>0</v>
      </c>
      <c r="CY223" s="132">
        <f t="shared" si="292"/>
        <v>0</v>
      </c>
      <c r="CZ223" s="132">
        <f t="shared" si="285"/>
        <v>42277</v>
      </c>
      <c r="DA223" s="133">
        <f t="shared" si="293"/>
        <v>100</v>
      </c>
      <c r="DB223" s="459"/>
      <c r="DC223" s="132">
        <f t="shared" si="290"/>
        <v>100</v>
      </c>
      <c r="DD223" s="134" t="e">
        <f t="shared" si="291"/>
        <v>#REF!</v>
      </c>
    </row>
    <row r="224" spans="2:108" s="141" customFormat="1" x14ac:dyDescent="0.25">
      <c r="B224" s="197"/>
      <c r="C224" s="43"/>
      <c r="D224" s="84"/>
      <c r="E224" s="194"/>
      <c r="F224" s="85"/>
      <c r="G224" s="85"/>
      <c r="H224" s="86"/>
      <c r="I224" s="86"/>
      <c r="J224" s="145"/>
      <c r="K224" s="98"/>
      <c r="L224" s="87"/>
      <c r="M224" s="87"/>
      <c r="N224" s="88"/>
      <c r="O224" s="97"/>
      <c r="P224" s="90"/>
      <c r="Q224" s="89"/>
      <c r="R224" s="90"/>
      <c r="S224" s="91"/>
      <c r="T224" s="92"/>
      <c r="U224" s="91"/>
      <c r="V224" s="135"/>
      <c r="W224" s="194"/>
      <c r="X224" s="194"/>
      <c r="Y224" s="94">
        <f t="shared" si="286"/>
        <v>0</v>
      </c>
      <c r="Z224" s="86"/>
      <c r="AA224" s="86"/>
      <c r="AB224" s="86"/>
      <c r="AC224" s="86"/>
      <c r="AD224" s="95"/>
      <c r="AE224" s="96"/>
      <c r="AF224" s="83"/>
      <c r="AG224" s="98"/>
      <c r="AH224" s="194"/>
      <c r="AI224" s="99"/>
      <c r="AJ224" s="258"/>
      <c r="AK224" s="95"/>
      <c r="AL224" s="88"/>
      <c r="AM224" s="88"/>
      <c r="AN224" s="94"/>
      <c r="AO224" s="94">
        <f t="shared" si="279"/>
        <v>0</v>
      </c>
      <c r="AP224" s="100" t="s">
        <v>17</v>
      </c>
      <c r="AQ224" s="101" t="s">
        <v>30</v>
      </c>
      <c r="AR224" s="101" t="s">
        <v>30</v>
      </c>
      <c r="AS224" s="101" t="s">
        <v>30</v>
      </c>
      <c r="AT224" s="102" t="s">
        <v>30</v>
      </c>
      <c r="AU224" s="194"/>
      <c r="AV224" s="194"/>
      <c r="AW224" s="88">
        <f t="shared" si="287"/>
        <v>0</v>
      </c>
      <c r="AX224" s="88">
        <f>+AV224+(3*365)</f>
        <v>1095</v>
      </c>
      <c r="AY224" s="136"/>
      <c r="AZ224" s="103" t="e">
        <f>LOOKUP(AY224,#REF!,#REF!)</f>
        <v>#REF!</v>
      </c>
      <c r="BA224" s="92"/>
      <c r="BB224" s="137"/>
      <c r="BC224" s="104"/>
      <c r="BD224" s="105"/>
      <c r="BE224" s="105"/>
      <c r="BF224" s="104"/>
      <c r="BG224" s="105"/>
      <c r="BH224" s="107"/>
      <c r="BI224" s="108"/>
      <c r="BJ224" s="109"/>
      <c r="BK224" s="109"/>
      <c r="BL224" s="110"/>
      <c r="BM224" s="109"/>
      <c r="BN224" s="111"/>
      <c r="BO224" s="111"/>
      <c r="BP224" s="112"/>
      <c r="BQ224" s="113"/>
      <c r="BR224" s="114"/>
      <c r="BS224" s="113"/>
      <c r="BT224" s="115">
        <f t="shared" si="295"/>
        <v>0</v>
      </c>
      <c r="BU224" s="116">
        <f t="shared" si="288"/>
        <v>0</v>
      </c>
      <c r="BV224" s="117">
        <f t="shared" si="280"/>
        <v>0</v>
      </c>
      <c r="BW224" s="118"/>
      <c r="BX224" s="118"/>
      <c r="BY224" s="118"/>
      <c r="BZ224" s="118"/>
      <c r="CA224" s="105"/>
      <c r="CB224" s="108"/>
      <c r="CC224" s="108"/>
      <c r="CD224" s="108"/>
      <c r="CE224" s="108"/>
      <c r="CF224" s="109"/>
      <c r="CG224" s="120"/>
      <c r="CH224" s="120"/>
      <c r="CI224" s="121"/>
      <c r="CJ224" s="121"/>
      <c r="CK224" s="121"/>
      <c r="CL224" s="122"/>
      <c r="CM224" s="123">
        <f t="shared" si="281"/>
        <v>0</v>
      </c>
      <c r="CN224" s="124"/>
      <c r="CO224" s="94"/>
      <c r="CP224" s="122"/>
      <c r="CQ224" s="125" t="e">
        <f>+SUMIFS(#REF!,#REF!,AG224)</f>
        <v>#REF!</v>
      </c>
      <c r="CR224" s="126" t="e">
        <f>+SUMIFS(#REF!,#REF!,BB224)+SUMIFS(#REF!,#REF!,BH224)+SUMIFS(#REF!,#REF!,BN224)</f>
        <v>#REF!</v>
      </c>
      <c r="CS224" s="127" t="e">
        <f t="shared" si="294"/>
        <v>#REF!</v>
      </c>
      <c r="CT224" s="128"/>
      <c r="CU224" s="129">
        <f t="shared" si="282"/>
        <v>0</v>
      </c>
      <c r="CV224" s="130"/>
      <c r="CW224" s="131">
        <f t="shared" si="283"/>
        <v>0</v>
      </c>
      <c r="CX224" s="129">
        <f t="shared" si="284"/>
        <v>0</v>
      </c>
      <c r="CY224" s="132">
        <f t="shared" si="292"/>
        <v>0</v>
      </c>
      <c r="CZ224" s="132">
        <f t="shared" si="285"/>
        <v>42277</v>
      </c>
      <c r="DA224" s="133">
        <f t="shared" si="293"/>
        <v>100</v>
      </c>
      <c r="DB224" s="459"/>
      <c r="DC224" s="132">
        <f t="shared" si="290"/>
        <v>100</v>
      </c>
      <c r="DD224" s="134" t="e">
        <f t="shared" si="291"/>
        <v>#REF!</v>
      </c>
    </row>
    <row r="225" spans="2:108" s="141" customFormat="1" x14ac:dyDescent="0.25">
      <c r="B225" s="197"/>
      <c r="C225" s="43"/>
      <c r="D225" s="84"/>
      <c r="E225" s="194"/>
      <c r="F225" s="85"/>
      <c r="G225" s="85"/>
      <c r="H225" s="86"/>
      <c r="I225" s="86"/>
      <c r="J225" s="145"/>
      <c r="K225" s="98"/>
      <c r="L225" s="87"/>
      <c r="M225" s="87"/>
      <c r="N225" s="88"/>
      <c r="O225" s="97"/>
      <c r="P225" s="90"/>
      <c r="Q225" s="89"/>
      <c r="R225" s="90"/>
      <c r="S225" s="91"/>
      <c r="T225" s="92"/>
      <c r="U225" s="91"/>
      <c r="V225" s="93"/>
      <c r="W225" s="194"/>
      <c r="X225" s="194"/>
      <c r="Y225" s="94">
        <f t="shared" si="286"/>
        <v>0</v>
      </c>
      <c r="Z225" s="86"/>
      <c r="AA225" s="86"/>
      <c r="AB225" s="86"/>
      <c r="AC225" s="86"/>
      <c r="AD225" s="95"/>
      <c r="AE225" s="96"/>
      <c r="AF225" s="83"/>
      <c r="AG225" s="98"/>
      <c r="AH225" s="194"/>
      <c r="AI225" s="99"/>
      <c r="AJ225" s="258"/>
      <c r="AK225" s="95"/>
      <c r="AL225" s="88"/>
      <c r="AM225" s="88"/>
      <c r="AN225" s="94"/>
      <c r="AO225" s="94">
        <f t="shared" si="279"/>
        <v>0</v>
      </c>
      <c r="AP225" s="100" t="s">
        <v>17</v>
      </c>
      <c r="AQ225" s="101" t="s">
        <v>30</v>
      </c>
      <c r="AR225" s="101" t="s">
        <v>30</v>
      </c>
      <c r="AS225" s="101" t="s">
        <v>30</v>
      </c>
      <c r="AT225" s="102" t="s">
        <v>30</v>
      </c>
      <c r="AU225" s="194"/>
      <c r="AV225" s="194"/>
      <c r="AW225" s="88">
        <f t="shared" si="287"/>
        <v>0</v>
      </c>
      <c r="AX225" s="88"/>
      <c r="AY225" s="136"/>
      <c r="AZ225" s="103" t="e">
        <f>LOOKUP(AY225,#REF!,#REF!)</f>
        <v>#REF!</v>
      </c>
      <c r="BA225" s="92"/>
      <c r="BB225" s="104"/>
      <c r="BC225" s="104"/>
      <c r="BD225" s="105"/>
      <c r="BE225" s="138"/>
      <c r="BF225" s="104"/>
      <c r="BG225" s="105"/>
      <c r="BH225" s="107"/>
      <c r="BI225" s="108"/>
      <c r="BJ225" s="109"/>
      <c r="BK225" s="109"/>
      <c r="BL225" s="110"/>
      <c r="BM225" s="109"/>
      <c r="BN225" s="111"/>
      <c r="BO225" s="111"/>
      <c r="BP225" s="112"/>
      <c r="BQ225" s="113"/>
      <c r="BR225" s="114"/>
      <c r="BS225" s="113"/>
      <c r="BT225" s="115">
        <f t="shared" si="295"/>
        <v>0</v>
      </c>
      <c r="BU225" s="116">
        <f t="shared" si="288"/>
        <v>0</v>
      </c>
      <c r="BV225" s="117">
        <f t="shared" si="280"/>
        <v>0</v>
      </c>
      <c r="BW225" s="118"/>
      <c r="BX225" s="118"/>
      <c r="BY225" s="119"/>
      <c r="BZ225" s="118"/>
      <c r="CA225" s="105"/>
      <c r="CB225" s="108"/>
      <c r="CC225" s="108"/>
      <c r="CD225" s="139"/>
      <c r="CE225" s="108"/>
      <c r="CF225" s="109"/>
      <c r="CG225" s="120"/>
      <c r="CH225" s="120"/>
      <c r="CI225" s="121"/>
      <c r="CJ225" s="121"/>
      <c r="CK225" s="121"/>
      <c r="CL225" s="122"/>
      <c r="CM225" s="123">
        <f t="shared" si="281"/>
        <v>0</v>
      </c>
      <c r="CN225" s="124"/>
      <c r="CO225" s="94"/>
      <c r="CP225" s="122"/>
      <c r="CQ225" s="125" t="e">
        <f>+SUMIFS(#REF!,#REF!,1511415)+SUMIFS(#REF!,#REF!,177415)+SUMIFS(#REF!,#REF!,177515)</f>
        <v>#REF!</v>
      </c>
      <c r="CR225" s="126" t="e">
        <f>+SUMIFS(#REF!,#REF!,BB225)+SUMIFS(#REF!,#REF!,BH225)+SUMIFS(#REF!,#REF!,BN225)</f>
        <v>#REF!</v>
      </c>
      <c r="CS225" s="127" t="e">
        <f t="shared" si="294"/>
        <v>#REF!</v>
      </c>
      <c r="CT225" s="128"/>
      <c r="CU225" s="129">
        <f t="shared" si="282"/>
        <v>0</v>
      </c>
      <c r="CV225" s="130"/>
      <c r="CW225" s="131">
        <f t="shared" si="283"/>
        <v>0</v>
      </c>
      <c r="CX225" s="129">
        <f t="shared" si="284"/>
        <v>0</v>
      </c>
      <c r="CY225" s="132">
        <f t="shared" si="292"/>
        <v>0</v>
      </c>
      <c r="CZ225" s="132">
        <f t="shared" si="285"/>
        <v>42277</v>
      </c>
      <c r="DA225" s="133">
        <f t="shared" si="293"/>
        <v>100</v>
      </c>
      <c r="DB225" s="459"/>
      <c r="DC225" s="132">
        <f t="shared" si="290"/>
        <v>100</v>
      </c>
      <c r="DD225" s="134" t="e">
        <f t="shared" si="291"/>
        <v>#REF!</v>
      </c>
    </row>
    <row r="226" spans="2:108" s="141" customFormat="1" x14ac:dyDescent="0.25">
      <c r="B226" s="197"/>
      <c r="C226" s="187"/>
      <c r="D226" s="84"/>
      <c r="E226" s="194"/>
      <c r="F226" s="85"/>
      <c r="G226" s="85"/>
      <c r="H226" s="86"/>
      <c r="I226" s="216"/>
      <c r="J226" s="191"/>
      <c r="K226" s="143"/>
      <c r="L226" s="87"/>
      <c r="M226" s="190"/>
      <c r="N226" s="88"/>
      <c r="O226" s="97"/>
      <c r="P226" s="90"/>
      <c r="Q226" s="89"/>
      <c r="R226" s="90"/>
      <c r="S226" s="91"/>
      <c r="T226" s="92"/>
      <c r="U226" s="91"/>
      <c r="V226" s="224"/>
      <c r="W226" s="194"/>
      <c r="X226" s="194"/>
      <c r="Y226" s="94">
        <f t="shared" si="286"/>
        <v>0</v>
      </c>
      <c r="Z226" s="192"/>
      <c r="AA226" s="192"/>
      <c r="AB226" s="192"/>
      <c r="AC226" s="192"/>
      <c r="AD226" s="146"/>
      <c r="AE226" s="96"/>
      <c r="AF226" s="83"/>
      <c r="AG226" s="98"/>
      <c r="AH226" s="194"/>
      <c r="AI226" s="195"/>
      <c r="AJ226" s="257"/>
      <c r="AK226" s="146"/>
      <c r="AL226" s="88"/>
      <c r="AM226" s="88"/>
      <c r="AN226" s="94"/>
      <c r="AO226" s="94">
        <f t="shared" si="279"/>
        <v>0</v>
      </c>
      <c r="AP226" s="100" t="s">
        <v>17</v>
      </c>
      <c r="AQ226" s="101" t="s">
        <v>30</v>
      </c>
      <c r="AR226" s="101" t="s">
        <v>30</v>
      </c>
      <c r="AS226" s="101" t="s">
        <v>30</v>
      </c>
      <c r="AT226" s="102" t="s">
        <v>30</v>
      </c>
      <c r="AU226" s="194"/>
      <c r="AV226" s="194"/>
      <c r="AW226" s="88">
        <f t="shared" si="287"/>
        <v>0</v>
      </c>
      <c r="AX226" s="88">
        <f>+AV226+(3*365)</f>
        <v>1095</v>
      </c>
      <c r="AY226" s="196"/>
      <c r="AZ226" s="103" t="e">
        <f>LOOKUP(AY226,#REF!,#REF!)</f>
        <v>#REF!</v>
      </c>
      <c r="BA226" s="232"/>
      <c r="BB226" s="104"/>
      <c r="BC226" s="104"/>
      <c r="BD226" s="105"/>
      <c r="BE226" s="106"/>
      <c r="BF226" s="104"/>
      <c r="BG226" s="105"/>
      <c r="BH226" s="107"/>
      <c r="BI226" s="108"/>
      <c r="BJ226" s="109"/>
      <c r="BK226" s="109"/>
      <c r="BL226" s="110"/>
      <c r="BM226" s="109"/>
      <c r="BN226" s="111"/>
      <c r="BO226" s="111"/>
      <c r="BP226" s="112"/>
      <c r="BQ226" s="113"/>
      <c r="BR226" s="114"/>
      <c r="BS226" s="113"/>
      <c r="BT226" s="115">
        <f t="shared" si="295"/>
        <v>0</v>
      </c>
      <c r="BU226" s="116">
        <f t="shared" si="288"/>
        <v>0</v>
      </c>
      <c r="BV226" s="117">
        <f t="shared" si="280"/>
        <v>0</v>
      </c>
      <c r="BW226" s="118"/>
      <c r="BX226" s="118"/>
      <c r="BY226" s="119"/>
      <c r="BZ226" s="118"/>
      <c r="CA226" s="105"/>
      <c r="CB226" s="109"/>
      <c r="CC226" s="108"/>
      <c r="CD226" s="108"/>
      <c r="CE226" s="108"/>
      <c r="CF226" s="109"/>
      <c r="CG226" s="120"/>
      <c r="CH226" s="120"/>
      <c r="CI226" s="121"/>
      <c r="CJ226" s="121"/>
      <c r="CK226" s="121"/>
      <c r="CL226" s="122"/>
      <c r="CM226" s="123">
        <f t="shared" si="281"/>
        <v>0</v>
      </c>
      <c r="CN226" s="124"/>
      <c r="CO226" s="94"/>
      <c r="CP226" s="122"/>
      <c r="CQ226" s="125" t="e">
        <f>+SUMIFS(#REF!,#REF!,AG226)</f>
        <v>#REF!</v>
      </c>
      <c r="CR226" s="126" t="e">
        <f>+SUMIFS(#REF!,#REF!,BB226)+SUMIFS(#REF!,#REF!,BH226)+SUMIFS(#REF!,#REF!,BN226)</f>
        <v>#REF!</v>
      </c>
      <c r="CS226" s="127" t="e">
        <f t="shared" si="294"/>
        <v>#REF!</v>
      </c>
      <c r="CT226" s="128"/>
      <c r="CU226" s="129">
        <f t="shared" si="282"/>
        <v>0</v>
      </c>
      <c r="CV226" s="130"/>
      <c r="CW226" s="131">
        <f t="shared" si="283"/>
        <v>0</v>
      </c>
      <c r="CX226" s="129">
        <f t="shared" si="284"/>
        <v>0</v>
      </c>
      <c r="CY226" s="132">
        <f t="shared" si="292"/>
        <v>0</v>
      </c>
      <c r="CZ226" s="132">
        <f t="shared" si="285"/>
        <v>42277</v>
      </c>
      <c r="DA226" s="133">
        <f t="shared" si="293"/>
        <v>100</v>
      </c>
      <c r="DB226" s="459"/>
      <c r="DC226" s="132">
        <f t="shared" si="290"/>
        <v>100</v>
      </c>
      <c r="DD226" s="134" t="e">
        <f t="shared" si="291"/>
        <v>#REF!</v>
      </c>
    </row>
    <row r="227" spans="2:108" s="141" customFormat="1" x14ac:dyDescent="0.25">
      <c r="B227" s="197"/>
      <c r="C227" s="43"/>
      <c r="D227" s="84"/>
      <c r="E227" s="194"/>
      <c r="F227" s="85"/>
      <c r="G227" s="85"/>
      <c r="H227" s="86"/>
      <c r="I227" s="86"/>
      <c r="J227" s="145"/>
      <c r="K227" s="98"/>
      <c r="L227" s="87"/>
      <c r="M227" s="87"/>
      <c r="N227" s="88"/>
      <c r="O227" s="97"/>
      <c r="P227" s="90"/>
      <c r="Q227" s="89"/>
      <c r="R227" s="90"/>
      <c r="S227" s="91"/>
      <c r="T227" s="92"/>
      <c r="U227" s="91"/>
      <c r="V227" s="135"/>
      <c r="W227" s="194"/>
      <c r="X227" s="194"/>
      <c r="Y227" s="94">
        <f t="shared" si="286"/>
        <v>0</v>
      </c>
      <c r="Z227" s="86"/>
      <c r="AA227" s="86"/>
      <c r="AB227" s="86"/>
      <c r="AC227" s="86"/>
      <c r="AD227" s="95"/>
      <c r="AE227" s="96"/>
      <c r="AF227" s="83"/>
      <c r="AG227" s="98"/>
      <c r="AH227" s="194"/>
      <c r="AI227" s="99"/>
      <c r="AJ227" s="258"/>
      <c r="AK227" s="95"/>
      <c r="AL227" s="88"/>
      <c r="AM227" s="88"/>
      <c r="AN227" s="94"/>
      <c r="AO227" s="94">
        <f t="shared" si="279"/>
        <v>0</v>
      </c>
      <c r="AP227" s="100" t="s">
        <v>17</v>
      </c>
      <c r="AQ227" s="101" t="s">
        <v>30</v>
      </c>
      <c r="AR227" s="101" t="s">
        <v>30</v>
      </c>
      <c r="AS227" s="101" t="s">
        <v>30</v>
      </c>
      <c r="AT227" s="102" t="s">
        <v>30</v>
      </c>
      <c r="AU227" s="194"/>
      <c r="AV227" s="194"/>
      <c r="AW227" s="88">
        <f t="shared" si="287"/>
        <v>0</v>
      </c>
      <c r="AX227" s="88"/>
      <c r="AY227" s="136"/>
      <c r="AZ227" s="103" t="e">
        <f>LOOKUP(AY227,#REF!,#REF!)</f>
        <v>#REF!</v>
      </c>
      <c r="BA227" s="92"/>
      <c r="BB227" s="137"/>
      <c r="BC227" s="104"/>
      <c r="BD227" s="105"/>
      <c r="BE227" s="105"/>
      <c r="BF227" s="104"/>
      <c r="BG227" s="105"/>
      <c r="BH227" s="107"/>
      <c r="BI227" s="108"/>
      <c r="BJ227" s="109"/>
      <c r="BK227" s="109"/>
      <c r="BL227" s="110"/>
      <c r="BM227" s="109"/>
      <c r="BN227" s="111"/>
      <c r="BO227" s="111"/>
      <c r="BP227" s="112"/>
      <c r="BQ227" s="113"/>
      <c r="BR227" s="114"/>
      <c r="BS227" s="113"/>
      <c r="BT227" s="115">
        <f t="shared" si="295"/>
        <v>0</v>
      </c>
      <c r="BU227" s="116">
        <f t="shared" si="288"/>
        <v>0</v>
      </c>
      <c r="BV227" s="117">
        <f t="shared" si="280"/>
        <v>0</v>
      </c>
      <c r="BW227" s="118"/>
      <c r="BX227" s="118"/>
      <c r="BY227" s="118"/>
      <c r="BZ227" s="118"/>
      <c r="CA227" s="105"/>
      <c r="CB227" s="108"/>
      <c r="CC227" s="108"/>
      <c r="CD227" s="108"/>
      <c r="CE227" s="108"/>
      <c r="CF227" s="109"/>
      <c r="CG227" s="120"/>
      <c r="CH227" s="120"/>
      <c r="CI227" s="121"/>
      <c r="CJ227" s="121"/>
      <c r="CK227" s="121"/>
      <c r="CL227" s="122"/>
      <c r="CM227" s="123">
        <f t="shared" si="281"/>
        <v>0</v>
      </c>
      <c r="CN227" s="124"/>
      <c r="CO227" s="94"/>
      <c r="CP227" s="122"/>
      <c r="CQ227" s="125" t="e">
        <f>+SUMIFS(#REF!,#REF!,AG227)</f>
        <v>#REF!</v>
      </c>
      <c r="CR227" s="126" t="e">
        <f>+SUMIFS(#REF!,#REF!,BB227)+SUMIFS(#REF!,#REF!,BH227)+SUMIFS(#REF!,#REF!,BN227)</f>
        <v>#REF!</v>
      </c>
      <c r="CS227" s="127" t="e">
        <f t="shared" si="294"/>
        <v>#REF!</v>
      </c>
      <c r="CT227" s="128"/>
      <c r="CU227" s="129">
        <f t="shared" si="282"/>
        <v>0</v>
      </c>
      <c r="CV227" s="130"/>
      <c r="CW227" s="131">
        <f t="shared" si="283"/>
        <v>0</v>
      </c>
      <c r="CX227" s="129">
        <f t="shared" si="284"/>
        <v>0</v>
      </c>
      <c r="CY227" s="132">
        <f t="shared" si="292"/>
        <v>0</v>
      </c>
      <c r="CZ227" s="132">
        <f t="shared" si="285"/>
        <v>42277</v>
      </c>
      <c r="DA227" s="133">
        <f t="shared" si="293"/>
        <v>100</v>
      </c>
      <c r="DB227" s="459"/>
      <c r="DC227" s="132">
        <f t="shared" si="290"/>
        <v>100</v>
      </c>
      <c r="DD227" s="134" t="e">
        <f t="shared" si="291"/>
        <v>#REF!</v>
      </c>
    </row>
    <row r="228" spans="2:108" s="141" customFormat="1" x14ac:dyDescent="0.25">
      <c r="B228" s="197"/>
      <c r="C228" s="43"/>
      <c r="D228" s="84"/>
      <c r="E228" s="194"/>
      <c r="F228" s="85"/>
      <c r="G228" s="85"/>
      <c r="H228" s="86"/>
      <c r="I228" s="86"/>
      <c r="J228" s="145"/>
      <c r="K228" s="98"/>
      <c r="L228" s="87"/>
      <c r="M228" s="87"/>
      <c r="N228" s="88"/>
      <c r="O228" s="97"/>
      <c r="P228" s="90"/>
      <c r="Q228" s="89"/>
      <c r="R228" s="90"/>
      <c r="S228" s="91"/>
      <c r="T228" s="92"/>
      <c r="U228" s="91"/>
      <c r="V228" s="93"/>
      <c r="W228" s="194"/>
      <c r="X228" s="194"/>
      <c r="Y228" s="94">
        <f t="shared" si="286"/>
        <v>0</v>
      </c>
      <c r="Z228" s="86"/>
      <c r="AA228" s="86"/>
      <c r="AB228" s="86"/>
      <c r="AC228" s="86"/>
      <c r="AD228" s="95"/>
      <c r="AE228" s="96"/>
      <c r="AF228" s="83"/>
      <c r="AG228" s="98"/>
      <c r="AH228" s="194"/>
      <c r="AI228" s="99"/>
      <c r="AJ228" s="258"/>
      <c r="AK228" s="95"/>
      <c r="AL228" s="88"/>
      <c r="AM228" s="88"/>
      <c r="AN228" s="94"/>
      <c r="AO228" s="94">
        <f t="shared" si="279"/>
        <v>0</v>
      </c>
      <c r="AP228" s="100" t="s">
        <v>17</v>
      </c>
      <c r="AQ228" s="101" t="s">
        <v>30</v>
      </c>
      <c r="AR228" s="101" t="s">
        <v>30</v>
      </c>
      <c r="AS228" s="101" t="s">
        <v>30</v>
      </c>
      <c r="AT228" s="102" t="s">
        <v>30</v>
      </c>
      <c r="AU228" s="194"/>
      <c r="AV228" s="194"/>
      <c r="AW228" s="88">
        <f t="shared" si="287"/>
        <v>0</v>
      </c>
      <c r="AX228" s="88">
        <f>+AV228+(3*365)</f>
        <v>1095</v>
      </c>
      <c r="AY228" s="136"/>
      <c r="AZ228" s="103" t="e">
        <f>LOOKUP(AY228,#REF!,#REF!)</f>
        <v>#REF!</v>
      </c>
      <c r="BA228" s="92"/>
      <c r="BB228" s="104"/>
      <c r="BC228" s="104"/>
      <c r="BD228" s="105"/>
      <c r="BE228" s="138"/>
      <c r="BF228" s="104"/>
      <c r="BG228" s="105"/>
      <c r="BH228" s="107"/>
      <c r="BI228" s="108"/>
      <c r="BJ228" s="109"/>
      <c r="BK228" s="109"/>
      <c r="BL228" s="110"/>
      <c r="BM228" s="109"/>
      <c r="BN228" s="111"/>
      <c r="BO228" s="111"/>
      <c r="BP228" s="112"/>
      <c r="BQ228" s="113"/>
      <c r="BR228" s="114"/>
      <c r="BS228" s="113"/>
      <c r="BT228" s="115">
        <f t="shared" si="295"/>
        <v>0</v>
      </c>
      <c r="BU228" s="116">
        <f t="shared" si="288"/>
        <v>0</v>
      </c>
      <c r="BV228" s="117">
        <f t="shared" si="280"/>
        <v>0</v>
      </c>
      <c r="BW228" s="118"/>
      <c r="BX228" s="118"/>
      <c r="BY228" s="119"/>
      <c r="BZ228" s="118"/>
      <c r="CA228" s="105"/>
      <c r="CB228" s="108"/>
      <c r="CC228" s="108"/>
      <c r="CD228" s="139"/>
      <c r="CE228" s="108"/>
      <c r="CF228" s="109"/>
      <c r="CG228" s="120"/>
      <c r="CH228" s="120"/>
      <c r="CI228" s="121"/>
      <c r="CJ228" s="121"/>
      <c r="CK228" s="121"/>
      <c r="CL228" s="122"/>
      <c r="CM228" s="123">
        <f t="shared" si="281"/>
        <v>0</v>
      </c>
      <c r="CN228" s="124"/>
      <c r="CO228" s="94"/>
      <c r="CP228" s="122"/>
      <c r="CQ228" s="125" t="e">
        <f>+SUMIFS(#REF!,#REF!,AG228)</f>
        <v>#REF!</v>
      </c>
      <c r="CR228" s="126" t="e">
        <f>+SUMIFS(#REF!,#REF!,BB228)+SUMIFS(#REF!,#REF!,BH228)+SUMIFS(#REF!,#REF!,BN228)</f>
        <v>#REF!</v>
      </c>
      <c r="CS228" s="127" t="e">
        <f t="shared" si="294"/>
        <v>#REF!</v>
      </c>
      <c r="CT228" s="128"/>
      <c r="CU228" s="129">
        <f t="shared" si="282"/>
        <v>0</v>
      </c>
      <c r="CV228" s="130"/>
      <c r="CW228" s="131">
        <f t="shared" si="283"/>
        <v>0</v>
      </c>
      <c r="CX228" s="129">
        <f t="shared" si="284"/>
        <v>0</v>
      </c>
      <c r="CY228" s="132">
        <f t="shared" si="292"/>
        <v>0</v>
      </c>
      <c r="CZ228" s="132">
        <f t="shared" si="285"/>
        <v>42277</v>
      </c>
      <c r="DA228" s="133">
        <f t="shared" si="293"/>
        <v>100</v>
      </c>
      <c r="DB228" s="459"/>
      <c r="DC228" s="132">
        <f t="shared" si="290"/>
        <v>100</v>
      </c>
      <c r="DD228" s="134" t="e">
        <f t="shared" si="291"/>
        <v>#REF!</v>
      </c>
    </row>
    <row r="229" spans="2:108" s="142" customFormat="1" x14ac:dyDescent="0.25">
      <c r="B229" s="197"/>
      <c r="C229" s="187"/>
      <c r="D229" s="84"/>
      <c r="E229" s="194"/>
      <c r="F229" s="85"/>
      <c r="G229" s="85"/>
      <c r="H229" s="86"/>
      <c r="I229" s="216"/>
      <c r="J229" s="191"/>
      <c r="K229" s="143"/>
      <c r="L229" s="87"/>
      <c r="M229" s="190"/>
      <c r="N229" s="88"/>
      <c r="O229" s="97"/>
      <c r="P229" s="90"/>
      <c r="Q229" s="89"/>
      <c r="R229" s="90"/>
      <c r="S229" s="91"/>
      <c r="T229" s="92"/>
      <c r="U229" s="91"/>
      <c r="V229" s="224"/>
      <c r="W229" s="194"/>
      <c r="X229" s="194"/>
      <c r="Y229" s="94">
        <f t="shared" si="286"/>
        <v>0</v>
      </c>
      <c r="Z229" s="192"/>
      <c r="AA229" s="192"/>
      <c r="AB229" s="192"/>
      <c r="AC229" s="192"/>
      <c r="AD229" s="146"/>
      <c r="AE229" s="96"/>
      <c r="AF229" s="83"/>
      <c r="AG229" s="98"/>
      <c r="AH229" s="194"/>
      <c r="AI229" s="195"/>
      <c r="AJ229" s="257"/>
      <c r="AK229" s="146"/>
      <c r="AL229" s="88"/>
      <c r="AM229" s="88"/>
      <c r="AN229" s="94"/>
      <c r="AO229" s="94">
        <f t="shared" si="279"/>
        <v>0</v>
      </c>
      <c r="AP229" s="100" t="s">
        <v>17</v>
      </c>
      <c r="AQ229" s="101" t="s">
        <v>30</v>
      </c>
      <c r="AR229" s="101" t="s">
        <v>30</v>
      </c>
      <c r="AS229" s="101" t="s">
        <v>30</v>
      </c>
      <c r="AT229" s="102" t="s">
        <v>30</v>
      </c>
      <c r="AU229" s="194"/>
      <c r="AV229" s="194"/>
      <c r="AW229" s="88">
        <f t="shared" si="287"/>
        <v>0</v>
      </c>
      <c r="AX229" s="88"/>
      <c r="AY229" s="196"/>
      <c r="AZ229" s="103" t="e">
        <f>LOOKUP(AY229,#REF!,#REF!)</f>
        <v>#REF!</v>
      </c>
      <c r="BA229" s="232"/>
      <c r="BB229" s="104"/>
      <c r="BC229" s="104"/>
      <c r="BD229" s="105"/>
      <c r="BE229" s="106"/>
      <c r="BF229" s="104"/>
      <c r="BG229" s="105"/>
      <c r="BH229" s="107"/>
      <c r="BI229" s="108"/>
      <c r="BJ229" s="109"/>
      <c r="BK229" s="109"/>
      <c r="BL229" s="110"/>
      <c r="BM229" s="109"/>
      <c r="BN229" s="111"/>
      <c r="BO229" s="111"/>
      <c r="BP229" s="112"/>
      <c r="BQ229" s="113"/>
      <c r="BR229" s="114"/>
      <c r="BS229" s="113"/>
      <c r="BT229" s="115">
        <f t="shared" si="295"/>
        <v>0</v>
      </c>
      <c r="BU229" s="116">
        <f t="shared" si="288"/>
        <v>0</v>
      </c>
      <c r="BV229" s="117">
        <f t="shared" si="280"/>
        <v>0</v>
      </c>
      <c r="BW229" s="118"/>
      <c r="BX229" s="118"/>
      <c r="BY229" s="119"/>
      <c r="BZ229" s="118"/>
      <c r="CA229" s="105"/>
      <c r="CB229" s="109"/>
      <c r="CC229" s="108"/>
      <c r="CD229" s="108"/>
      <c r="CE229" s="108"/>
      <c r="CF229" s="109"/>
      <c r="CG229" s="120"/>
      <c r="CH229" s="120"/>
      <c r="CI229" s="121"/>
      <c r="CJ229" s="121"/>
      <c r="CK229" s="121"/>
      <c r="CL229" s="122"/>
      <c r="CM229" s="123"/>
      <c r="CN229" s="124"/>
      <c r="CO229" s="94"/>
      <c r="CP229" s="122"/>
      <c r="CQ229" s="125"/>
      <c r="CR229" s="126"/>
      <c r="CS229" s="127"/>
      <c r="CT229" s="128"/>
      <c r="CU229" s="129"/>
      <c r="CV229" s="130"/>
      <c r="CW229" s="131"/>
      <c r="CX229" s="129"/>
      <c r="CY229" s="132"/>
      <c r="CZ229" s="132"/>
      <c r="DA229" s="133"/>
      <c r="DB229" s="459"/>
      <c r="DC229" s="132">
        <f t="shared" si="290"/>
        <v>0</v>
      </c>
      <c r="DD229" s="134">
        <f t="shared" si="291"/>
        <v>0</v>
      </c>
    </row>
    <row r="230" spans="2:108" s="141" customFormat="1" x14ac:dyDescent="0.25">
      <c r="B230" s="197"/>
      <c r="C230" s="43"/>
      <c r="D230" s="84"/>
      <c r="E230" s="194"/>
      <c r="F230" s="85"/>
      <c r="G230" s="85"/>
      <c r="H230" s="86"/>
      <c r="I230" s="86"/>
      <c r="J230" s="145"/>
      <c r="K230" s="98"/>
      <c r="L230" s="87"/>
      <c r="M230" s="87"/>
      <c r="N230" s="88"/>
      <c r="O230" s="97"/>
      <c r="P230" s="90"/>
      <c r="Q230" s="89"/>
      <c r="R230" s="90"/>
      <c r="S230" s="91"/>
      <c r="T230" s="92"/>
      <c r="U230" s="91"/>
      <c r="V230" s="135"/>
      <c r="W230" s="194"/>
      <c r="X230" s="194"/>
      <c r="Y230" s="94">
        <f t="shared" si="286"/>
        <v>0</v>
      </c>
      <c r="Z230" s="86"/>
      <c r="AA230" s="86"/>
      <c r="AB230" s="86"/>
      <c r="AC230" s="86"/>
      <c r="AD230" s="95"/>
      <c r="AE230" s="96"/>
      <c r="AF230" s="83"/>
      <c r="AG230" s="98"/>
      <c r="AH230" s="194"/>
      <c r="AI230" s="99"/>
      <c r="AJ230" s="258"/>
      <c r="AK230" s="95"/>
      <c r="AL230" s="88"/>
      <c r="AM230" s="88"/>
      <c r="AN230" s="94"/>
      <c r="AO230" s="94">
        <f t="shared" si="279"/>
        <v>0</v>
      </c>
      <c r="AP230" s="100" t="s">
        <v>17</v>
      </c>
      <c r="AQ230" s="101" t="s">
        <v>30</v>
      </c>
      <c r="AR230" s="101" t="s">
        <v>30</v>
      </c>
      <c r="AS230" s="101" t="s">
        <v>30</v>
      </c>
      <c r="AT230" s="102" t="s">
        <v>30</v>
      </c>
      <c r="AU230" s="194"/>
      <c r="AV230" s="194"/>
      <c r="AW230" s="88">
        <f t="shared" si="287"/>
        <v>0</v>
      </c>
      <c r="AX230" s="88"/>
      <c r="AY230" s="136"/>
      <c r="AZ230" s="103" t="e">
        <f>LOOKUP(AY230,#REF!,#REF!)</f>
        <v>#REF!</v>
      </c>
      <c r="BA230" s="92"/>
      <c r="BB230" s="137"/>
      <c r="BC230" s="104"/>
      <c r="BD230" s="105"/>
      <c r="BE230" s="105"/>
      <c r="BF230" s="104"/>
      <c r="BG230" s="105"/>
      <c r="BH230" s="107"/>
      <c r="BI230" s="108"/>
      <c r="BJ230" s="109"/>
      <c r="BK230" s="109"/>
      <c r="BL230" s="110"/>
      <c r="BM230" s="109"/>
      <c r="BN230" s="111"/>
      <c r="BO230" s="111"/>
      <c r="BP230" s="112"/>
      <c r="BQ230" s="113"/>
      <c r="BR230" s="114"/>
      <c r="BS230" s="113"/>
      <c r="BT230" s="115">
        <f t="shared" si="295"/>
        <v>0</v>
      </c>
      <c r="BU230" s="116">
        <f t="shared" si="288"/>
        <v>0</v>
      </c>
      <c r="BV230" s="117">
        <f t="shared" si="280"/>
        <v>0</v>
      </c>
      <c r="BW230" s="118"/>
      <c r="BX230" s="118"/>
      <c r="BY230" s="118"/>
      <c r="BZ230" s="118"/>
      <c r="CA230" s="105"/>
      <c r="CB230" s="108"/>
      <c r="CC230" s="108"/>
      <c r="CD230" s="108"/>
      <c r="CE230" s="108"/>
      <c r="CF230" s="109"/>
      <c r="CG230" s="120"/>
      <c r="CH230" s="120"/>
      <c r="CI230" s="121"/>
      <c r="CJ230" s="121"/>
      <c r="CK230" s="121"/>
      <c r="CL230" s="122"/>
      <c r="CM230" s="123">
        <f t="shared" ref="CM230:CM247" si="296">+IF(BX230&gt;AV230,IF(CC230&gt;BX230,IF(CH230&gt;CC230,CH230,CC230),BX230),AV230)</f>
        <v>0</v>
      </c>
      <c r="CN230" s="124"/>
      <c r="CO230" s="94"/>
      <c r="CP230" s="122"/>
      <c r="CQ230" s="125" t="e">
        <f>+SUMIFS(#REF!,#REF!,AG230)</f>
        <v>#REF!</v>
      </c>
      <c r="CR230" s="126" t="e">
        <f>+SUMIFS(#REF!,#REF!,BB230)+SUMIFS(#REF!,#REF!,BH230)+SUMIFS(#REF!,#REF!,BN230)</f>
        <v>#REF!</v>
      </c>
      <c r="CS230" s="127" t="e">
        <f t="shared" si="294"/>
        <v>#REF!</v>
      </c>
      <c r="CT230" s="128"/>
      <c r="CU230" s="129">
        <f t="shared" ref="CU230:CU247" si="297">+R230</f>
        <v>0</v>
      </c>
      <c r="CV230" s="130"/>
      <c r="CW230" s="131">
        <f t="shared" ref="CW230:CW247" si="298">+AU230</f>
        <v>0</v>
      </c>
      <c r="CX230" s="129">
        <f t="shared" ref="CX230:CX268" si="299">+CM230</f>
        <v>0</v>
      </c>
      <c r="CY230" s="132">
        <f t="shared" si="292"/>
        <v>0</v>
      </c>
      <c r="CZ230" s="132">
        <f t="shared" ref="CZ230:CZ268" si="300">+$DB$1-CW230</f>
        <v>42277</v>
      </c>
      <c r="DA230" s="133">
        <f t="shared" si="293"/>
        <v>100</v>
      </c>
      <c r="DB230" s="459"/>
      <c r="DC230" s="132">
        <f t="shared" si="290"/>
        <v>100</v>
      </c>
      <c r="DD230" s="134" t="e">
        <f t="shared" si="291"/>
        <v>#REF!</v>
      </c>
    </row>
    <row r="231" spans="2:108" s="141" customFormat="1" x14ac:dyDescent="0.25">
      <c r="B231" s="197"/>
      <c r="C231" s="43"/>
      <c r="D231" s="84"/>
      <c r="E231" s="194"/>
      <c r="F231" s="85"/>
      <c r="G231" s="85"/>
      <c r="H231" s="86"/>
      <c r="I231" s="86"/>
      <c r="J231" s="145"/>
      <c r="K231" s="98"/>
      <c r="L231" s="87"/>
      <c r="M231" s="87"/>
      <c r="N231" s="88"/>
      <c r="O231" s="97"/>
      <c r="P231" s="90"/>
      <c r="Q231" s="89"/>
      <c r="R231" s="90"/>
      <c r="S231" s="91"/>
      <c r="T231" s="92"/>
      <c r="U231" s="91"/>
      <c r="V231" s="93"/>
      <c r="W231" s="194"/>
      <c r="X231" s="194"/>
      <c r="Y231" s="94">
        <f t="shared" si="286"/>
        <v>0</v>
      </c>
      <c r="Z231" s="86"/>
      <c r="AA231" s="86"/>
      <c r="AB231" s="86"/>
      <c r="AC231" s="86"/>
      <c r="AD231" s="95"/>
      <c r="AE231" s="96"/>
      <c r="AF231" s="83"/>
      <c r="AG231" s="98"/>
      <c r="AH231" s="194"/>
      <c r="AI231" s="99"/>
      <c r="AJ231" s="258"/>
      <c r="AK231" s="95"/>
      <c r="AL231" s="88"/>
      <c r="AM231" s="88"/>
      <c r="AN231" s="94"/>
      <c r="AO231" s="94">
        <f t="shared" si="279"/>
        <v>0</v>
      </c>
      <c r="AP231" s="100" t="s">
        <v>17</v>
      </c>
      <c r="AQ231" s="101" t="s">
        <v>30</v>
      </c>
      <c r="AR231" s="101" t="s">
        <v>30</v>
      </c>
      <c r="AS231" s="101" t="s">
        <v>30</v>
      </c>
      <c r="AT231" s="102" t="s">
        <v>30</v>
      </c>
      <c r="AU231" s="194"/>
      <c r="AV231" s="194"/>
      <c r="AW231" s="88">
        <f t="shared" si="287"/>
        <v>0</v>
      </c>
      <c r="AX231" s="88"/>
      <c r="AY231" s="136"/>
      <c r="AZ231" s="103" t="e">
        <f>LOOKUP(AY231,#REF!,#REF!)</f>
        <v>#REF!</v>
      </c>
      <c r="BA231" s="92"/>
      <c r="BB231" s="104"/>
      <c r="BC231" s="104"/>
      <c r="BD231" s="105"/>
      <c r="BE231" s="138"/>
      <c r="BF231" s="104"/>
      <c r="BG231" s="105"/>
      <c r="BH231" s="107"/>
      <c r="BI231" s="108"/>
      <c r="BJ231" s="109"/>
      <c r="BK231" s="109"/>
      <c r="BL231" s="110"/>
      <c r="BM231" s="109"/>
      <c r="BN231" s="111"/>
      <c r="BO231" s="111"/>
      <c r="BP231" s="112"/>
      <c r="BQ231" s="113"/>
      <c r="BR231" s="114"/>
      <c r="BS231" s="113"/>
      <c r="BT231" s="115">
        <f t="shared" si="295"/>
        <v>0</v>
      </c>
      <c r="BU231" s="116">
        <f t="shared" si="288"/>
        <v>0</v>
      </c>
      <c r="BV231" s="117">
        <f t="shared" si="280"/>
        <v>0</v>
      </c>
      <c r="BW231" s="118"/>
      <c r="BX231" s="118"/>
      <c r="BY231" s="119"/>
      <c r="BZ231" s="118"/>
      <c r="CA231" s="105"/>
      <c r="CB231" s="108"/>
      <c r="CC231" s="108"/>
      <c r="CD231" s="139"/>
      <c r="CE231" s="108"/>
      <c r="CF231" s="109"/>
      <c r="CG231" s="120"/>
      <c r="CH231" s="120"/>
      <c r="CI231" s="121"/>
      <c r="CJ231" s="121"/>
      <c r="CK231" s="121"/>
      <c r="CL231" s="122"/>
      <c r="CM231" s="123">
        <f t="shared" si="296"/>
        <v>0</v>
      </c>
      <c r="CN231" s="124"/>
      <c r="CO231" s="94"/>
      <c r="CP231" s="122"/>
      <c r="CQ231" s="125" t="e">
        <f>+SUMIFS(#REF!,#REF!,AG231)</f>
        <v>#REF!</v>
      </c>
      <c r="CR231" s="126" t="e">
        <f>+SUMIFS(#REF!,#REF!,BB231)+SUMIFS(#REF!,#REF!,BH231)+SUMIFS(#REF!,#REF!,BN231)</f>
        <v>#REF!</v>
      </c>
      <c r="CS231" s="127" t="e">
        <f t="shared" si="294"/>
        <v>#REF!</v>
      </c>
      <c r="CT231" s="128"/>
      <c r="CU231" s="129">
        <f t="shared" si="297"/>
        <v>0</v>
      </c>
      <c r="CV231" s="130"/>
      <c r="CW231" s="131">
        <f t="shared" si="298"/>
        <v>0</v>
      </c>
      <c r="CX231" s="129">
        <f t="shared" si="299"/>
        <v>0</v>
      </c>
      <c r="CY231" s="132">
        <f t="shared" si="292"/>
        <v>0</v>
      </c>
      <c r="CZ231" s="132">
        <f t="shared" si="300"/>
        <v>42277</v>
      </c>
      <c r="DA231" s="133">
        <f t="shared" si="293"/>
        <v>100</v>
      </c>
      <c r="DB231" s="459"/>
      <c r="DC231" s="132">
        <f t="shared" si="290"/>
        <v>100</v>
      </c>
      <c r="DD231" s="134" t="e">
        <f t="shared" si="291"/>
        <v>#REF!</v>
      </c>
    </row>
    <row r="232" spans="2:108" s="141" customFormat="1" x14ac:dyDescent="0.25">
      <c r="B232" s="197"/>
      <c r="C232" s="187"/>
      <c r="D232" s="84"/>
      <c r="E232" s="194"/>
      <c r="F232" s="85"/>
      <c r="G232" s="85"/>
      <c r="H232" s="86"/>
      <c r="I232" s="216"/>
      <c r="J232" s="191"/>
      <c r="K232" s="143"/>
      <c r="L232" s="87"/>
      <c r="M232" s="190"/>
      <c r="N232" s="88"/>
      <c r="O232" s="97"/>
      <c r="P232" s="90"/>
      <c r="Q232" s="89"/>
      <c r="R232" s="90"/>
      <c r="S232" s="91"/>
      <c r="T232" s="92"/>
      <c r="U232" s="91"/>
      <c r="V232" s="224"/>
      <c r="W232" s="194"/>
      <c r="X232" s="194"/>
      <c r="Y232" s="94">
        <f t="shared" si="286"/>
        <v>0</v>
      </c>
      <c r="Z232" s="192"/>
      <c r="AA232" s="192"/>
      <c r="AB232" s="192"/>
      <c r="AC232" s="192"/>
      <c r="AD232" s="146"/>
      <c r="AE232" s="96"/>
      <c r="AF232" s="83"/>
      <c r="AG232" s="98"/>
      <c r="AH232" s="194"/>
      <c r="AI232" s="195"/>
      <c r="AJ232" s="257"/>
      <c r="AK232" s="146"/>
      <c r="AL232" s="88"/>
      <c r="AM232" s="88"/>
      <c r="AN232" s="94"/>
      <c r="AO232" s="94">
        <f t="shared" si="279"/>
        <v>0</v>
      </c>
      <c r="AP232" s="100" t="s">
        <v>17</v>
      </c>
      <c r="AQ232" s="101" t="s">
        <v>30</v>
      </c>
      <c r="AR232" s="101" t="s">
        <v>30</v>
      </c>
      <c r="AS232" s="101" t="s">
        <v>30</v>
      </c>
      <c r="AT232" s="102" t="s">
        <v>30</v>
      </c>
      <c r="AU232" s="194"/>
      <c r="AV232" s="194"/>
      <c r="AW232" s="88">
        <f t="shared" si="287"/>
        <v>0</v>
      </c>
      <c r="AX232" s="88"/>
      <c r="AY232" s="196"/>
      <c r="AZ232" s="103" t="e">
        <f>LOOKUP(AY232,#REF!,#REF!)</f>
        <v>#REF!</v>
      </c>
      <c r="BA232" s="232"/>
      <c r="BB232" s="104"/>
      <c r="BC232" s="104"/>
      <c r="BD232" s="105"/>
      <c r="BE232" s="106"/>
      <c r="BF232" s="104"/>
      <c r="BG232" s="105"/>
      <c r="BH232" s="107"/>
      <c r="BI232" s="108"/>
      <c r="BJ232" s="109"/>
      <c r="BK232" s="109"/>
      <c r="BL232" s="110"/>
      <c r="BM232" s="109"/>
      <c r="BN232" s="111"/>
      <c r="BO232" s="111"/>
      <c r="BP232" s="112"/>
      <c r="BQ232" s="113"/>
      <c r="BR232" s="114"/>
      <c r="BS232" s="113"/>
      <c r="BT232" s="115">
        <f t="shared" si="295"/>
        <v>0</v>
      </c>
      <c r="BU232" s="116">
        <f t="shared" si="288"/>
        <v>0</v>
      </c>
      <c r="BV232" s="117">
        <f t="shared" si="280"/>
        <v>0</v>
      </c>
      <c r="BW232" s="118"/>
      <c r="BX232" s="118"/>
      <c r="BY232" s="119"/>
      <c r="BZ232" s="118"/>
      <c r="CA232" s="105"/>
      <c r="CB232" s="109"/>
      <c r="CC232" s="108"/>
      <c r="CD232" s="108"/>
      <c r="CE232" s="108"/>
      <c r="CF232" s="109"/>
      <c r="CG232" s="120"/>
      <c r="CH232" s="120"/>
      <c r="CI232" s="121"/>
      <c r="CJ232" s="121"/>
      <c r="CK232" s="121"/>
      <c r="CL232" s="122"/>
      <c r="CM232" s="123">
        <f t="shared" si="296"/>
        <v>0</v>
      </c>
      <c r="CN232" s="124"/>
      <c r="CO232" s="94"/>
      <c r="CP232" s="122"/>
      <c r="CQ232" s="125" t="e">
        <f>+SUMIFS(#REF!,#REF!,AG232)</f>
        <v>#REF!</v>
      </c>
      <c r="CR232" s="126" t="e">
        <f>+SUMIFS(#REF!,#REF!,BB232)+SUMIFS(#REF!,#REF!,BH232)+SUMIFS(#REF!,#REF!,BN232)</f>
        <v>#REF!</v>
      </c>
      <c r="CS232" s="127" t="e">
        <f t="shared" si="294"/>
        <v>#REF!</v>
      </c>
      <c r="CT232" s="128"/>
      <c r="CU232" s="129">
        <f t="shared" si="297"/>
        <v>0</v>
      </c>
      <c r="CV232" s="130"/>
      <c r="CW232" s="131">
        <f t="shared" si="298"/>
        <v>0</v>
      </c>
      <c r="CX232" s="129">
        <f t="shared" si="299"/>
        <v>0</v>
      </c>
      <c r="CY232" s="132">
        <f t="shared" si="292"/>
        <v>0</v>
      </c>
      <c r="CZ232" s="132">
        <f t="shared" si="300"/>
        <v>42277</v>
      </c>
      <c r="DA232" s="133">
        <f t="shared" si="293"/>
        <v>100</v>
      </c>
      <c r="DB232" s="459"/>
      <c r="DC232" s="132">
        <f t="shared" si="290"/>
        <v>100</v>
      </c>
      <c r="DD232" s="134" t="e">
        <f t="shared" si="291"/>
        <v>#REF!</v>
      </c>
    </row>
    <row r="233" spans="2:108" s="141" customFormat="1" x14ac:dyDescent="0.25">
      <c r="B233" s="197"/>
      <c r="C233" s="43"/>
      <c r="D233" s="84"/>
      <c r="E233" s="194"/>
      <c r="F233" s="85"/>
      <c r="G233" s="85"/>
      <c r="H233" s="86"/>
      <c r="I233" s="86"/>
      <c r="J233" s="145"/>
      <c r="K233" s="98"/>
      <c r="L233" s="87"/>
      <c r="M233" s="87"/>
      <c r="N233" s="88"/>
      <c r="O233" s="97"/>
      <c r="P233" s="90"/>
      <c r="Q233" s="89"/>
      <c r="R233" s="90"/>
      <c r="S233" s="91"/>
      <c r="T233" s="92"/>
      <c r="U233" s="91"/>
      <c r="V233" s="135"/>
      <c r="W233" s="194"/>
      <c r="X233" s="194"/>
      <c r="Y233" s="94">
        <f t="shared" si="286"/>
        <v>0</v>
      </c>
      <c r="Z233" s="86"/>
      <c r="AA233" s="86"/>
      <c r="AB233" s="86"/>
      <c r="AC233" s="86"/>
      <c r="AD233" s="95"/>
      <c r="AE233" s="96"/>
      <c r="AF233" s="83"/>
      <c r="AG233" s="98"/>
      <c r="AH233" s="194"/>
      <c r="AI233" s="99"/>
      <c r="AJ233" s="258"/>
      <c r="AK233" s="95"/>
      <c r="AL233" s="88"/>
      <c r="AM233" s="88"/>
      <c r="AN233" s="94"/>
      <c r="AO233" s="94">
        <f t="shared" si="279"/>
        <v>0</v>
      </c>
      <c r="AP233" s="100" t="s">
        <v>17</v>
      </c>
      <c r="AQ233" s="101" t="s">
        <v>30</v>
      </c>
      <c r="AR233" s="101" t="s">
        <v>30</v>
      </c>
      <c r="AS233" s="101" t="s">
        <v>30</v>
      </c>
      <c r="AT233" s="102" t="s">
        <v>30</v>
      </c>
      <c r="AU233" s="194"/>
      <c r="AV233" s="194"/>
      <c r="AW233" s="88">
        <f t="shared" si="287"/>
        <v>0</v>
      </c>
      <c r="AX233" s="88"/>
      <c r="AY233" s="136"/>
      <c r="AZ233" s="103" t="e">
        <f>LOOKUP(AY233,#REF!,#REF!)</f>
        <v>#REF!</v>
      </c>
      <c r="BA233" s="92"/>
      <c r="BB233" s="137"/>
      <c r="BC233" s="104"/>
      <c r="BD233" s="105"/>
      <c r="BE233" s="105"/>
      <c r="BF233" s="104"/>
      <c r="BG233" s="105"/>
      <c r="BH233" s="107"/>
      <c r="BI233" s="108"/>
      <c r="BJ233" s="109"/>
      <c r="BK233" s="109"/>
      <c r="BL233" s="110"/>
      <c r="BM233" s="109"/>
      <c r="BN233" s="111"/>
      <c r="BO233" s="111"/>
      <c r="BP233" s="112"/>
      <c r="BQ233" s="113"/>
      <c r="BR233" s="114"/>
      <c r="BS233" s="113"/>
      <c r="BT233" s="115">
        <f t="shared" si="295"/>
        <v>0</v>
      </c>
      <c r="BU233" s="116">
        <f t="shared" si="288"/>
        <v>0</v>
      </c>
      <c r="BV233" s="117">
        <f t="shared" si="280"/>
        <v>0</v>
      </c>
      <c r="BW233" s="118"/>
      <c r="BX233" s="118"/>
      <c r="BY233" s="118"/>
      <c r="BZ233" s="118"/>
      <c r="CA233" s="105"/>
      <c r="CB233" s="108"/>
      <c r="CC233" s="108"/>
      <c r="CD233" s="108"/>
      <c r="CE233" s="108"/>
      <c r="CF233" s="109"/>
      <c r="CG233" s="120"/>
      <c r="CH233" s="120"/>
      <c r="CI233" s="121"/>
      <c r="CJ233" s="121"/>
      <c r="CK233" s="121"/>
      <c r="CL233" s="122"/>
      <c r="CM233" s="123">
        <f t="shared" si="296"/>
        <v>0</v>
      </c>
      <c r="CN233" s="124"/>
      <c r="CO233" s="94"/>
      <c r="CP233" s="122"/>
      <c r="CQ233" s="125" t="e">
        <f>+SUMIFS(#REF!,#REF!,AG233)</f>
        <v>#REF!</v>
      </c>
      <c r="CR233" s="126" t="e">
        <f>+SUMIFS(#REF!,#REF!,BB233)+SUMIFS(#REF!,#REF!,BH233)+SUMIFS(#REF!,#REF!,BN233)</f>
        <v>#REF!</v>
      </c>
      <c r="CS233" s="127" t="e">
        <f t="shared" si="294"/>
        <v>#REF!</v>
      </c>
      <c r="CT233" s="128"/>
      <c r="CU233" s="129">
        <f t="shared" si="297"/>
        <v>0</v>
      </c>
      <c r="CV233" s="130"/>
      <c r="CW233" s="131">
        <f t="shared" si="298"/>
        <v>0</v>
      </c>
      <c r="CX233" s="129">
        <f t="shared" si="299"/>
        <v>0</v>
      </c>
      <c r="CY233" s="132">
        <f t="shared" si="292"/>
        <v>0</v>
      </c>
      <c r="CZ233" s="132">
        <f t="shared" si="300"/>
        <v>42277</v>
      </c>
      <c r="DA233" s="133">
        <f t="shared" si="293"/>
        <v>100</v>
      </c>
      <c r="DB233" s="459"/>
      <c r="DC233" s="132">
        <f t="shared" si="290"/>
        <v>100</v>
      </c>
      <c r="DD233" s="134" t="e">
        <f t="shared" si="291"/>
        <v>#REF!</v>
      </c>
    </row>
    <row r="234" spans="2:108" s="141" customFormat="1" x14ac:dyDescent="0.25">
      <c r="B234" s="197"/>
      <c r="C234" s="43"/>
      <c r="D234" s="84"/>
      <c r="E234" s="194"/>
      <c r="F234" s="85"/>
      <c r="G234" s="85"/>
      <c r="H234" s="86"/>
      <c r="I234" s="86"/>
      <c r="J234" s="145"/>
      <c r="K234" s="98"/>
      <c r="L234" s="87"/>
      <c r="M234" s="87"/>
      <c r="N234" s="88"/>
      <c r="O234" s="97"/>
      <c r="P234" s="90"/>
      <c r="Q234" s="89"/>
      <c r="R234" s="90"/>
      <c r="S234" s="91"/>
      <c r="T234" s="92"/>
      <c r="U234" s="91"/>
      <c r="V234" s="93"/>
      <c r="W234" s="194"/>
      <c r="X234" s="194"/>
      <c r="Y234" s="94">
        <f t="shared" si="286"/>
        <v>0</v>
      </c>
      <c r="Z234" s="86"/>
      <c r="AA234" s="86"/>
      <c r="AB234" s="86"/>
      <c r="AC234" s="86"/>
      <c r="AD234" s="95"/>
      <c r="AE234" s="96"/>
      <c r="AF234" s="83"/>
      <c r="AG234" s="98"/>
      <c r="AH234" s="194"/>
      <c r="AI234" s="99"/>
      <c r="AJ234" s="258"/>
      <c r="AK234" s="95"/>
      <c r="AL234" s="88"/>
      <c r="AM234" s="88"/>
      <c r="AN234" s="94"/>
      <c r="AO234" s="94">
        <f t="shared" si="279"/>
        <v>0</v>
      </c>
      <c r="AP234" s="100" t="s">
        <v>17</v>
      </c>
      <c r="AQ234" s="101" t="s">
        <v>30</v>
      </c>
      <c r="AR234" s="101" t="s">
        <v>30</v>
      </c>
      <c r="AS234" s="101" t="s">
        <v>30</v>
      </c>
      <c r="AT234" s="102" t="s">
        <v>30</v>
      </c>
      <c r="AU234" s="194"/>
      <c r="AV234" s="194"/>
      <c r="AW234" s="88">
        <f t="shared" si="287"/>
        <v>0</v>
      </c>
      <c r="AX234" s="88"/>
      <c r="AY234" s="136"/>
      <c r="AZ234" s="103" t="e">
        <f>LOOKUP(AY234,#REF!,#REF!)</f>
        <v>#REF!</v>
      </c>
      <c r="BA234" s="92"/>
      <c r="BB234" s="104"/>
      <c r="BC234" s="104"/>
      <c r="BD234" s="105"/>
      <c r="BE234" s="138"/>
      <c r="BF234" s="104"/>
      <c r="BG234" s="105"/>
      <c r="BH234" s="107"/>
      <c r="BI234" s="108"/>
      <c r="BJ234" s="109"/>
      <c r="BK234" s="109"/>
      <c r="BL234" s="110"/>
      <c r="BM234" s="109"/>
      <c r="BN234" s="111"/>
      <c r="BO234" s="111"/>
      <c r="BP234" s="112"/>
      <c r="BQ234" s="113"/>
      <c r="BR234" s="114"/>
      <c r="BS234" s="113"/>
      <c r="BT234" s="115">
        <f t="shared" si="295"/>
        <v>0</v>
      </c>
      <c r="BU234" s="116">
        <f t="shared" si="288"/>
        <v>0</v>
      </c>
      <c r="BV234" s="117">
        <f t="shared" si="280"/>
        <v>0</v>
      </c>
      <c r="BW234" s="118"/>
      <c r="BX234" s="118"/>
      <c r="BY234" s="119"/>
      <c r="BZ234" s="118"/>
      <c r="CA234" s="105"/>
      <c r="CB234" s="108"/>
      <c r="CC234" s="108"/>
      <c r="CD234" s="139"/>
      <c r="CE234" s="108"/>
      <c r="CF234" s="109"/>
      <c r="CG234" s="120"/>
      <c r="CH234" s="120"/>
      <c r="CI234" s="121"/>
      <c r="CJ234" s="121"/>
      <c r="CK234" s="121"/>
      <c r="CL234" s="122"/>
      <c r="CM234" s="123">
        <f t="shared" si="296"/>
        <v>0</v>
      </c>
      <c r="CN234" s="124"/>
      <c r="CO234" s="94"/>
      <c r="CP234" s="122"/>
      <c r="CQ234" s="125" t="e">
        <f>+SUMIFS(#REF!,#REF!,AG234)</f>
        <v>#REF!</v>
      </c>
      <c r="CR234" s="126" t="e">
        <f>+SUMIFS(#REF!,#REF!,BB234)+SUMIFS(#REF!,#REF!,BH234)+SUMIFS(#REF!,#REF!,BN234)</f>
        <v>#REF!</v>
      </c>
      <c r="CS234" s="127" t="e">
        <f t="shared" si="294"/>
        <v>#REF!</v>
      </c>
      <c r="CT234" s="128"/>
      <c r="CU234" s="129">
        <f t="shared" si="297"/>
        <v>0</v>
      </c>
      <c r="CV234" s="130"/>
      <c r="CW234" s="131">
        <f t="shared" si="298"/>
        <v>0</v>
      </c>
      <c r="CX234" s="129">
        <f t="shared" si="299"/>
        <v>0</v>
      </c>
      <c r="CY234" s="132">
        <f t="shared" si="292"/>
        <v>0</v>
      </c>
      <c r="CZ234" s="132">
        <f t="shared" si="300"/>
        <v>42277</v>
      </c>
      <c r="DA234" s="133">
        <f t="shared" si="293"/>
        <v>100</v>
      </c>
      <c r="DB234" s="459"/>
      <c r="DC234" s="132">
        <f t="shared" si="290"/>
        <v>100</v>
      </c>
      <c r="DD234" s="134" t="e">
        <f t="shared" si="291"/>
        <v>#REF!</v>
      </c>
    </row>
    <row r="235" spans="2:108" s="141" customFormat="1" x14ac:dyDescent="0.25">
      <c r="B235" s="197"/>
      <c r="C235" s="187"/>
      <c r="D235" s="84"/>
      <c r="E235" s="194"/>
      <c r="F235" s="85"/>
      <c r="G235" s="85"/>
      <c r="H235" s="86"/>
      <c r="I235" s="216"/>
      <c r="J235" s="191"/>
      <c r="K235" s="143"/>
      <c r="L235" s="87"/>
      <c r="M235" s="190"/>
      <c r="N235" s="88"/>
      <c r="O235" s="97"/>
      <c r="P235" s="90"/>
      <c r="Q235" s="89"/>
      <c r="R235" s="90"/>
      <c r="S235" s="91"/>
      <c r="T235" s="92"/>
      <c r="U235" s="91"/>
      <c r="V235" s="224"/>
      <c r="W235" s="194"/>
      <c r="X235" s="194"/>
      <c r="Y235" s="94">
        <f t="shared" si="286"/>
        <v>0</v>
      </c>
      <c r="Z235" s="192"/>
      <c r="AA235" s="192"/>
      <c r="AB235" s="192"/>
      <c r="AC235" s="192"/>
      <c r="AD235" s="146"/>
      <c r="AE235" s="96"/>
      <c r="AF235" s="83"/>
      <c r="AG235" s="98"/>
      <c r="AH235" s="194"/>
      <c r="AI235" s="195"/>
      <c r="AJ235" s="257"/>
      <c r="AK235" s="146"/>
      <c r="AL235" s="88"/>
      <c r="AM235" s="88"/>
      <c r="AN235" s="94"/>
      <c r="AO235" s="94">
        <f t="shared" si="279"/>
        <v>0</v>
      </c>
      <c r="AP235" s="100" t="s">
        <v>17</v>
      </c>
      <c r="AQ235" s="101" t="s">
        <v>30</v>
      </c>
      <c r="AR235" s="101" t="s">
        <v>30</v>
      </c>
      <c r="AS235" s="101" t="s">
        <v>30</v>
      </c>
      <c r="AT235" s="102" t="s">
        <v>30</v>
      </c>
      <c r="AU235" s="194"/>
      <c r="AV235" s="194"/>
      <c r="AW235" s="88">
        <f t="shared" si="287"/>
        <v>0</v>
      </c>
      <c r="AX235" s="88"/>
      <c r="AY235" s="196"/>
      <c r="AZ235" s="103" t="e">
        <f>LOOKUP(AY235,#REF!,#REF!)</f>
        <v>#REF!</v>
      </c>
      <c r="BA235" s="232"/>
      <c r="BB235" s="104"/>
      <c r="BC235" s="104"/>
      <c r="BD235" s="105"/>
      <c r="BE235" s="106"/>
      <c r="BF235" s="104"/>
      <c r="BG235" s="105"/>
      <c r="BH235" s="107"/>
      <c r="BI235" s="108"/>
      <c r="BJ235" s="109"/>
      <c r="BK235" s="109"/>
      <c r="BL235" s="110"/>
      <c r="BM235" s="109"/>
      <c r="BN235" s="111"/>
      <c r="BO235" s="111"/>
      <c r="BP235" s="112"/>
      <c r="BQ235" s="113"/>
      <c r="BR235" s="114"/>
      <c r="BS235" s="113"/>
      <c r="BT235" s="115">
        <f t="shared" si="295"/>
        <v>0</v>
      </c>
      <c r="BU235" s="116">
        <f t="shared" si="288"/>
        <v>0</v>
      </c>
      <c r="BV235" s="117">
        <f t="shared" si="280"/>
        <v>0</v>
      </c>
      <c r="BW235" s="118"/>
      <c r="BX235" s="118"/>
      <c r="BY235" s="119"/>
      <c r="BZ235" s="118"/>
      <c r="CA235" s="105"/>
      <c r="CB235" s="109"/>
      <c r="CC235" s="108"/>
      <c r="CD235" s="108"/>
      <c r="CE235" s="108"/>
      <c r="CF235" s="109"/>
      <c r="CG235" s="120"/>
      <c r="CH235" s="120"/>
      <c r="CI235" s="121"/>
      <c r="CJ235" s="121"/>
      <c r="CK235" s="121"/>
      <c r="CL235" s="122"/>
      <c r="CM235" s="123">
        <f t="shared" si="296"/>
        <v>0</v>
      </c>
      <c r="CN235" s="124"/>
      <c r="CO235" s="94"/>
      <c r="CP235" s="122"/>
      <c r="CQ235" s="125" t="e">
        <f>+SUMIFS(#REF!,#REF!,AG235)</f>
        <v>#REF!</v>
      </c>
      <c r="CR235" s="126" t="e">
        <f>+SUMIFS(#REF!,#REF!,BB235)+SUMIFS(#REF!,#REF!,BH235)+SUMIFS(#REF!,#REF!,BN235)</f>
        <v>#REF!</v>
      </c>
      <c r="CS235" s="127" t="e">
        <f t="shared" si="294"/>
        <v>#REF!</v>
      </c>
      <c r="CT235" s="128"/>
      <c r="CU235" s="129">
        <f t="shared" si="297"/>
        <v>0</v>
      </c>
      <c r="CV235" s="130"/>
      <c r="CW235" s="131">
        <f t="shared" si="298"/>
        <v>0</v>
      </c>
      <c r="CX235" s="129">
        <f t="shared" si="299"/>
        <v>0</v>
      </c>
      <c r="CY235" s="132">
        <f t="shared" si="292"/>
        <v>0</v>
      </c>
      <c r="CZ235" s="132">
        <f t="shared" si="300"/>
        <v>42277</v>
      </c>
      <c r="DA235" s="133">
        <f t="shared" si="293"/>
        <v>100</v>
      </c>
      <c r="DB235" s="459"/>
      <c r="DC235" s="132">
        <f t="shared" si="290"/>
        <v>100</v>
      </c>
      <c r="DD235" s="134" t="e">
        <f t="shared" si="291"/>
        <v>#REF!</v>
      </c>
    </row>
    <row r="236" spans="2:108" s="141" customFormat="1" x14ac:dyDescent="0.25">
      <c r="B236" s="197"/>
      <c r="C236" s="43"/>
      <c r="D236" s="84"/>
      <c r="E236" s="194"/>
      <c r="F236" s="85"/>
      <c r="G236" s="85"/>
      <c r="H236" s="86"/>
      <c r="I236" s="86"/>
      <c r="J236" s="145"/>
      <c r="K236" s="98"/>
      <c r="L236" s="87"/>
      <c r="M236" s="87"/>
      <c r="N236" s="88"/>
      <c r="O236" s="97"/>
      <c r="P236" s="90"/>
      <c r="Q236" s="89"/>
      <c r="R236" s="90"/>
      <c r="S236" s="91"/>
      <c r="T236" s="92"/>
      <c r="U236" s="91"/>
      <c r="V236" s="135"/>
      <c r="W236" s="194"/>
      <c r="X236" s="194"/>
      <c r="Y236" s="94">
        <f t="shared" si="286"/>
        <v>0</v>
      </c>
      <c r="Z236" s="86"/>
      <c r="AA236" s="86"/>
      <c r="AB236" s="86"/>
      <c r="AC236" s="86"/>
      <c r="AD236" s="95"/>
      <c r="AE236" s="96"/>
      <c r="AF236" s="83"/>
      <c r="AG236" s="98"/>
      <c r="AH236" s="194"/>
      <c r="AI236" s="99"/>
      <c r="AJ236" s="258"/>
      <c r="AK236" s="95"/>
      <c r="AL236" s="88"/>
      <c r="AM236" s="88"/>
      <c r="AN236" s="94"/>
      <c r="AO236" s="94">
        <f t="shared" si="279"/>
        <v>0</v>
      </c>
      <c r="AP236" s="100" t="s">
        <v>17</v>
      </c>
      <c r="AQ236" s="101" t="s">
        <v>30</v>
      </c>
      <c r="AR236" s="101" t="s">
        <v>30</v>
      </c>
      <c r="AS236" s="101" t="s">
        <v>30</v>
      </c>
      <c r="AT236" s="102" t="s">
        <v>30</v>
      </c>
      <c r="AU236" s="194"/>
      <c r="AV236" s="194"/>
      <c r="AW236" s="88">
        <f t="shared" si="287"/>
        <v>0</v>
      </c>
      <c r="AX236" s="88">
        <v>44165</v>
      </c>
      <c r="AY236" s="136"/>
      <c r="AZ236" s="103" t="e">
        <f>LOOKUP(AY236,#REF!,#REF!)</f>
        <v>#REF!</v>
      </c>
      <c r="BA236" s="92"/>
      <c r="BB236" s="137"/>
      <c r="BC236" s="104"/>
      <c r="BD236" s="105"/>
      <c r="BE236" s="105"/>
      <c r="BF236" s="104"/>
      <c r="BG236" s="105"/>
      <c r="BH236" s="107"/>
      <c r="BI236" s="108"/>
      <c r="BJ236" s="109"/>
      <c r="BK236" s="109"/>
      <c r="BL236" s="110"/>
      <c r="BM236" s="109"/>
      <c r="BN236" s="111"/>
      <c r="BO236" s="111"/>
      <c r="BP236" s="112"/>
      <c r="BQ236" s="113"/>
      <c r="BR236" s="114"/>
      <c r="BS236" s="113"/>
      <c r="BT236" s="115">
        <f t="shared" si="295"/>
        <v>0</v>
      </c>
      <c r="BU236" s="116">
        <f t="shared" si="288"/>
        <v>0</v>
      </c>
      <c r="BV236" s="117">
        <f t="shared" si="280"/>
        <v>0</v>
      </c>
      <c r="BW236" s="118"/>
      <c r="BX236" s="118"/>
      <c r="BY236" s="118"/>
      <c r="BZ236" s="118"/>
      <c r="CA236" s="105"/>
      <c r="CB236" s="108"/>
      <c r="CC236" s="108"/>
      <c r="CD236" s="108"/>
      <c r="CE236" s="108"/>
      <c r="CF236" s="109"/>
      <c r="CG236" s="120"/>
      <c r="CH236" s="120"/>
      <c r="CI236" s="121"/>
      <c r="CJ236" s="121"/>
      <c r="CK236" s="121"/>
      <c r="CL236" s="122"/>
      <c r="CM236" s="123">
        <f t="shared" si="296"/>
        <v>0</v>
      </c>
      <c r="CN236" s="124"/>
      <c r="CO236" s="94"/>
      <c r="CP236" s="122"/>
      <c r="CQ236" s="125" t="e">
        <f>+SUMIFS(#REF!,#REF!,AG236)</f>
        <v>#REF!</v>
      </c>
      <c r="CR236" s="126" t="e">
        <f>+SUMIFS(#REF!,#REF!,BB236)+SUMIFS(#REF!,#REF!,BH236)+SUMIFS(#REF!,#REF!,BN236)</f>
        <v>#REF!</v>
      </c>
      <c r="CS236" s="127" t="e">
        <f t="shared" si="294"/>
        <v>#REF!</v>
      </c>
      <c r="CT236" s="128"/>
      <c r="CU236" s="129">
        <f t="shared" si="297"/>
        <v>0</v>
      </c>
      <c r="CV236" s="130"/>
      <c r="CW236" s="131">
        <f t="shared" si="298"/>
        <v>0</v>
      </c>
      <c r="CX236" s="129">
        <f t="shared" si="299"/>
        <v>0</v>
      </c>
      <c r="CY236" s="132">
        <f t="shared" si="292"/>
        <v>0</v>
      </c>
      <c r="CZ236" s="132">
        <f t="shared" si="300"/>
        <v>42277</v>
      </c>
      <c r="DA236" s="133">
        <f t="shared" si="293"/>
        <v>100</v>
      </c>
      <c r="DB236" s="459"/>
      <c r="DC236" s="132">
        <f t="shared" si="290"/>
        <v>100</v>
      </c>
      <c r="DD236" s="134" t="e">
        <f t="shared" si="291"/>
        <v>#REF!</v>
      </c>
    </row>
    <row r="237" spans="2:108" s="141" customFormat="1" x14ac:dyDescent="0.25">
      <c r="B237" s="197"/>
      <c r="C237" s="43"/>
      <c r="D237" s="84"/>
      <c r="E237" s="194"/>
      <c r="F237" s="85"/>
      <c r="G237" s="85"/>
      <c r="H237" s="86"/>
      <c r="I237" s="86"/>
      <c r="J237" s="145"/>
      <c r="K237" s="98"/>
      <c r="L237" s="87"/>
      <c r="M237" s="87"/>
      <c r="N237" s="88"/>
      <c r="O237" s="97"/>
      <c r="P237" s="90"/>
      <c r="Q237" s="89"/>
      <c r="R237" s="90"/>
      <c r="S237" s="91"/>
      <c r="T237" s="92"/>
      <c r="U237" s="91"/>
      <c r="V237" s="93"/>
      <c r="W237" s="194"/>
      <c r="X237" s="194"/>
      <c r="Y237" s="94">
        <f t="shared" si="286"/>
        <v>0</v>
      </c>
      <c r="Z237" s="86"/>
      <c r="AA237" s="86"/>
      <c r="AB237" s="86"/>
      <c r="AC237" s="86"/>
      <c r="AD237" s="95"/>
      <c r="AE237" s="96"/>
      <c r="AF237" s="83"/>
      <c r="AG237" s="98"/>
      <c r="AH237" s="194"/>
      <c r="AI237" s="99"/>
      <c r="AJ237" s="258"/>
      <c r="AK237" s="95"/>
      <c r="AL237" s="88"/>
      <c r="AM237" s="88"/>
      <c r="AN237" s="94"/>
      <c r="AO237" s="94">
        <f t="shared" si="279"/>
        <v>0</v>
      </c>
      <c r="AP237" s="100" t="s">
        <v>17</v>
      </c>
      <c r="AQ237" s="101" t="s">
        <v>30</v>
      </c>
      <c r="AR237" s="101" t="s">
        <v>30</v>
      </c>
      <c r="AS237" s="101" t="s">
        <v>30</v>
      </c>
      <c r="AT237" s="102" t="s">
        <v>30</v>
      </c>
      <c r="AU237" s="194"/>
      <c r="AV237" s="194"/>
      <c r="AW237" s="88">
        <f t="shared" si="287"/>
        <v>0</v>
      </c>
      <c r="AX237" s="88">
        <v>44165</v>
      </c>
      <c r="AY237" s="136"/>
      <c r="AZ237" s="103" t="e">
        <f>LOOKUP(AY237,#REF!,#REF!)</f>
        <v>#REF!</v>
      </c>
      <c r="BA237" s="92"/>
      <c r="BB237" s="104"/>
      <c r="BC237" s="104"/>
      <c r="BD237" s="105"/>
      <c r="BE237" s="138"/>
      <c r="BF237" s="104"/>
      <c r="BG237" s="105"/>
      <c r="BH237" s="107"/>
      <c r="BI237" s="108"/>
      <c r="BJ237" s="109"/>
      <c r="BK237" s="109"/>
      <c r="BL237" s="110"/>
      <c r="BM237" s="109"/>
      <c r="BN237" s="111"/>
      <c r="BO237" s="111"/>
      <c r="BP237" s="112"/>
      <c r="BQ237" s="113"/>
      <c r="BR237" s="114"/>
      <c r="BS237" s="113"/>
      <c r="BT237" s="115">
        <f t="shared" si="295"/>
        <v>0</v>
      </c>
      <c r="BU237" s="116">
        <f t="shared" si="288"/>
        <v>0</v>
      </c>
      <c r="BV237" s="117">
        <f t="shared" si="280"/>
        <v>0</v>
      </c>
      <c r="BW237" s="118"/>
      <c r="BX237" s="118"/>
      <c r="BY237" s="119"/>
      <c r="BZ237" s="118"/>
      <c r="CA237" s="105"/>
      <c r="CB237" s="108"/>
      <c r="CC237" s="108"/>
      <c r="CD237" s="139"/>
      <c r="CE237" s="108"/>
      <c r="CF237" s="109"/>
      <c r="CG237" s="120"/>
      <c r="CH237" s="120"/>
      <c r="CI237" s="121"/>
      <c r="CJ237" s="121"/>
      <c r="CK237" s="121"/>
      <c r="CL237" s="122"/>
      <c r="CM237" s="123">
        <f t="shared" si="296"/>
        <v>0</v>
      </c>
      <c r="CN237" s="124"/>
      <c r="CO237" s="94"/>
      <c r="CP237" s="122"/>
      <c r="CQ237" s="125" t="e">
        <f>+SUMIFS(#REF!,#REF!,AG237)</f>
        <v>#REF!</v>
      </c>
      <c r="CR237" s="126" t="e">
        <f>+SUMIFS(#REF!,#REF!,BB237)+SUMIFS(#REF!,#REF!,BH237)+SUMIFS(#REF!,#REF!,BN237)</f>
        <v>#REF!</v>
      </c>
      <c r="CS237" s="127" t="e">
        <f t="shared" si="294"/>
        <v>#REF!</v>
      </c>
      <c r="CT237" s="128"/>
      <c r="CU237" s="129">
        <f t="shared" si="297"/>
        <v>0</v>
      </c>
      <c r="CV237" s="130"/>
      <c r="CW237" s="131">
        <f t="shared" si="298"/>
        <v>0</v>
      </c>
      <c r="CX237" s="129">
        <f t="shared" si="299"/>
        <v>0</v>
      </c>
      <c r="CY237" s="132">
        <f t="shared" si="292"/>
        <v>0</v>
      </c>
      <c r="CZ237" s="132">
        <f t="shared" si="300"/>
        <v>42277</v>
      </c>
      <c r="DA237" s="133">
        <f t="shared" si="293"/>
        <v>100</v>
      </c>
      <c r="DB237" s="459"/>
      <c r="DC237" s="132">
        <f t="shared" si="290"/>
        <v>100</v>
      </c>
      <c r="DD237" s="134" t="e">
        <f t="shared" si="291"/>
        <v>#REF!</v>
      </c>
    </row>
    <row r="238" spans="2:108" s="141" customFormat="1" x14ac:dyDescent="0.25">
      <c r="B238" s="197"/>
      <c r="C238" s="187"/>
      <c r="D238" s="84"/>
      <c r="E238" s="194"/>
      <c r="F238" s="85"/>
      <c r="G238" s="85"/>
      <c r="H238" s="86"/>
      <c r="I238" s="216"/>
      <c r="J238" s="191"/>
      <c r="K238" s="143"/>
      <c r="L238" s="87"/>
      <c r="M238" s="190"/>
      <c r="N238" s="88"/>
      <c r="O238" s="97"/>
      <c r="P238" s="90"/>
      <c r="Q238" s="89"/>
      <c r="R238" s="90"/>
      <c r="S238" s="91"/>
      <c r="T238" s="92"/>
      <c r="U238" s="91"/>
      <c r="V238" s="224"/>
      <c r="W238" s="194"/>
      <c r="X238" s="194"/>
      <c r="Y238" s="94">
        <f t="shared" si="286"/>
        <v>0</v>
      </c>
      <c r="Z238" s="192"/>
      <c r="AA238" s="192"/>
      <c r="AB238" s="192"/>
      <c r="AC238" s="192"/>
      <c r="AD238" s="146"/>
      <c r="AE238" s="96"/>
      <c r="AF238" s="83"/>
      <c r="AG238" s="98"/>
      <c r="AH238" s="194"/>
      <c r="AI238" s="195"/>
      <c r="AJ238" s="257"/>
      <c r="AK238" s="146"/>
      <c r="AL238" s="88"/>
      <c r="AM238" s="88"/>
      <c r="AN238" s="94"/>
      <c r="AO238" s="94">
        <f t="shared" si="279"/>
        <v>0</v>
      </c>
      <c r="AP238" s="100" t="s">
        <v>17</v>
      </c>
      <c r="AQ238" s="101" t="s">
        <v>30</v>
      </c>
      <c r="AR238" s="101" t="s">
        <v>30</v>
      </c>
      <c r="AS238" s="101" t="s">
        <v>30</v>
      </c>
      <c r="AT238" s="102" t="s">
        <v>30</v>
      </c>
      <c r="AU238" s="194"/>
      <c r="AV238" s="194"/>
      <c r="AW238" s="88">
        <f t="shared" si="287"/>
        <v>0</v>
      </c>
      <c r="AX238" s="88"/>
      <c r="AY238" s="196"/>
      <c r="AZ238" s="103" t="e">
        <f>LOOKUP(AY238,#REF!,#REF!)</f>
        <v>#REF!</v>
      </c>
      <c r="BA238" s="232"/>
      <c r="BB238" s="104"/>
      <c r="BC238" s="104"/>
      <c r="BD238" s="105"/>
      <c r="BE238" s="106"/>
      <c r="BF238" s="104"/>
      <c r="BG238" s="105"/>
      <c r="BH238" s="107"/>
      <c r="BI238" s="108"/>
      <c r="BJ238" s="109"/>
      <c r="BK238" s="109"/>
      <c r="BL238" s="110"/>
      <c r="BM238" s="109"/>
      <c r="BN238" s="111"/>
      <c r="BO238" s="111"/>
      <c r="BP238" s="112"/>
      <c r="BQ238" s="113"/>
      <c r="BR238" s="114"/>
      <c r="BS238" s="113"/>
      <c r="BT238" s="115">
        <f t="shared" si="295"/>
        <v>0</v>
      </c>
      <c r="BU238" s="116">
        <f t="shared" si="288"/>
        <v>0</v>
      </c>
      <c r="BV238" s="117">
        <f t="shared" si="280"/>
        <v>0</v>
      </c>
      <c r="BW238" s="118"/>
      <c r="BX238" s="118"/>
      <c r="BY238" s="119"/>
      <c r="BZ238" s="118"/>
      <c r="CA238" s="105"/>
      <c r="CB238" s="109"/>
      <c r="CC238" s="108"/>
      <c r="CD238" s="108"/>
      <c r="CE238" s="108"/>
      <c r="CF238" s="109"/>
      <c r="CG238" s="120"/>
      <c r="CH238" s="120"/>
      <c r="CI238" s="121"/>
      <c r="CJ238" s="121"/>
      <c r="CK238" s="121"/>
      <c r="CL238" s="122"/>
      <c r="CM238" s="123">
        <f t="shared" si="296"/>
        <v>0</v>
      </c>
      <c r="CN238" s="124"/>
      <c r="CO238" s="94"/>
      <c r="CP238" s="122"/>
      <c r="CQ238" s="125" t="e">
        <f>+SUMIFS(#REF!,#REF!,AG238)</f>
        <v>#REF!</v>
      </c>
      <c r="CR238" s="126" t="e">
        <f>+SUMIFS(#REF!,#REF!,BB238)+SUMIFS(#REF!,#REF!,BH238)+SUMIFS(#REF!,#REF!,BN238)</f>
        <v>#REF!</v>
      </c>
      <c r="CS238" s="127" t="e">
        <f t="shared" si="294"/>
        <v>#REF!</v>
      </c>
      <c r="CT238" s="128"/>
      <c r="CU238" s="129">
        <f t="shared" si="297"/>
        <v>0</v>
      </c>
      <c r="CV238" s="130"/>
      <c r="CW238" s="131">
        <f t="shared" si="298"/>
        <v>0</v>
      </c>
      <c r="CX238" s="129">
        <f t="shared" si="299"/>
        <v>0</v>
      </c>
      <c r="CY238" s="132">
        <f t="shared" si="292"/>
        <v>0</v>
      </c>
      <c r="CZ238" s="132">
        <f t="shared" si="300"/>
        <v>42277</v>
      </c>
      <c r="DA238" s="133">
        <f t="shared" si="293"/>
        <v>100</v>
      </c>
      <c r="DB238" s="459"/>
      <c r="DC238" s="132">
        <f t="shared" si="290"/>
        <v>100</v>
      </c>
      <c r="DD238" s="134" t="e">
        <f t="shared" si="291"/>
        <v>#REF!</v>
      </c>
    </row>
    <row r="239" spans="2:108" s="141" customFormat="1" x14ac:dyDescent="0.25">
      <c r="B239" s="197"/>
      <c r="C239" s="43"/>
      <c r="D239" s="84"/>
      <c r="E239" s="194"/>
      <c r="F239" s="85"/>
      <c r="G239" s="85"/>
      <c r="H239" s="86"/>
      <c r="I239" s="86"/>
      <c r="J239" s="145"/>
      <c r="K239" s="98"/>
      <c r="L239" s="87"/>
      <c r="M239" s="87"/>
      <c r="N239" s="88"/>
      <c r="O239" s="97"/>
      <c r="P239" s="90"/>
      <c r="Q239" s="89"/>
      <c r="R239" s="90"/>
      <c r="S239" s="91"/>
      <c r="T239" s="92"/>
      <c r="U239" s="91"/>
      <c r="V239" s="135"/>
      <c r="W239" s="194"/>
      <c r="X239" s="194"/>
      <c r="Y239" s="94">
        <f t="shared" si="286"/>
        <v>0</v>
      </c>
      <c r="Z239" s="86"/>
      <c r="AA239" s="86"/>
      <c r="AB239" s="86"/>
      <c r="AC239" s="86"/>
      <c r="AD239" s="95"/>
      <c r="AE239" s="96"/>
      <c r="AF239" s="83"/>
      <c r="AG239" s="98"/>
      <c r="AH239" s="194"/>
      <c r="AI239" s="99"/>
      <c r="AJ239" s="258"/>
      <c r="AK239" s="95"/>
      <c r="AL239" s="88"/>
      <c r="AM239" s="88"/>
      <c r="AN239" s="94"/>
      <c r="AO239" s="94">
        <f t="shared" si="279"/>
        <v>0</v>
      </c>
      <c r="AP239" s="100" t="s">
        <v>17</v>
      </c>
      <c r="AQ239" s="101" t="s">
        <v>30</v>
      </c>
      <c r="AR239" s="101" t="s">
        <v>30</v>
      </c>
      <c r="AS239" s="101" t="s">
        <v>30</v>
      </c>
      <c r="AT239" s="102" t="s">
        <v>30</v>
      </c>
      <c r="AU239" s="194"/>
      <c r="AV239" s="194"/>
      <c r="AW239" s="88">
        <f t="shared" si="287"/>
        <v>0</v>
      </c>
      <c r="AX239" s="88"/>
      <c r="AY239" s="136"/>
      <c r="AZ239" s="103" t="e">
        <f>LOOKUP(AY239,#REF!,#REF!)</f>
        <v>#REF!</v>
      </c>
      <c r="BA239" s="92"/>
      <c r="BB239" s="137"/>
      <c r="BC239" s="104"/>
      <c r="BD239" s="105"/>
      <c r="BE239" s="105"/>
      <c r="BF239" s="104"/>
      <c r="BG239" s="105"/>
      <c r="BH239" s="107"/>
      <c r="BI239" s="108"/>
      <c r="BJ239" s="109"/>
      <c r="BK239" s="109"/>
      <c r="BL239" s="110"/>
      <c r="BM239" s="109"/>
      <c r="BN239" s="111"/>
      <c r="BO239" s="111"/>
      <c r="BP239" s="112"/>
      <c r="BQ239" s="113"/>
      <c r="BR239" s="114"/>
      <c r="BS239" s="113"/>
      <c r="BT239" s="115">
        <f t="shared" si="295"/>
        <v>0</v>
      </c>
      <c r="BU239" s="116">
        <f t="shared" si="288"/>
        <v>0</v>
      </c>
      <c r="BV239" s="117">
        <f t="shared" si="280"/>
        <v>0</v>
      </c>
      <c r="BW239" s="118"/>
      <c r="BX239" s="118"/>
      <c r="BY239" s="118"/>
      <c r="BZ239" s="118"/>
      <c r="CA239" s="105"/>
      <c r="CB239" s="108"/>
      <c r="CC239" s="108"/>
      <c r="CD239" s="108"/>
      <c r="CE239" s="108"/>
      <c r="CF239" s="109"/>
      <c r="CG239" s="120"/>
      <c r="CH239" s="120"/>
      <c r="CI239" s="121"/>
      <c r="CJ239" s="121"/>
      <c r="CK239" s="121"/>
      <c r="CL239" s="122"/>
      <c r="CM239" s="123">
        <f t="shared" si="296"/>
        <v>0</v>
      </c>
      <c r="CN239" s="124"/>
      <c r="CO239" s="94"/>
      <c r="CP239" s="122"/>
      <c r="CQ239" s="125" t="e">
        <f>+SUMIFS(#REF!,#REF!,AG239)</f>
        <v>#REF!</v>
      </c>
      <c r="CR239" s="126" t="e">
        <f>+SUMIFS(#REF!,#REF!,BB239)+SUMIFS(#REF!,#REF!,BH239)+SUMIFS(#REF!,#REF!,BN239)</f>
        <v>#REF!</v>
      </c>
      <c r="CS239" s="127" t="e">
        <f t="shared" si="294"/>
        <v>#REF!</v>
      </c>
      <c r="CT239" s="128"/>
      <c r="CU239" s="129">
        <f t="shared" si="297"/>
        <v>0</v>
      </c>
      <c r="CV239" s="130"/>
      <c r="CW239" s="131">
        <f t="shared" si="298"/>
        <v>0</v>
      </c>
      <c r="CX239" s="129">
        <f t="shared" si="299"/>
        <v>0</v>
      </c>
      <c r="CY239" s="132">
        <f t="shared" si="292"/>
        <v>0</v>
      </c>
      <c r="CZ239" s="132">
        <f t="shared" si="300"/>
        <v>42277</v>
      </c>
      <c r="DA239" s="133">
        <f t="shared" si="293"/>
        <v>100</v>
      </c>
      <c r="DB239" s="459"/>
      <c r="DC239" s="132">
        <f t="shared" si="290"/>
        <v>100</v>
      </c>
      <c r="DD239" s="134" t="e">
        <f t="shared" si="291"/>
        <v>#REF!</v>
      </c>
    </row>
    <row r="240" spans="2:108" s="141" customFormat="1" x14ac:dyDescent="0.25">
      <c r="B240" s="197"/>
      <c r="C240" s="43"/>
      <c r="D240" s="84"/>
      <c r="E240" s="194"/>
      <c r="F240" s="85"/>
      <c r="G240" s="85"/>
      <c r="H240" s="86"/>
      <c r="I240" s="86"/>
      <c r="J240" s="145"/>
      <c r="K240" s="98"/>
      <c r="L240" s="87"/>
      <c r="M240" s="87"/>
      <c r="N240" s="88"/>
      <c r="O240" s="97"/>
      <c r="P240" s="90"/>
      <c r="Q240" s="89"/>
      <c r="R240" s="90"/>
      <c r="S240" s="91"/>
      <c r="T240" s="92"/>
      <c r="U240" s="91"/>
      <c r="V240" s="93"/>
      <c r="W240" s="194"/>
      <c r="X240" s="194"/>
      <c r="Y240" s="94">
        <f t="shared" si="286"/>
        <v>0</v>
      </c>
      <c r="Z240" s="86"/>
      <c r="AA240" s="86"/>
      <c r="AB240" s="86"/>
      <c r="AC240" s="86"/>
      <c r="AD240" s="95"/>
      <c r="AE240" s="96"/>
      <c r="AF240" s="83"/>
      <c r="AG240" s="98"/>
      <c r="AH240" s="194"/>
      <c r="AI240" s="99"/>
      <c r="AJ240" s="258"/>
      <c r="AK240" s="95"/>
      <c r="AL240" s="88"/>
      <c r="AM240" s="88"/>
      <c r="AN240" s="94"/>
      <c r="AO240" s="94">
        <f t="shared" si="279"/>
        <v>0</v>
      </c>
      <c r="AP240" s="100" t="s">
        <v>17</v>
      </c>
      <c r="AQ240" s="101" t="s">
        <v>30</v>
      </c>
      <c r="AR240" s="101" t="s">
        <v>30</v>
      </c>
      <c r="AS240" s="101" t="s">
        <v>30</v>
      </c>
      <c r="AT240" s="102" t="s">
        <v>30</v>
      </c>
      <c r="AU240" s="194"/>
      <c r="AV240" s="194"/>
      <c r="AW240" s="88">
        <f t="shared" si="287"/>
        <v>0</v>
      </c>
      <c r="AX240" s="88"/>
      <c r="AY240" s="136"/>
      <c r="AZ240" s="103" t="e">
        <f>LOOKUP(AY240,#REF!,#REF!)</f>
        <v>#REF!</v>
      </c>
      <c r="BA240" s="92"/>
      <c r="BB240" s="104"/>
      <c r="BC240" s="104"/>
      <c r="BD240" s="105"/>
      <c r="BE240" s="138"/>
      <c r="BF240" s="104"/>
      <c r="BG240" s="105"/>
      <c r="BH240" s="107"/>
      <c r="BI240" s="108"/>
      <c r="BJ240" s="109"/>
      <c r="BK240" s="109"/>
      <c r="BL240" s="110"/>
      <c r="BM240" s="109"/>
      <c r="BN240" s="111"/>
      <c r="BO240" s="111"/>
      <c r="BP240" s="112"/>
      <c r="BQ240" s="113"/>
      <c r="BR240" s="114"/>
      <c r="BS240" s="113"/>
      <c r="BT240" s="115">
        <f t="shared" si="295"/>
        <v>0</v>
      </c>
      <c r="BU240" s="116">
        <f t="shared" si="288"/>
        <v>0</v>
      </c>
      <c r="BV240" s="117">
        <f t="shared" si="280"/>
        <v>0</v>
      </c>
      <c r="BW240" s="118"/>
      <c r="BX240" s="118"/>
      <c r="BY240" s="119"/>
      <c r="BZ240" s="118"/>
      <c r="CA240" s="105"/>
      <c r="CB240" s="108"/>
      <c r="CC240" s="108"/>
      <c r="CD240" s="139"/>
      <c r="CE240" s="108"/>
      <c r="CF240" s="109"/>
      <c r="CG240" s="120"/>
      <c r="CH240" s="120"/>
      <c r="CI240" s="121"/>
      <c r="CJ240" s="121"/>
      <c r="CK240" s="121"/>
      <c r="CL240" s="122"/>
      <c r="CM240" s="123">
        <f t="shared" si="296"/>
        <v>0</v>
      </c>
      <c r="CN240" s="124"/>
      <c r="CO240" s="94"/>
      <c r="CP240" s="122"/>
      <c r="CQ240" s="125" t="e">
        <f>+SUMIFS(#REF!,#REF!,AG240)</f>
        <v>#REF!</v>
      </c>
      <c r="CR240" s="126" t="e">
        <f>+SUMIFS(#REF!,#REF!,BB240)+SUMIFS(#REF!,#REF!,BH240)+SUMIFS(#REF!,#REF!,BN240)</f>
        <v>#REF!</v>
      </c>
      <c r="CS240" s="127" t="e">
        <f t="shared" si="294"/>
        <v>#REF!</v>
      </c>
      <c r="CT240" s="128"/>
      <c r="CU240" s="129">
        <f t="shared" si="297"/>
        <v>0</v>
      </c>
      <c r="CV240" s="130"/>
      <c r="CW240" s="131">
        <f t="shared" si="298"/>
        <v>0</v>
      </c>
      <c r="CX240" s="129">
        <f t="shared" si="299"/>
        <v>0</v>
      </c>
      <c r="CY240" s="132">
        <f t="shared" si="292"/>
        <v>0</v>
      </c>
      <c r="CZ240" s="132">
        <f t="shared" si="300"/>
        <v>42277</v>
      </c>
      <c r="DA240" s="133">
        <f t="shared" si="293"/>
        <v>100</v>
      </c>
      <c r="DB240" s="459"/>
      <c r="DC240" s="132">
        <f t="shared" si="290"/>
        <v>100</v>
      </c>
      <c r="DD240" s="134" t="e">
        <f t="shared" si="291"/>
        <v>#REF!</v>
      </c>
    </row>
    <row r="241" spans="2:108" s="141" customFormat="1" x14ac:dyDescent="0.25">
      <c r="B241" s="197"/>
      <c r="C241" s="187"/>
      <c r="D241" s="84"/>
      <c r="E241" s="194"/>
      <c r="F241" s="85"/>
      <c r="G241" s="85"/>
      <c r="H241" s="86"/>
      <c r="I241" s="216"/>
      <c r="J241" s="191"/>
      <c r="K241" s="143"/>
      <c r="L241" s="87"/>
      <c r="M241" s="190"/>
      <c r="N241" s="88"/>
      <c r="O241" s="97"/>
      <c r="P241" s="90"/>
      <c r="Q241" s="89"/>
      <c r="R241" s="90"/>
      <c r="S241" s="91"/>
      <c r="T241" s="92"/>
      <c r="U241" s="91"/>
      <c r="V241" s="224"/>
      <c r="W241" s="194"/>
      <c r="X241" s="194"/>
      <c r="Y241" s="94">
        <f t="shared" si="286"/>
        <v>0</v>
      </c>
      <c r="Z241" s="192"/>
      <c r="AA241" s="192"/>
      <c r="AB241" s="192"/>
      <c r="AC241" s="192"/>
      <c r="AD241" s="146"/>
      <c r="AE241" s="96"/>
      <c r="AF241" s="83"/>
      <c r="AG241" s="98"/>
      <c r="AH241" s="194"/>
      <c r="AI241" s="195"/>
      <c r="AJ241" s="257"/>
      <c r="AK241" s="146"/>
      <c r="AL241" s="88"/>
      <c r="AM241" s="88"/>
      <c r="AN241" s="94"/>
      <c r="AO241" s="94">
        <f t="shared" si="279"/>
        <v>0</v>
      </c>
      <c r="AP241" s="100" t="s">
        <v>17</v>
      </c>
      <c r="AQ241" s="101" t="s">
        <v>30</v>
      </c>
      <c r="AR241" s="101" t="s">
        <v>30</v>
      </c>
      <c r="AS241" s="101" t="s">
        <v>30</v>
      </c>
      <c r="AT241" s="102" t="s">
        <v>30</v>
      </c>
      <c r="AU241" s="194"/>
      <c r="AV241" s="194"/>
      <c r="AW241" s="88">
        <f t="shared" si="287"/>
        <v>0</v>
      </c>
      <c r="AX241" s="88"/>
      <c r="AY241" s="196"/>
      <c r="AZ241" s="103" t="e">
        <f>LOOKUP(AY241,#REF!,#REF!)</f>
        <v>#REF!</v>
      </c>
      <c r="BA241" s="232"/>
      <c r="BB241" s="104"/>
      <c r="BC241" s="104"/>
      <c r="BD241" s="105"/>
      <c r="BE241" s="106"/>
      <c r="BF241" s="104"/>
      <c r="BG241" s="105"/>
      <c r="BH241" s="107"/>
      <c r="BI241" s="108"/>
      <c r="BJ241" s="109"/>
      <c r="BK241" s="109"/>
      <c r="BL241" s="110"/>
      <c r="BM241" s="109"/>
      <c r="BN241" s="111"/>
      <c r="BO241" s="111"/>
      <c r="BP241" s="112"/>
      <c r="BQ241" s="113"/>
      <c r="BR241" s="114"/>
      <c r="BS241" s="113"/>
      <c r="BT241" s="115">
        <f t="shared" si="295"/>
        <v>0</v>
      </c>
      <c r="BU241" s="116">
        <f t="shared" si="288"/>
        <v>0</v>
      </c>
      <c r="BV241" s="117">
        <f t="shared" si="280"/>
        <v>0</v>
      </c>
      <c r="BW241" s="118"/>
      <c r="BX241" s="118"/>
      <c r="BY241" s="119"/>
      <c r="BZ241" s="118"/>
      <c r="CA241" s="105"/>
      <c r="CB241" s="109"/>
      <c r="CC241" s="108"/>
      <c r="CD241" s="108"/>
      <c r="CE241" s="108"/>
      <c r="CF241" s="109"/>
      <c r="CG241" s="120"/>
      <c r="CH241" s="120"/>
      <c r="CI241" s="121"/>
      <c r="CJ241" s="121"/>
      <c r="CK241" s="121"/>
      <c r="CL241" s="122"/>
      <c r="CM241" s="123">
        <f t="shared" si="296"/>
        <v>0</v>
      </c>
      <c r="CN241" s="124"/>
      <c r="CO241" s="94"/>
      <c r="CP241" s="122"/>
      <c r="CQ241" s="125" t="e">
        <f>+SUMIFS(#REF!,#REF!,AG241)</f>
        <v>#REF!</v>
      </c>
      <c r="CR241" s="126" t="e">
        <f>+SUMIFS(#REF!,#REF!,BB241)+SUMIFS(#REF!,#REF!,BH241)+SUMIFS(#REF!,#REF!,BN241)</f>
        <v>#REF!</v>
      </c>
      <c r="CS241" s="127" t="e">
        <f t="shared" si="294"/>
        <v>#REF!</v>
      </c>
      <c r="CT241" s="128"/>
      <c r="CU241" s="129">
        <f t="shared" si="297"/>
        <v>0</v>
      </c>
      <c r="CV241" s="130"/>
      <c r="CW241" s="131">
        <f t="shared" si="298"/>
        <v>0</v>
      </c>
      <c r="CX241" s="129">
        <f t="shared" si="299"/>
        <v>0</v>
      </c>
      <c r="CY241" s="132">
        <f t="shared" si="292"/>
        <v>0</v>
      </c>
      <c r="CZ241" s="132">
        <f t="shared" si="300"/>
        <v>42277</v>
      </c>
      <c r="DA241" s="133">
        <f t="shared" si="293"/>
        <v>100</v>
      </c>
      <c r="DB241" s="459"/>
      <c r="DC241" s="132">
        <f t="shared" si="290"/>
        <v>100</v>
      </c>
      <c r="DD241" s="134" t="e">
        <f t="shared" si="291"/>
        <v>#REF!</v>
      </c>
    </row>
    <row r="242" spans="2:108" s="141" customFormat="1" x14ac:dyDescent="0.25">
      <c r="B242" s="197"/>
      <c r="C242" s="43"/>
      <c r="D242" s="84"/>
      <c r="E242" s="194"/>
      <c r="F242" s="85"/>
      <c r="G242" s="85"/>
      <c r="H242" s="86"/>
      <c r="I242" s="86"/>
      <c r="J242" s="145"/>
      <c r="K242" s="98"/>
      <c r="L242" s="87"/>
      <c r="M242" s="87"/>
      <c r="N242" s="88"/>
      <c r="O242" s="97"/>
      <c r="P242" s="90"/>
      <c r="Q242" s="89"/>
      <c r="R242" s="90"/>
      <c r="S242" s="91"/>
      <c r="T242" s="92"/>
      <c r="U242" s="91"/>
      <c r="V242" s="135"/>
      <c r="W242" s="194"/>
      <c r="X242" s="194"/>
      <c r="Y242" s="94">
        <f t="shared" si="286"/>
        <v>0</v>
      </c>
      <c r="Z242" s="86"/>
      <c r="AA242" s="86"/>
      <c r="AB242" s="86"/>
      <c r="AC242" s="86"/>
      <c r="AD242" s="95"/>
      <c r="AE242" s="96"/>
      <c r="AF242" s="83"/>
      <c r="AG242" s="98"/>
      <c r="AH242" s="194"/>
      <c r="AI242" s="99"/>
      <c r="AJ242" s="258"/>
      <c r="AK242" s="95"/>
      <c r="AL242" s="88"/>
      <c r="AM242" s="88"/>
      <c r="AN242" s="94"/>
      <c r="AO242" s="94">
        <f t="shared" si="279"/>
        <v>0</v>
      </c>
      <c r="AP242" s="100" t="s">
        <v>17</v>
      </c>
      <c r="AQ242" s="101" t="s">
        <v>30</v>
      </c>
      <c r="AR242" s="101" t="s">
        <v>30</v>
      </c>
      <c r="AS242" s="101" t="s">
        <v>30</v>
      </c>
      <c r="AT242" s="102" t="s">
        <v>30</v>
      </c>
      <c r="AU242" s="194"/>
      <c r="AV242" s="194"/>
      <c r="AW242" s="88">
        <f t="shared" si="287"/>
        <v>0</v>
      </c>
      <c r="AX242" s="88"/>
      <c r="AY242" s="136"/>
      <c r="AZ242" s="103" t="e">
        <f>LOOKUP(AY242,#REF!,#REF!)</f>
        <v>#REF!</v>
      </c>
      <c r="BA242" s="92"/>
      <c r="BB242" s="137"/>
      <c r="BC242" s="104"/>
      <c r="BD242" s="105"/>
      <c r="BE242" s="105"/>
      <c r="BF242" s="104"/>
      <c r="BG242" s="105"/>
      <c r="BH242" s="107"/>
      <c r="BI242" s="108"/>
      <c r="BJ242" s="109"/>
      <c r="BK242" s="109"/>
      <c r="BL242" s="110"/>
      <c r="BM242" s="109"/>
      <c r="BN242" s="111"/>
      <c r="BO242" s="111"/>
      <c r="BP242" s="112"/>
      <c r="BQ242" s="113"/>
      <c r="BR242" s="114"/>
      <c r="BS242" s="113"/>
      <c r="BT242" s="115">
        <f t="shared" si="295"/>
        <v>0</v>
      </c>
      <c r="BU242" s="116">
        <f t="shared" si="288"/>
        <v>0</v>
      </c>
      <c r="BV242" s="117">
        <f t="shared" si="280"/>
        <v>0</v>
      </c>
      <c r="BW242" s="118"/>
      <c r="BX242" s="118"/>
      <c r="BY242" s="118"/>
      <c r="BZ242" s="118"/>
      <c r="CA242" s="105"/>
      <c r="CB242" s="108"/>
      <c r="CC242" s="108"/>
      <c r="CD242" s="108"/>
      <c r="CE242" s="108"/>
      <c r="CF242" s="109"/>
      <c r="CG242" s="120"/>
      <c r="CH242" s="120"/>
      <c r="CI242" s="121"/>
      <c r="CJ242" s="121"/>
      <c r="CK242" s="121"/>
      <c r="CL242" s="122"/>
      <c r="CM242" s="123">
        <f t="shared" si="296"/>
        <v>0</v>
      </c>
      <c r="CN242" s="124"/>
      <c r="CO242" s="94"/>
      <c r="CP242" s="122"/>
      <c r="CQ242" s="125" t="e">
        <f>+SUMIFS(#REF!,#REF!,AG242)</f>
        <v>#REF!</v>
      </c>
      <c r="CR242" s="126" t="e">
        <f>+SUMIFS(#REF!,#REF!,BB242)+SUMIFS(#REF!,#REF!,BH242)+SUMIFS(#REF!,#REF!,BN242)</f>
        <v>#REF!</v>
      </c>
      <c r="CS242" s="127" t="e">
        <f t="shared" si="294"/>
        <v>#REF!</v>
      </c>
      <c r="CT242" s="128"/>
      <c r="CU242" s="129">
        <f t="shared" si="297"/>
        <v>0</v>
      </c>
      <c r="CV242" s="130"/>
      <c r="CW242" s="131">
        <f t="shared" si="298"/>
        <v>0</v>
      </c>
      <c r="CX242" s="129">
        <f t="shared" si="299"/>
        <v>0</v>
      </c>
      <c r="CY242" s="132">
        <f t="shared" si="292"/>
        <v>0</v>
      </c>
      <c r="CZ242" s="132">
        <f t="shared" si="300"/>
        <v>42277</v>
      </c>
      <c r="DA242" s="133">
        <f t="shared" si="293"/>
        <v>100</v>
      </c>
      <c r="DB242" s="459"/>
      <c r="DC242" s="132">
        <f t="shared" si="290"/>
        <v>100</v>
      </c>
      <c r="DD242" s="134" t="e">
        <f t="shared" si="291"/>
        <v>#REF!</v>
      </c>
    </row>
    <row r="243" spans="2:108" s="141" customFormat="1" x14ac:dyDescent="0.25">
      <c r="B243" s="197"/>
      <c r="C243" s="43"/>
      <c r="D243" s="84"/>
      <c r="E243" s="194"/>
      <c r="F243" s="85"/>
      <c r="G243" s="85"/>
      <c r="H243" s="86"/>
      <c r="I243" s="86"/>
      <c r="J243" s="145"/>
      <c r="K243" s="98"/>
      <c r="L243" s="87"/>
      <c r="M243" s="87"/>
      <c r="N243" s="88"/>
      <c r="O243" s="97"/>
      <c r="P243" s="90"/>
      <c r="Q243" s="89"/>
      <c r="R243" s="90"/>
      <c r="S243" s="91"/>
      <c r="T243" s="92"/>
      <c r="U243" s="91"/>
      <c r="V243" s="93"/>
      <c r="W243" s="194"/>
      <c r="X243" s="194"/>
      <c r="Y243" s="94">
        <f t="shared" si="286"/>
        <v>0</v>
      </c>
      <c r="Z243" s="86"/>
      <c r="AA243" s="86"/>
      <c r="AB243" s="86"/>
      <c r="AC243" s="86"/>
      <c r="AD243" s="95"/>
      <c r="AE243" s="96"/>
      <c r="AF243" s="83"/>
      <c r="AG243" s="98"/>
      <c r="AH243" s="194"/>
      <c r="AI243" s="99"/>
      <c r="AJ243" s="258"/>
      <c r="AK243" s="95"/>
      <c r="AL243" s="88"/>
      <c r="AM243" s="88"/>
      <c r="AN243" s="94"/>
      <c r="AO243" s="94">
        <f t="shared" si="279"/>
        <v>0</v>
      </c>
      <c r="AP243" s="100" t="s">
        <v>17</v>
      </c>
      <c r="AQ243" s="101" t="s">
        <v>30</v>
      </c>
      <c r="AR243" s="101" t="s">
        <v>30</v>
      </c>
      <c r="AS243" s="101" t="s">
        <v>30</v>
      </c>
      <c r="AT243" s="102" t="s">
        <v>30</v>
      </c>
      <c r="AU243" s="194"/>
      <c r="AV243" s="194"/>
      <c r="AW243" s="88">
        <f t="shared" si="287"/>
        <v>0</v>
      </c>
      <c r="AX243" s="88"/>
      <c r="AY243" s="136"/>
      <c r="AZ243" s="103" t="e">
        <f>LOOKUP(AY243,#REF!,#REF!)</f>
        <v>#REF!</v>
      </c>
      <c r="BA243" s="92"/>
      <c r="BB243" s="104"/>
      <c r="BC243" s="104"/>
      <c r="BD243" s="105"/>
      <c r="BE243" s="138"/>
      <c r="BF243" s="104"/>
      <c r="BG243" s="105"/>
      <c r="BH243" s="107"/>
      <c r="BI243" s="108"/>
      <c r="BJ243" s="109"/>
      <c r="BK243" s="109"/>
      <c r="BL243" s="110"/>
      <c r="BM243" s="109"/>
      <c r="BN243" s="111"/>
      <c r="BO243" s="111"/>
      <c r="BP243" s="112"/>
      <c r="BQ243" s="113"/>
      <c r="BR243" s="114"/>
      <c r="BS243" s="113"/>
      <c r="BT243" s="115">
        <f t="shared" si="295"/>
        <v>0</v>
      </c>
      <c r="BU243" s="116">
        <f t="shared" si="288"/>
        <v>0</v>
      </c>
      <c r="BV243" s="117">
        <f t="shared" si="280"/>
        <v>0</v>
      </c>
      <c r="BW243" s="118"/>
      <c r="BX243" s="118"/>
      <c r="BY243" s="119"/>
      <c r="BZ243" s="118"/>
      <c r="CA243" s="105"/>
      <c r="CB243" s="108"/>
      <c r="CC243" s="108"/>
      <c r="CD243" s="139"/>
      <c r="CE243" s="108"/>
      <c r="CF243" s="109"/>
      <c r="CG243" s="120"/>
      <c r="CH243" s="120"/>
      <c r="CI243" s="121"/>
      <c r="CJ243" s="121"/>
      <c r="CK243" s="121"/>
      <c r="CL243" s="122"/>
      <c r="CM243" s="123">
        <f t="shared" si="296"/>
        <v>0</v>
      </c>
      <c r="CN243" s="124"/>
      <c r="CO243" s="94"/>
      <c r="CP243" s="122"/>
      <c r="CQ243" s="125" t="e">
        <f>+SUMIFS(#REF!,#REF!,AG243)</f>
        <v>#REF!</v>
      </c>
      <c r="CR243" s="126" t="e">
        <f>+SUMIFS(#REF!,#REF!,BB243)+SUMIFS(#REF!,#REF!,BH243)+SUMIFS(#REF!,#REF!,BN243)</f>
        <v>#REF!</v>
      </c>
      <c r="CS243" s="127" t="e">
        <f t="shared" si="294"/>
        <v>#REF!</v>
      </c>
      <c r="CT243" s="128"/>
      <c r="CU243" s="129">
        <f t="shared" si="297"/>
        <v>0</v>
      </c>
      <c r="CV243" s="130"/>
      <c r="CW243" s="131">
        <f t="shared" si="298"/>
        <v>0</v>
      </c>
      <c r="CX243" s="129">
        <f t="shared" si="299"/>
        <v>0</v>
      </c>
      <c r="CY243" s="132">
        <f t="shared" si="292"/>
        <v>0</v>
      </c>
      <c r="CZ243" s="132">
        <f t="shared" si="300"/>
        <v>42277</v>
      </c>
      <c r="DA243" s="133">
        <f t="shared" si="293"/>
        <v>100</v>
      </c>
      <c r="DB243" s="459"/>
      <c r="DC243" s="132">
        <f t="shared" si="290"/>
        <v>100</v>
      </c>
      <c r="DD243" s="134" t="e">
        <f t="shared" si="291"/>
        <v>#REF!</v>
      </c>
    </row>
    <row r="244" spans="2:108" s="141" customFormat="1" x14ac:dyDescent="0.25">
      <c r="B244" s="197"/>
      <c r="C244" s="187"/>
      <c r="D244" s="84"/>
      <c r="E244" s="194"/>
      <c r="F244" s="85"/>
      <c r="G244" s="85"/>
      <c r="H244" s="86"/>
      <c r="I244" s="216"/>
      <c r="J244" s="191"/>
      <c r="K244" s="143"/>
      <c r="L244" s="87"/>
      <c r="M244" s="190"/>
      <c r="N244" s="88"/>
      <c r="O244" s="97"/>
      <c r="P244" s="90"/>
      <c r="Q244" s="89"/>
      <c r="R244" s="90"/>
      <c r="S244" s="91"/>
      <c r="T244" s="92"/>
      <c r="U244" s="91"/>
      <c r="V244" s="224"/>
      <c r="W244" s="194"/>
      <c r="X244" s="194"/>
      <c r="Y244" s="94">
        <f t="shared" si="286"/>
        <v>0</v>
      </c>
      <c r="Z244" s="192"/>
      <c r="AA244" s="192"/>
      <c r="AB244" s="192"/>
      <c r="AC244" s="192"/>
      <c r="AD244" s="146"/>
      <c r="AE244" s="96"/>
      <c r="AF244" s="83"/>
      <c r="AG244" s="98"/>
      <c r="AH244" s="194"/>
      <c r="AI244" s="195"/>
      <c r="AJ244" s="257"/>
      <c r="AK244" s="146"/>
      <c r="AL244" s="88"/>
      <c r="AM244" s="88"/>
      <c r="AN244" s="94"/>
      <c r="AO244" s="94">
        <f t="shared" si="279"/>
        <v>0</v>
      </c>
      <c r="AP244" s="100" t="s">
        <v>17</v>
      </c>
      <c r="AQ244" s="101" t="s">
        <v>30</v>
      </c>
      <c r="AR244" s="101" t="s">
        <v>30</v>
      </c>
      <c r="AS244" s="101" t="s">
        <v>30</v>
      </c>
      <c r="AT244" s="102" t="s">
        <v>30</v>
      </c>
      <c r="AU244" s="194"/>
      <c r="AV244" s="194"/>
      <c r="AW244" s="88">
        <f t="shared" si="287"/>
        <v>0</v>
      </c>
      <c r="AX244" s="88"/>
      <c r="AY244" s="196"/>
      <c r="AZ244" s="103" t="e">
        <f>LOOKUP(AY244,#REF!,#REF!)</f>
        <v>#REF!</v>
      </c>
      <c r="BA244" s="232"/>
      <c r="BB244" s="104"/>
      <c r="BC244" s="104"/>
      <c r="BD244" s="105"/>
      <c r="BE244" s="106"/>
      <c r="BF244" s="104"/>
      <c r="BG244" s="105"/>
      <c r="BH244" s="107"/>
      <c r="BI244" s="108"/>
      <c r="BJ244" s="109"/>
      <c r="BK244" s="109"/>
      <c r="BL244" s="110"/>
      <c r="BM244" s="109"/>
      <c r="BN244" s="111"/>
      <c r="BO244" s="111"/>
      <c r="BP244" s="112"/>
      <c r="BQ244" s="113"/>
      <c r="BR244" s="114"/>
      <c r="BS244" s="113"/>
      <c r="BT244" s="115">
        <f t="shared" si="295"/>
        <v>0</v>
      </c>
      <c r="BU244" s="116">
        <f t="shared" si="288"/>
        <v>0</v>
      </c>
      <c r="BV244" s="117">
        <f t="shared" si="280"/>
        <v>0</v>
      </c>
      <c r="BW244" s="118"/>
      <c r="BX244" s="118"/>
      <c r="BY244" s="119"/>
      <c r="BZ244" s="118"/>
      <c r="CA244" s="105"/>
      <c r="CB244" s="109"/>
      <c r="CC244" s="108"/>
      <c r="CD244" s="108"/>
      <c r="CE244" s="108"/>
      <c r="CF244" s="109"/>
      <c r="CG244" s="120"/>
      <c r="CH244" s="120"/>
      <c r="CI244" s="121"/>
      <c r="CJ244" s="121"/>
      <c r="CK244" s="121"/>
      <c r="CL244" s="122"/>
      <c r="CM244" s="123">
        <f t="shared" si="296"/>
        <v>0</v>
      </c>
      <c r="CN244" s="124"/>
      <c r="CO244" s="94"/>
      <c r="CP244" s="122"/>
      <c r="CQ244" s="125" t="e">
        <f>+SUMIFS(#REF!,#REF!,AG244)</f>
        <v>#REF!</v>
      </c>
      <c r="CR244" s="126" t="e">
        <f>+SUMIFS(#REF!,#REF!,BB244)+SUMIFS(#REF!,#REF!,BH244)+SUMIFS(#REF!,#REF!,BN244)</f>
        <v>#REF!</v>
      </c>
      <c r="CS244" s="127" t="e">
        <f t="shared" si="294"/>
        <v>#REF!</v>
      </c>
      <c r="CT244" s="128"/>
      <c r="CU244" s="129">
        <f t="shared" si="297"/>
        <v>0</v>
      </c>
      <c r="CV244" s="130"/>
      <c r="CW244" s="131">
        <f t="shared" si="298"/>
        <v>0</v>
      </c>
      <c r="CX244" s="129">
        <f t="shared" si="299"/>
        <v>0</v>
      </c>
      <c r="CY244" s="132">
        <f t="shared" si="292"/>
        <v>0</v>
      </c>
      <c r="CZ244" s="132">
        <f t="shared" si="300"/>
        <v>42277</v>
      </c>
      <c r="DA244" s="133">
        <f t="shared" si="293"/>
        <v>100</v>
      </c>
      <c r="DB244" s="459"/>
      <c r="DC244" s="132">
        <f t="shared" si="290"/>
        <v>100</v>
      </c>
      <c r="DD244" s="134" t="e">
        <f t="shared" si="291"/>
        <v>#REF!</v>
      </c>
    </row>
    <row r="245" spans="2:108" s="141" customFormat="1" x14ac:dyDescent="0.25">
      <c r="B245" s="197"/>
      <c r="C245" s="43"/>
      <c r="D245" s="84"/>
      <c r="E245" s="194"/>
      <c r="F245" s="85"/>
      <c r="G245" s="85"/>
      <c r="H245" s="86"/>
      <c r="I245" s="86"/>
      <c r="J245" s="145"/>
      <c r="K245" s="98"/>
      <c r="L245" s="87"/>
      <c r="M245" s="87"/>
      <c r="N245" s="88"/>
      <c r="O245" s="97"/>
      <c r="P245" s="90"/>
      <c r="Q245" s="89"/>
      <c r="R245" s="90"/>
      <c r="S245" s="91"/>
      <c r="T245" s="92"/>
      <c r="U245" s="91"/>
      <c r="V245" s="135"/>
      <c r="W245" s="194"/>
      <c r="X245" s="194"/>
      <c r="Y245" s="94">
        <f t="shared" si="286"/>
        <v>0</v>
      </c>
      <c r="Z245" s="86"/>
      <c r="AA245" s="86"/>
      <c r="AB245" s="86"/>
      <c r="AC245" s="86"/>
      <c r="AD245" s="95"/>
      <c r="AE245" s="96"/>
      <c r="AF245" s="83"/>
      <c r="AG245" s="98"/>
      <c r="AH245" s="194"/>
      <c r="AI245" s="99"/>
      <c r="AJ245" s="258"/>
      <c r="AK245" s="95"/>
      <c r="AL245" s="88"/>
      <c r="AM245" s="88"/>
      <c r="AN245" s="94"/>
      <c r="AO245" s="94">
        <f t="shared" si="279"/>
        <v>0</v>
      </c>
      <c r="AP245" s="100" t="s">
        <v>17</v>
      </c>
      <c r="AQ245" s="101" t="s">
        <v>30</v>
      </c>
      <c r="AR245" s="101" t="s">
        <v>30</v>
      </c>
      <c r="AS245" s="101" t="s">
        <v>30</v>
      </c>
      <c r="AT245" s="102" t="s">
        <v>30</v>
      </c>
      <c r="AU245" s="194"/>
      <c r="AV245" s="194"/>
      <c r="AW245" s="88">
        <f t="shared" si="287"/>
        <v>0</v>
      </c>
      <c r="AX245" s="88"/>
      <c r="AY245" s="136"/>
      <c r="AZ245" s="103" t="e">
        <f>LOOKUP(AY245,#REF!,#REF!)</f>
        <v>#REF!</v>
      </c>
      <c r="BA245" s="92"/>
      <c r="BB245" s="137"/>
      <c r="BC245" s="104"/>
      <c r="BD245" s="105"/>
      <c r="BE245" s="105"/>
      <c r="BF245" s="104"/>
      <c r="BG245" s="105"/>
      <c r="BH245" s="107"/>
      <c r="BI245" s="108"/>
      <c r="BJ245" s="109"/>
      <c r="BK245" s="109"/>
      <c r="BL245" s="110"/>
      <c r="BM245" s="109"/>
      <c r="BN245" s="111"/>
      <c r="BO245" s="111"/>
      <c r="BP245" s="112"/>
      <c r="BQ245" s="113"/>
      <c r="BR245" s="114"/>
      <c r="BS245" s="113"/>
      <c r="BT245" s="115">
        <f t="shared" si="295"/>
        <v>0</v>
      </c>
      <c r="BU245" s="116">
        <f t="shared" si="288"/>
        <v>0</v>
      </c>
      <c r="BV245" s="117">
        <f t="shared" si="280"/>
        <v>0</v>
      </c>
      <c r="BW245" s="118"/>
      <c r="BX245" s="118"/>
      <c r="BY245" s="118"/>
      <c r="BZ245" s="118"/>
      <c r="CA245" s="105"/>
      <c r="CB245" s="108"/>
      <c r="CC245" s="108"/>
      <c r="CD245" s="108"/>
      <c r="CE245" s="108"/>
      <c r="CF245" s="109"/>
      <c r="CG245" s="120"/>
      <c r="CH245" s="120"/>
      <c r="CI245" s="121"/>
      <c r="CJ245" s="121"/>
      <c r="CK245" s="121"/>
      <c r="CL245" s="122"/>
      <c r="CM245" s="123">
        <f t="shared" si="296"/>
        <v>0</v>
      </c>
      <c r="CN245" s="124"/>
      <c r="CO245" s="94"/>
      <c r="CP245" s="122"/>
      <c r="CQ245" s="125" t="e">
        <f>+SUMIFS(#REF!,#REF!,AG245)</f>
        <v>#REF!</v>
      </c>
      <c r="CR245" s="126" t="e">
        <f>+SUMIFS(#REF!,#REF!,BB245)+SUMIFS(#REF!,#REF!,BH245)+SUMIFS(#REF!,#REF!,BN245)</f>
        <v>#REF!</v>
      </c>
      <c r="CS245" s="127" t="e">
        <f t="shared" si="294"/>
        <v>#REF!</v>
      </c>
      <c r="CT245" s="128"/>
      <c r="CU245" s="129">
        <f t="shared" si="297"/>
        <v>0</v>
      </c>
      <c r="CV245" s="130"/>
      <c r="CW245" s="131">
        <f t="shared" si="298"/>
        <v>0</v>
      </c>
      <c r="CX245" s="129">
        <f t="shared" si="299"/>
        <v>0</v>
      </c>
      <c r="CY245" s="132">
        <f t="shared" si="292"/>
        <v>0</v>
      </c>
      <c r="CZ245" s="132">
        <f t="shared" si="300"/>
        <v>42277</v>
      </c>
      <c r="DA245" s="133">
        <f t="shared" si="293"/>
        <v>100</v>
      </c>
      <c r="DB245" s="459"/>
      <c r="DC245" s="132">
        <f t="shared" si="290"/>
        <v>100</v>
      </c>
      <c r="DD245" s="134" t="e">
        <f t="shared" si="291"/>
        <v>#REF!</v>
      </c>
    </row>
    <row r="246" spans="2:108" s="141" customFormat="1" x14ac:dyDescent="0.25">
      <c r="B246" s="197"/>
      <c r="C246" s="43"/>
      <c r="D246" s="84"/>
      <c r="E246" s="194"/>
      <c r="F246" s="85"/>
      <c r="G246" s="85"/>
      <c r="H246" s="86"/>
      <c r="I246" s="86"/>
      <c r="J246" s="145"/>
      <c r="K246" s="98"/>
      <c r="L246" s="87"/>
      <c r="M246" s="87"/>
      <c r="N246" s="88"/>
      <c r="O246" s="97"/>
      <c r="P246" s="90"/>
      <c r="Q246" s="89"/>
      <c r="R246" s="90"/>
      <c r="S246" s="91"/>
      <c r="T246" s="92"/>
      <c r="U246" s="91"/>
      <c r="V246" s="93"/>
      <c r="W246" s="194"/>
      <c r="X246" s="194"/>
      <c r="Y246" s="94">
        <f t="shared" si="286"/>
        <v>0</v>
      </c>
      <c r="Z246" s="86"/>
      <c r="AA246" s="86"/>
      <c r="AB246" s="86"/>
      <c r="AC246" s="86"/>
      <c r="AD246" s="95"/>
      <c r="AE246" s="96"/>
      <c r="AF246" s="83"/>
      <c r="AG246" s="98"/>
      <c r="AH246" s="194"/>
      <c r="AI246" s="99"/>
      <c r="AJ246" s="258"/>
      <c r="AK246" s="95"/>
      <c r="AL246" s="88"/>
      <c r="AM246" s="88"/>
      <c r="AN246" s="94"/>
      <c r="AO246" s="94">
        <f t="shared" si="279"/>
        <v>0</v>
      </c>
      <c r="AP246" s="100" t="s">
        <v>17</v>
      </c>
      <c r="AQ246" s="101" t="s">
        <v>30</v>
      </c>
      <c r="AR246" s="101" t="s">
        <v>30</v>
      </c>
      <c r="AS246" s="101" t="s">
        <v>30</v>
      </c>
      <c r="AT246" s="102" t="s">
        <v>30</v>
      </c>
      <c r="AU246" s="194"/>
      <c r="AV246" s="194"/>
      <c r="AW246" s="88">
        <f t="shared" si="287"/>
        <v>0</v>
      </c>
      <c r="AX246" s="88"/>
      <c r="AY246" s="136"/>
      <c r="AZ246" s="103" t="e">
        <f>LOOKUP(AY246,#REF!,#REF!)</f>
        <v>#REF!</v>
      </c>
      <c r="BA246" s="92"/>
      <c r="BB246" s="104"/>
      <c r="BC246" s="104"/>
      <c r="BD246" s="105"/>
      <c r="BE246" s="138"/>
      <c r="BF246" s="104"/>
      <c r="BG246" s="105"/>
      <c r="BH246" s="107"/>
      <c r="BI246" s="108"/>
      <c r="BJ246" s="109"/>
      <c r="BK246" s="109"/>
      <c r="BL246" s="110"/>
      <c r="BM246" s="109"/>
      <c r="BN246" s="111"/>
      <c r="BO246" s="111"/>
      <c r="BP246" s="112"/>
      <c r="BQ246" s="113"/>
      <c r="BR246" s="114"/>
      <c r="BS246" s="113"/>
      <c r="BT246" s="115">
        <f t="shared" si="295"/>
        <v>0</v>
      </c>
      <c r="BU246" s="116">
        <f t="shared" si="288"/>
        <v>0</v>
      </c>
      <c r="BV246" s="117">
        <f t="shared" si="280"/>
        <v>0</v>
      </c>
      <c r="BW246" s="118"/>
      <c r="BX246" s="118"/>
      <c r="BY246" s="119"/>
      <c r="BZ246" s="118"/>
      <c r="CA246" s="105"/>
      <c r="CB246" s="108"/>
      <c r="CC246" s="108"/>
      <c r="CD246" s="139"/>
      <c r="CE246" s="108"/>
      <c r="CF246" s="109"/>
      <c r="CG246" s="120"/>
      <c r="CH246" s="120"/>
      <c r="CI246" s="121"/>
      <c r="CJ246" s="121"/>
      <c r="CK246" s="121"/>
      <c r="CL246" s="122"/>
      <c r="CM246" s="123">
        <f t="shared" si="296"/>
        <v>0</v>
      </c>
      <c r="CN246" s="124"/>
      <c r="CO246" s="94"/>
      <c r="CP246" s="122"/>
      <c r="CQ246" s="125" t="e">
        <f>+SUMIFS(#REF!,#REF!,AG246)</f>
        <v>#REF!</v>
      </c>
      <c r="CR246" s="126" t="e">
        <f>+SUMIFS(#REF!,#REF!,BB246)+SUMIFS(#REF!,#REF!,BH246)+SUMIFS(#REF!,#REF!,BN246)</f>
        <v>#REF!</v>
      </c>
      <c r="CS246" s="127" t="e">
        <f t="shared" si="294"/>
        <v>#REF!</v>
      </c>
      <c r="CT246" s="128"/>
      <c r="CU246" s="129">
        <f t="shared" si="297"/>
        <v>0</v>
      </c>
      <c r="CV246" s="130"/>
      <c r="CW246" s="131">
        <f t="shared" si="298"/>
        <v>0</v>
      </c>
      <c r="CX246" s="129">
        <f t="shared" si="299"/>
        <v>0</v>
      </c>
      <c r="CY246" s="132">
        <f t="shared" si="292"/>
        <v>0</v>
      </c>
      <c r="CZ246" s="132">
        <f t="shared" si="300"/>
        <v>42277</v>
      </c>
      <c r="DA246" s="133">
        <f t="shared" si="293"/>
        <v>100</v>
      </c>
      <c r="DB246" s="459"/>
      <c r="DC246" s="132">
        <f t="shared" si="290"/>
        <v>100</v>
      </c>
      <c r="DD246" s="134" t="e">
        <f t="shared" si="291"/>
        <v>#REF!</v>
      </c>
    </row>
    <row r="247" spans="2:108" s="141" customFormat="1" x14ac:dyDescent="0.25">
      <c r="B247" s="197"/>
      <c r="C247" s="187"/>
      <c r="D247" s="84"/>
      <c r="E247" s="194"/>
      <c r="F247" s="85"/>
      <c r="G247" s="85"/>
      <c r="H247" s="86"/>
      <c r="I247" s="216"/>
      <c r="J247" s="191"/>
      <c r="K247" s="143"/>
      <c r="L247" s="87"/>
      <c r="M247" s="190"/>
      <c r="N247" s="88"/>
      <c r="O247" s="97"/>
      <c r="P247" s="90"/>
      <c r="Q247" s="89"/>
      <c r="R247" s="90"/>
      <c r="S247" s="91"/>
      <c r="T247" s="92"/>
      <c r="U247" s="91"/>
      <c r="V247" s="224"/>
      <c r="W247" s="194"/>
      <c r="X247" s="194"/>
      <c r="Y247" s="94">
        <f t="shared" si="286"/>
        <v>0</v>
      </c>
      <c r="Z247" s="192"/>
      <c r="AA247" s="192"/>
      <c r="AB247" s="192"/>
      <c r="AC247" s="192"/>
      <c r="AD247" s="146"/>
      <c r="AE247" s="96"/>
      <c r="AF247" s="83"/>
      <c r="AG247" s="98"/>
      <c r="AH247" s="194"/>
      <c r="AI247" s="195"/>
      <c r="AJ247" s="257"/>
      <c r="AK247" s="146"/>
      <c r="AL247" s="88"/>
      <c r="AM247" s="88"/>
      <c r="AN247" s="94"/>
      <c r="AO247" s="94">
        <f t="shared" si="279"/>
        <v>0</v>
      </c>
      <c r="AP247" s="100" t="s">
        <v>17</v>
      </c>
      <c r="AQ247" s="101" t="s">
        <v>30</v>
      </c>
      <c r="AR247" s="101" t="s">
        <v>30</v>
      </c>
      <c r="AS247" s="101" t="s">
        <v>30</v>
      </c>
      <c r="AT247" s="102" t="s">
        <v>30</v>
      </c>
      <c r="AU247" s="194"/>
      <c r="AV247" s="194"/>
      <c r="AW247" s="88">
        <f t="shared" si="287"/>
        <v>0</v>
      </c>
      <c r="AX247" s="88"/>
      <c r="AY247" s="196"/>
      <c r="AZ247" s="103" t="e">
        <f>LOOKUP(AY247,#REF!,#REF!)</f>
        <v>#REF!</v>
      </c>
      <c r="BA247" s="232"/>
      <c r="BB247" s="104"/>
      <c r="BC247" s="104"/>
      <c r="BD247" s="105"/>
      <c r="BE247" s="106"/>
      <c r="BF247" s="104"/>
      <c r="BG247" s="105"/>
      <c r="BH247" s="107"/>
      <c r="BI247" s="108"/>
      <c r="BJ247" s="109"/>
      <c r="BK247" s="109"/>
      <c r="BL247" s="110"/>
      <c r="BM247" s="109"/>
      <c r="BN247" s="111"/>
      <c r="BO247" s="111"/>
      <c r="BP247" s="112"/>
      <c r="BQ247" s="113"/>
      <c r="BR247" s="114"/>
      <c r="BS247" s="113"/>
      <c r="BT247" s="115">
        <f t="shared" si="295"/>
        <v>0</v>
      </c>
      <c r="BU247" s="116">
        <f t="shared" si="288"/>
        <v>0</v>
      </c>
      <c r="BV247" s="117">
        <f t="shared" si="280"/>
        <v>0</v>
      </c>
      <c r="BW247" s="118"/>
      <c r="BX247" s="118"/>
      <c r="BY247" s="119"/>
      <c r="BZ247" s="118"/>
      <c r="CA247" s="105"/>
      <c r="CB247" s="109"/>
      <c r="CC247" s="108"/>
      <c r="CD247" s="108"/>
      <c r="CE247" s="108"/>
      <c r="CF247" s="109"/>
      <c r="CG247" s="120"/>
      <c r="CH247" s="120"/>
      <c r="CI247" s="121"/>
      <c r="CJ247" s="121"/>
      <c r="CK247" s="121"/>
      <c r="CL247" s="122"/>
      <c r="CM247" s="123">
        <f t="shared" si="296"/>
        <v>0</v>
      </c>
      <c r="CN247" s="124"/>
      <c r="CO247" s="94"/>
      <c r="CP247" s="122"/>
      <c r="CQ247" s="125" t="e">
        <f>+SUMIFS(#REF!,#REF!,AG247)</f>
        <v>#REF!</v>
      </c>
      <c r="CR247" s="126" t="e">
        <f>+SUMIFS(#REF!,#REF!,BB247)+SUMIFS(#REF!,#REF!,BH247)+SUMIFS(#REF!,#REF!,BN247)</f>
        <v>#REF!</v>
      </c>
      <c r="CS247" s="127" t="e">
        <f t="shared" si="294"/>
        <v>#REF!</v>
      </c>
      <c r="CT247" s="128"/>
      <c r="CU247" s="129">
        <f t="shared" si="297"/>
        <v>0</v>
      </c>
      <c r="CV247" s="130"/>
      <c r="CW247" s="131">
        <f t="shared" si="298"/>
        <v>0</v>
      </c>
      <c r="CX247" s="129">
        <f t="shared" si="299"/>
        <v>0</v>
      </c>
      <c r="CY247" s="132">
        <f t="shared" si="292"/>
        <v>0</v>
      </c>
      <c r="CZ247" s="132">
        <f t="shared" si="300"/>
        <v>42277</v>
      </c>
      <c r="DA247" s="133">
        <f t="shared" si="293"/>
        <v>100</v>
      </c>
      <c r="DB247" s="459"/>
      <c r="DC247" s="132">
        <f t="shared" si="290"/>
        <v>100</v>
      </c>
      <c r="DD247" s="134" t="e">
        <f t="shared" si="291"/>
        <v>#REF!</v>
      </c>
    </row>
    <row r="248" spans="2:108" s="141" customFormat="1" x14ac:dyDescent="0.25">
      <c r="B248" s="197"/>
      <c r="C248" s="43"/>
      <c r="D248" s="84"/>
      <c r="E248" s="194"/>
      <c r="F248" s="85"/>
      <c r="G248" s="85"/>
      <c r="H248" s="86"/>
      <c r="I248" s="86"/>
      <c r="J248" s="145"/>
      <c r="K248" s="98"/>
      <c r="L248" s="87"/>
      <c r="M248" s="87"/>
      <c r="N248" s="88"/>
      <c r="O248" s="97"/>
      <c r="P248" s="90"/>
      <c r="Q248" s="89"/>
      <c r="R248" s="90"/>
      <c r="S248" s="91"/>
      <c r="T248" s="92"/>
      <c r="U248" s="91"/>
      <c r="V248" s="135"/>
      <c r="W248" s="194"/>
      <c r="X248" s="194"/>
      <c r="Y248" s="94">
        <f t="shared" si="286"/>
        <v>0</v>
      </c>
      <c r="Z248" s="86"/>
      <c r="AA248" s="86"/>
      <c r="AB248" s="86"/>
      <c r="AC248" s="86"/>
      <c r="AD248" s="95"/>
      <c r="AE248" s="96"/>
      <c r="AF248" s="83"/>
      <c r="AG248" s="98"/>
      <c r="AH248" s="194"/>
      <c r="AI248" s="99"/>
      <c r="AJ248" s="258"/>
      <c r="AK248" s="95"/>
      <c r="AL248" s="88"/>
      <c r="AM248" s="88"/>
      <c r="AN248" s="94"/>
      <c r="AO248" s="94">
        <f t="shared" si="279"/>
        <v>0</v>
      </c>
      <c r="AP248" s="100" t="s">
        <v>17</v>
      </c>
      <c r="AQ248" s="101" t="s">
        <v>30</v>
      </c>
      <c r="AR248" s="101" t="s">
        <v>30</v>
      </c>
      <c r="AS248" s="101" t="s">
        <v>30</v>
      </c>
      <c r="AT248" s="102" t="s">
        <v>30</v>
      </c>
      <c r="AU248" s="194"/>
      <c r="AV248" s="194"/>
      <c r="AW248" s="88">
        <f t="shared" si="287"/>
        <v>0</v>
      </c>
      <c r="AX248" s="88"/>
      <c r="AY248" s="136"/>
      <c r="AZ248" s="103" t="e">
        <f>LOOKUP(AY248,#REF!,#REF!)</f>
        <v>#REF!</v>
      </c>
      <c r="BA248" s="92"/>
      <c r="BB248" s="137"/>
      <c r="BC248" s="104"/>
      <c r="BD248" s="105"/>
      <c r="BE248" s="105"/>
      <c r="BF248" s="104"/>
      <c r="BG248" s="105"/>
      <c r="BH248" s="107"/>
      <c r="BI248" s="108"/>
      <c r="BJ248" s="109"/>
      <c r="BK248" s="109"/>
      <c r="BL248" s="110"/>
      <c r="BM248" s="109"/>
      <c r="BN248" s="111"/>
      <c r="BO248" s="111"/>
      <c r="BP248" s="112"/>
      <c r="BQ248" s="113"/>
      <c r="BR248" s="114"/>
      <c r="BS248" s="113"/>
      <c r="BT248" s="115"/>
      <c r="BU248" s="116">
        <f t="shared" si="288"/>
        <v>0</v>
      </c>
      <c r="BV248" s="117"/>
      <c r="BW248" s="118"/>
      <c r="BX248" s="118"/>
      <c r="BY248" s="118"/>
      <c r="BZ248" s="118"/>
      <c r="CA248" s="105"/>
      <c r="CB248" s="108"/>
      <c r="CC248" s="108"/>
      <c r="CD248" s="108"/>
      <c r="CE248" s="108"/>
      <c r="CF248" s="109"/>
      <c r="CG248" s="120"/>
      <c r="CH248" s="120"/>
      <c r="CI248" s="121"/>
      <c r="CJ248" s="121"/>
      <c r="CK248" s="121"/>
      <c r="CL248" s="122"/>
      <c r="CM248" s="123"/>
      <c r="CN248" s="124"/>
      <c r="CO248" s="94"/>
      <c r="CP248" s="122"/>
      <c r="CQ248" s="125"/>
      <c r="CR248" s="126"/>
      <c r="CS248" s="127"/>
      <c r="CT248" s="128"/>
      <c r="CU248" s="129"/>
      <c r="CV248" s="130"/>
      <c r="CW248" s="131"/>
      <c r="CX248" s="129"/>
      <c r="CY248" s="132"/>
      <c r="CZ248" s="132"/>
      <c r="DA248" s="133"/>
      <c r="DB248" s="459"/>
      <c r="DC248" s="132"/>
      <c r="DD248" s="134"/>
    </row>
    <row r="249" spans="2:108" s="141" customFormat="1" x14ac:dyDescent="0.25">
      <c r="B249" s="197"/>
      <c r="C249" s="43"/>
      <c r="D249" s="84"/>
      <c r="E249" s="194"/>
      <c r="F249" s="85"/>
      <c r="G249" s="85"/>
      <c r="H249" s="86"/>
      <c r="I249" s="86"/>
      <c r="J249" s="145"/>
      <c r="K249" s="98"/>
      <c r="L249" s="87"/>
      <c r="M249" s="87"/>
      <c r="N249" s="88"/>
      <c r="O249" s="97"/>
      <c r="P249" s="90"/>
      <c r="Q249" s="89"/>
      <c r="R249" s="90"/>
      <c r="S249" s="91"/>
      <c r="T249" s="92"/>
      <c r="U249" s="91"/>
      <c r="V249" s="93"/>
      <c r="W249" s="194"/>
      <c r="X249" s="194"/>
      <c r="Y249" s="94">
        <f t="shared" si="286"/>
        <v>0</v>
      </c>
      <c r="Z249" s="86"/>
      <c r="AA249" s="86"/>
      <c r="AB249" s="86"/>
      <c r="AC249" s="86"/>
      <c r="AD249" s="95"/>
      <c r="AE249" s="96"/>
      <c r="AF249" s="83"/>
      <c r="AG249" s="98"/>
      <c r="AH249" s="194"/>
      <c r="AI249" s="99"/>
      <c r="AJ249" s="258"/>
      <c r="AK249" s="95"/>
      <c r="AL249" s="88"/>
      <c r="AM249" s="88"/>
      <c r="AN249" s="94"/>
      <c r="AO249" s="94">
        <f t="shared" si="279"/>
        <v>0</v>
      </c>
      <c r="AP249" s="100" t="s">
        <v>17</v>
      </c>
      <c r="AQ249" s="101" t="s">
        <v>30</v>
      </c>
      <c r="AR249" s="101" t="s">
        <v>30</v>
      </c>
      <c r="AS249" s="101" t="s">
        <v>30</v>
      </c>
      <c r="AT249" s="102" t="s">
        <v>30</v>
      </c>
      <c r="AU249" s="194"/>
      <c r="AV249" s="194"/>
      <c r="AW249" s="88">
        <f t="shared" si="287"/>
        <v>0</v>
      </c>
      <c r="AX249" s="88">
        <f>+AV249+(6*30)</f>
        <v>180</v>
      </c>
      <c r="AY249" s="136"/>
      <c r="AZ249" s="103" t="e">
        <f>LOOKUP(AY249,#REF!,#REF!)</f>
        <v>#REF!</v>
      </c>
      <c r="BA249" s="92"/>
      <c r="BB249" s="104"/>
      <c r="BC249" s="104"/>
      <c r="BD249" s="105"/>
      <c r="BE249" s="138"/>
      <c r="BF249" s="104"/>
      <c r="BG249" s="105"/>
      <c r="BH249" s="107"/>
      <c r="BI249" s="108"/>
      <c r="BJ249" s="109"/>
      <c r="BK249" s="109"/>
      <c r="BL249" s="110"/>
      <c r="BM249" s="109"/>
      <c r="BN249" s="111"/>
      <c r="BO249" s="111"/>
      <c r="BP249" s="112"/>
      <c r="BQ249" s="113"/>
      <c r="BR249" s="114"/>
      <c r="BS249" s="113"/>
      <c r="BT249" s="115">
        <f t="shared" ref="BT249:BT271" si="301">+AN249</f>
        <v>0</v>
      </c>
      <c r="BU249" s="116">
        <f t="shared" si="288"/>
        <v>0</v>
      </c>
      <c r="BV249" s="117">
        <f t="shared" ref="BV249:BV271" si="302">+AO249+BU249</f>
        <v>0</v>
      </c>
      <c r="BW249" s="118"/>
      <c r="BX249" s="118"/>
      <c r="BY249" s="119"/>
      <c r="BZ249" s="118"/>
      <c r="CA249" s="105"/>
      <c r="CB249" s="108"/>
      <c r="CC249" s="108"/>
      <c r="CD249" s="139"/>
      <c r="CE249" s="108"/>
      <c r="CF249" s="109"/>
      <c r="CG249" s="120"/>
      <c r="CH249" s="120"/>
      <c r="CI249" s="121"/>
      <c r="CJ249" s="121"/>
      <c r="CK249" s="121"/>
      <c r="CL249" s="122"/>
      <c r="CM249" s="123">
        <f>+IF(BX249&gt;AV249,IF(CC249&gt;BX249,IF(CH249&gt;CC249,CH249,CC249),BX249),AV249)</f>
        <v>0</v>
      </c>
      <c r="CN249" s="124"/>
      <c r="CO249" s="94"/>
      <c r="CP249" s="122"/>
      <c r="CQ249" s="125" t="e">
        <f>+SUMIFS(#REF!,#REF!,AG249)</f>
        <v>#REF!</v>
      </c>
      <c r="CR249" s="126" t="e">
        <f>+SUMIFS(#REF!,#REF!,BB249)+SUMIFS(#REF!,#REF!,BH249)+SUMIFS(#REF!,#REF!,BN249)</f>
        <v>#REF!</v>
      </c>
      <c r="CS249" s="127" t="e">
        <f t="shared" si="294"/>
        <v>#REF!</v>
      </c>
      <c r="CT249" s="128"/>
      <c r="CU249" s="129">
        <f t="shared" ref="CU249:CU271" si="303">+R249</f>
        <v>0</v>
      </c>
      <c r="CV249" s="130"/>
      <c r="CW249" s="131">
        <f t="shared" ref="CW249:CW271" si="304">+AU249</f>
        <v>0</v>
      </c>
      <c r="CX249" s="129">
        <f t="shared" si="299"/>
        <v>0</v>
      </c>
      <c r="CY249" s="132">
        <f t="shared" si="292"/>
        <v>0</v>
      </c>
      <c r="CZ249" s="132">
        <f t="shared" si="300"/>
        <v>42277</v>
      </c>
      <c r="DA249" s="133">
        <f t="shared" si="293"/>
        <v>100</v>
      </c>
      <c r="DB249" s="459"/>
      <c r="DC249" s="132">
        <f t="shared" si="290"/>
        <v>100</v>
      </c>
      <c r="DD249" s="134" t="e">
        <f t="shared" si="291"/>
        <v>#REF!</v>
      </c>
    </row>
    <row r="250" spans="2:108" s="141" customFormat="1" x14ac:dyDescent="0.25">
      <c r="B250" s="197"/>
      <c r="C250" s="187"/>
      <c r="D250" s="84"/>
      <c r="E250" s="194"/>
      <c r="F250" s="85"/>
      <c r="G250" s="85"/>
      <c r="H250" s="86"/>
      <c r="I250" s="216"/>
      <c r="J250" s="191"/>
      <c r="K250" s="143"/>
      <c r="L250" s="87"/>
      <c r="M250" s="190"/>
      <c r="N250" s="88"/>
      <c r="O250" s="97"/>
      <c r="P250" s="90"/>
      <c r="Q250" s="89"/>
      <c r="R250" s="90"/>
      <c r="S250" s="91"/>
      <c r="T250" s="92"/>
      <c r="U250" s="91"/>
      <c r="V250" s="224"/>
      <c r="W250" s="194"/>
      <c r="X250" s="194"/>
      <c r="Y250" s="94">
        <f t="shared" si="286"/>
        <v>0</v>
      </c>
      <c r="Z250" s="192"/>
      <c r="AA250" s="192"/>
      <c r="AB250" s="192"/>
      <c r="AC250" s="192"/>
      <c r="AD250" s="146"/>
      <c r="AE250" s="96"/>
      <c r="AF250" s="83"/>
      <c r="AG250" s="98"/>
      <c r="AH250" s="194"/>
      <c r="AI250" s="195"/>
      <c r="AJ250" s="257"/>
      <c r="AK250" s="146"/>
      <c r="AL250" s="88"/>
      <c r="AM250" s="88"/>
      <c r="AN250" s="94"/>
      <c r="AO250" s="94">
        <f t="shared" si="279"/>
        <v>0</v>
      </c>
      <c r="AP250" s="100" t="s">
        <v>17</v>
      </c>
      <c r="AQ250" s="101" t="s">
        <v>30</v>
      </c>
      <c r="AR250" s="101" t="s">
        <v>30</v>
      </c>
      <c r="AS250" s="101" t="s">
        <v>30</v>
      </c>
      <c r="AT250" s="102" t="s">
        <v>30</v>
      </c>
      <c r="AU250" s="194"/>
      <c r="AV250" s="194"/>
      <c r="AW250" s="88">
        <f t="shared" si="287"/>
        <v>0</v>
      </c>
      <c r="AX250" s="88"/>
      <c r="AY250" s="196"/>
      <c r="AZ250" s="103" t="e">
        <f>LOOKUP(AY250,#REF!,#REF!)</f>
        <v>#REF!</v>
      </c>
      <c r="BA250" s="232"/>
      <c r="BB250" s="104"/>
      <c r="BC250" s="104"/>
      <c r="BD250" s="105"/>
      <c r="BE250" s="106"/>
      <c r="BF250" s="104"/>
      <c r="BG250" s="105"/>
      <c r="BH250" s="107"/>
      <c r="BI250" s="108"/>
      <c r="BJ250" s="109"/>
      <c r="BK250" s="109"/>
      <c r="BL250" s="110"/>
      <c r="BM250" s="109"/>
      <c r="BN250" s="111"/>
      <c r="BO250" s="111"/>
      <c r="BP250" s="112"/>
      <c r="BQ250" s="113"/>
      <c r="BR250" s="114"/>
      <c r="BS250" s="113"/>
      <c r="BT250" s="115">
        <f t="shared" si="301"/>
        <v>0</v>
      </c>
      <c r="BU250" s="116">
        <f t="shared" si="288"/>
        <v>0</v>
      </c>
      <c r="BV250" s="117">
        <f t="shared" si="302"/>
        <v>0</v>
      </c>
      <c r="BW250" s="118"/>
      <c r="BX250" s="118"/>
      <c r="BY250" s="119"/>
      <c r="BZ250" s="118"/>
      <c r="CA250" s="105"/>
      <c r="CB250" s="109"/>
      <c r="CC250" s="108"/>
      <c r="CD250" s="108"/>
      <c r="CE250" s="108"/>
      <c r="CF250" s="109"/>
      <c r="CG250" s="120"/>
      <c r="CH250" s="120"/>
      <c r="CI250" s="121"/>
      <c r="CJ250" s="121"/>
      <c r="CK250" s="121"/>
      <c r="CL250" s="122"/>
      <c r="CM250" s="123">
        <f>+IF(BX250&gt;AV250,IF(CC250&gt;BX250,IF(CH250&gt;CC250,CH250,CC250),BX250),AV250)</f>
        <v>0</v>
      </c>
      <c r="CN250" s="124"/>
      <c r="CO250" s="94"/>
      <c r="CP250" s="122"/>
      <c r="CQ250" s="125" t="e">
        <f>+SUMIFS(#REF!,#REF!,AG250)</f>
        <v>#REF!</v>
      </c>
      <c r="CR250" s="126" t="e">
        <f>+SUMIFS(#REF!,#REF!,BB250)+SUMIFS(#REF!,#REF!,BH250)+SUMIFS(#REF!,#REF!,BN250)</f>
        <v>#REF!</v>
      </c>
      <c r="CS250" s="127" t="e">
        <f t="shared" si="294"/>
        <v>#REF!</v>
      </c>
      <c r="CT250" s="128"/>
      <c r="CU250" s="129">
        <f t="shared" si="303"/>
        <v>0</v>
      </c>
      <c r="CV250" s="130"/>
      <c r="CW250" s="131">
        <f t="shared" si="304"/>
        <v>0</v>
      </c>
      <c r="CX250" s="129">
        <f t="shared" si="299"/>
        <v>0</v>
      </c>
      <c r="CY250" s="132">
        <f t="shared" si="292"/>
        <v>0</v>
      </c>
      <c r="CZ250" s="132">
        <f t="shared" si="300"/>
        <v>42277</v>
      </c>
      <c r="DA250" s="133">
        <f t="shared" si="293"/>
        <v>100</v>
      </c>
      <c r="DB250" s="459"/>
      <c r="DC250" s="132">
        <f t="shared" si="290"/>
        <v>100</v>
      </c>
      <c r="DD250" s="134" t="e">
        <f t="shared" si="291"/>
        <v>#REF!</v>
      </c>
    </row>
    <row r="251" spans="2:108" s="141" customFormat="1" x14ac:dyDescent="0.25">
      <c r="B251" s="197"/>
      <c r="C251" s="43"/>
      <c r="D251" s="84"/>
      <c r="E251" s="194"/>
      <c r="F251" s="85"/>
      <c r="G251" s="85"/>
      <c r="H251" s="86"/>
      <c r="I251" s="86"/>
      <c r="J251" s="145"/>
      <c r="K251" s="98"/>
      <c r="L251" s="87"/>
      <c r="M251" s="87"/>
      <c r="N251" s="88"/>
      <c r="O251" s="97"/>
      <c r="P251" s="90"/>
      <c r="Q251" s="89"/>
      <c r="R251" s="90"/>
      <c r="S251" s="91"/>
      <c r="T251" s="92"/>
      <c r="U251" s="91"/>
      <c r="V251" s="135"/>
      <c r="W251" s="194"/>
      <c r="X251" s="194"/>
      <c r="Y251" s="94">
        <f t="shared" si="286"/>
        <v>0</v>
      </c>
      <c r="Z251" s="86"/>
      <c r="AA251" s="86"/>
      <c r="AB251" s="86"/>
      <c r="AC251" s="86"/>
      <c r="AD251" s="95"/>
      <c r="AE251" s="96"/>
      <c r="AF251" s="83"/>
      <c r="AG251" s="98"/>
      <c r="AH251" s="194"/>
      <c r="AI251" s="99"/>
      <c r="AJ251" s="258"/>
      <c r="AK251" s="95"/>
      <c r="AL251" s="88"/>
      <c r="AM251" s="88"/>
      <c r="AN251" s="94"/>
      <c r="AO251" s="94">
        <f t="shared" si="279"/>
        <v>0</v>
      </c>
      <c r="AP251" s="100" t="s">
        <v>17</v>
      </c>
      <c r="AQ251" s="101" t="s">
        <v>30</v>
      </c>
      <c r="AR251" s="101" t="s">
        <v>30</v>
      </c>
      <c r="AS251" s="101" t="s">
        <v>30</v>
      </c>
      <c r="AT251" s="102" t="s">
        <v>30</v>
      </c>
      <c r="AU251" s="194"/>
      <c r="AV251" s="194"/>
      <c r="AW251" s="88">
        <f t="shared" si="287"/>
        <v>0</v>
      </c>
      <c r="AX251" s="88"/>
      <c r="AY251" s="136"/>
      <c r="AZ251" s="103" t="e">
        <f>LOOKUP(AY251,#REF!,#REF!)</f>
        <v>#REF!</v>
      </c>
      <c r="BA251" s="92"/>
      <c r="BB251" s="137"/>
      <c r="BC251" s="104"/>
      <c r="BD251" s="105"/>
      <c r="BE251" s="105"/>
      <c r="BF251" s="104"/>
      <c r="BG251" s="105"/>
      <c r="BH251" s="107"/>
      <c r="BI251" s="108"/>
      <c r="BJ251" s="109"/>
      <c r="BK251" s="109"/>
      <c r="BL251" s="110"/>
      <c r="BM251" s="109"/>
      <c r="BN251" s="111"/>
      <c r="BO251" s="111"/>
      <c r="BP251" s="112"/>
      <c r="BQ251" s="113"/>
      <c r="BR251" s="114"/>
      <c r="BS251" s="113"/>
      <c r="BT251" s="115">
        <f t="shared" si="301"/>
        <v>0</v>
      </c>
      <c r="BU251" s="116">
        <f t="shared" si="288"/>
        <v>0</v>
      </c>
      <c r="BV251" s="117">
        <f t="shared" si="302"/>
        <v>0</v>
      </c>
      <c r="BW251" s="118"/>
      <c r="BX251" s="118"/>
      <c r="BY251" s="118"/>
      <c r="BZ251" s="118"/>
      <c r="CA251" s="105"/>
      <c r="CB251" s="108"/>
      <c r="CC251" s="108"/>
      <c r="CD251" s="108"/>
      <c r="CE251" s="108"/>
      <c r="CF251" s="109"/>
      <c r="CG251" s="120"/>
      <c r="CH251" s="120"/>
      <c r="CI251" s="121"/>
      <c r="CJ251" s="121"/>
      <c r="CK251" s="121"/>
      <c r="CL251" s="122"/>
      <c r="CM251" s="123">
        <f>+IF(BX251&gt;AV251,IF(CC251&gt;BX251,IF(CH251&gt;CC251,CH251,CC251),BX251),AV251)</f>
        <v>0</v>
      </c>
      <c r="CN251" s="124"/>
      <c r="CO251" s="94"/>
      <c r="CP251" s="122"/>
      <c r="CQ251" s="125" t="e">
        <f>+SUMIFS(#REF!,#REF!,AG251)</f>
        <v>#REF!</v>
      </c>
      <c r="CR251" s="126" t="e">
        <f>+SUMIFS(#REF!,#REF!,BB251)+SUMIFS(#REF!,#REF!,BH251)+SUMIFS(#REF!,#REF!,BN251)</f>
        <v>#REF!</v>
      </c>
      <c r="CS251" s="127" t="e">
        <f t="shared" si="294"/>
        <v>#REF!</v>
      </c>
      <c r="CT251" s="128"/>
      <c r="CU251" s="129">
        <f t="shared" si="303"/>
        <v>0</v>
      </c>
      <c r="CV251" s="130"/>
      <c r="CW251" s="131">
        <f t="shared" si="304"/>
        <v>0</v>
      </c>
      <c r="CX251" s="129">
        <f t="shared" si="299"/>
        <v>0</v>
      </c>
      <c r="CY251" s="132">
        <f t="shared" si="292"/>
        <v>0</v>
      </c>
      <c r="CZ251" s="132">
        <f t="shared" si="300"/>
        <v>42277</v>
      </c>
      <c r="DA251" s="133">
        <f t="shared" si="293"/>
        <v>100</v>
      </c>
      <c r="DB251" s="459"/>
      <c r="DC251" s="132">
        <f t="shared" si="290"/>
        <v>100</v>
      </c>
      <c r="DD251" s="134" t="e">
        <f t="shared" si="291"/>
        <v>#REF!</v>
      </c>
    </row>
    <row r="252" spans="2:108" s="141" customFormat="1" x14ac:dyDescent="0.25">
      <c r="B252" s="197"/>
      <c r="C252" s="43"/>
      <c r="D252" s="84"/>
      <c r="E252" s="194"/>
      <c r="F252" s="85"/>
      <c r="G252" s="85"/>
      <c r="H252" s="86"/>
      <c r="I252" s="86"/>
      <c r="J252" s="145"/>
      <c r="K252" s="98"/>
      <c r="L252" s="87"/>
      <c r="M252" s="87"/>
      <c r="N252" s="88"/>
      <c r="O252" s="97"/>
      <c r="P252" s="90"/>
      <c r="Q252" s="89"/>
      <c r="R252" s="90"/>
      <c r="S252" s="91"/>
      <c r="T252" s="92"/>
      <c r="U252" s="91"/>
      <c r="V252" s="93"/>
      <c r="W252" s="194"/>
      <c r="X252" s="194"/>
      <c r="Y252" s="94">
        <f t="shared" si="286"/>
        <v>0</v>
      </c>
      <c r="Z252" s="86"/>
      <c r="AA252" s="86"/>
      <c r="AB252" s="86"/>
      <c r="AC252" s="86"/>
      <c r="AD252" s="95"/>
      <c r="AE252" s="96"/>
      <c r="AF252" s="83"/>
      <c r="AG252" s="98"/>
      <c r="AH252" s="194"/>
      <c r="AI252" s="99"/>
      <c r="AJ252" s="258"/>
      <c r="AK252" s="95"/>
      <c r="AL252" s="88"/>
      <c r="AM252" s="88"/>
      <c r="AN252" s="94"/>
      <c r="AO252" s="94">
        <f t="shared" si="279"/>
        <v>0</v>
      </c>
      <c r="AP252" s="100" t="s">
        <v>17</v>
      </c>
      <c r="AQ252" s="101" t="s">
        <v>30</v>
      </c>
      <c r="AR252" s="101" t="s">
        <v>30</v>
      </c>
      <c r="AS252" s="101" t="s">
        <v>30</v>
      </c>
      <c r="AT252" s="102" t="s">
        <v>30</v>
      </c>
      <c r="AU252" s="194"/>
      <c r="AV252" s="194"/>
      <c r="AW252" s="88">
        <f t="shared" si="287"/>
        <v>0</v>
      </c>
      <c r="AX252" s="88"/>
      <c r="AY252" s="136"/>
      <c r="AZ252" s="103" t="e">
        <f>LOOKUP(AY252,#REF!,#REF!)</f>
        <v>#REF!</v>
      </c>
      <c r="BA252" s="92"/>
      <c r="BB252" s="104"/>
      <c r="BC252" s="104"/>
      <c r="BD252" s="105"/>
      <c r="BE252" s="138"/>
      <c r="BF252" s="104"/>
      <c r="BG252" s="105"/>
      <c r="BH252" s="107"/>
      <c r="BI252" s="108"/>
      <c r="BJ252" s="109"/>
      <c r="BK252" s="109"/>
      <c r="BL252" s="110"/>
      <c r="BM252" s="109"/>
      <c r="BN252" s="111"/>
      <c r="BO252" s="111"/>
      <c r="BP252" s="112"/>
      <c r="BQ252" s="113"/>
      <c r="BR252" s="114"/>
      <c r="BS252" s="113"/>
      <c r="BT252" s="115">
        <f t="shared" si="301"/>
        <v>0</v>
      </c>
      <c r="BU252" s="116">
        <f t="shared" si="288"/>
        <v>0</v>
      </c>
      <c r="BV252" s="117">
        <f t="shared" si="302"/>
        <v>0</v>
      </c>
      <c r="BW252" s="118"/>
      <c r="BX252" s="118"/>
      <c r="BY252" s="119"/>
      <c r="BZ252" s="118"/>
      <c r="CA252" s="105"/>
      <c r="CB252" s="108"/>
      <c r="CC252" s="108"/>
      <c r="CD252" s="139"/>
      <c r="CE252" s="108"/>
      <c r="CF252" s="109"/>
      <c r="CG252" s="120"/>
      <c r="CH252" s="120"/>
      <c r="CI252" s="121"/>
      <c r="CJ252" s="121"/>
      <c r="CK252" s="121"/>
      <c r="CL252" s="122"/>
      <c r="CM252" s="123">
        <f>+IF(BX252&gt;AV252,IF(CC252&gt;BX252,IF(CH252&gt;CC252,CH252,CC252),BX252),AV252)</f>
        <v>0</v>
      </c>
      <c r="CN252" s="124"/>
      <c r="CO252" s="94"/>
      <c r="CP252" s="122"/>
      <c r="CQ252" s="125" t="e">
        <f>+SUMIFS(#REF!,#REF!,AG252)</f>
        <v>#REF!</v>
      </c>
      <c r="CR252" s="126" t="e">
        <f>+SUMIFS(#REF!,#REF!,BB252)+SUMIFS(#REF!,#REF!,BH252)+SUMIFS(#REF!,#REF!,BN252)</f>
        <v>#REF!</v>
      </c>
      <c r="CS252" s="127" t="e">
        <f t="shared" si="294"/>
        <v>#REF!</v>
      </c>
      <c r="CT252" s="128"/>
      <c r="CU252" s="129">
        <f t="shared" si="303"/>
        <v>0</v>
      </c>
      <c r="CV252" s="130"/>
      <c r="CW252" s="131">
        <f t="shared" si="304"/>
        <v>0</v>
      </c>
      <c r="CX252" s="129">
        <f t="shared" si="299"/>
        <v>0</v>
      </c>
      <c r="CY252" s="132">
        <f t="shared" si="292"/>
        <v>0</v>
      </c>
      <c r="CZ252" s="132">
        <f t="shared" si="300"/>
        <v>42277</v>
      </c>
      <c r="DA252" s="133">
        <f t="shared" si="293"/>
        <v>100</v>
      </c>
      <c r="DB252" s="459"/>
      <c r="DC252" s="132">
        <f t="shared" si="290"/>
        <v>100</v>
      </c>
      <c r="DD252" s="134" t="e">
        <f t="shared" si="291"/>
        <v>#REF!</v>
      </c>
    </row>
    <row r="253" spans="2:108" s="141" customFormat="1" x14ac:dyDescent="0.25">
      <c r="B253" s="197"/>
      <c r="C253" s="187"/>
      <c r="D253" s="84"/>
      <c r="E253" s="194"/>
      <c r="F253" s="85"/>
      <c r="G253" s="85"/>
      <c r="H253" s="86"/>
      <c r="I253" s="216"/>
      <c r="J253" s="191"/>
      <c r="K253" s="143"/>
      <c r="L253" s="87"/>
      <c r="M253" s="190"/>
      <c r="N253" s="88"/>
      <c r="O253" s="97"/>
      <c r="P253" s="90"/>
      <c r="Q253" s="89"/>
      <c r="R253" s="90"/>
      <c r="S253" s="91"/>
      <c r="T253" s="92"/>
      <c r="U253" s="91"/>
      <c r="V253" s="224"/>
      <c r="W253" s="194"/>
      <c r="X253" s="194"/>
      <c r="Y253" s="94">
        <f t="shared" si="286"/>
        <v>0</v>
      </c>
      <c r="Z253" s="192"/>
      <c r="AA253" s="192"/>
      <c r="AB253" s="192"/>
      <c r="AC253" s="192"/>
      <c r="AD253" s="146"/>
      <c r="AE253" s="96"/>
      <c r="AF253" s="83"/>
      <c r="AG253" s="98"/>
      <c r="AH253" s="194"/>
      <c r="AI253" s="195"/>
      <c r="AJ253" s="257"/>
      <c r="AK253" s="146"/>
      <c r="AL253" s="88"/>
      <c r="AM253" s="88"/>
      <c r="AN253" s="94"/>
      <c r="AO253" s="94">
        <f t="shared" si="279"/>
        <v>0</v>
      </c>
      <c r="AP253" s="100" t="s">
        <v>17</v>
      </c>
      <c r="AQ253" s="101" t="s">
        <v>30</v>
      </c>
      <c r="AR253" s="101" t="s">
        <v>30</v>
      </c>
      <c r="AS253" s="101" t="s">
        <v>30</v>
      </c>
      <c r="AT253" s="102" t="s">
        <v>30</v>
      </c>
      <c r="AU253" s="194"/>
      <c r="AV253" s="194"/>
      <c r="AW253" s="88">
        <f t="shared" si="287"/>
        <v>0</v>
      </c>
      <c r="AX253" s="88"/>
      <c r="AY253" s="196"/>
      <c r="AZ253" s="103">
        <v>1024501089</v>
      </c>
      <c r="BA253" s="232"/>
      <c r="BB253" s="104"/>
      <c r="BC253" s="104"/>
      <c r="BD253" s="105"/>
      <c r="BE253" s="106"/>
      <c r="BF253" s="104"/>
      <c r="BG253" s="105"/>
      <c r="BH253" s="107"/>
      <c r="BI253" s="108"/>
      <c r="BJ253" s="109"/>
      <c r="BK253" s="109"/>
      <c r="BL253" s="110"/>
      <c r="BM253" s="109"/>
      <c r="BN253" s="111"/>
      <c r="BO253" s="111"/>
      <c r="BP253" s="112"/>
      <c r="BQ253" s="113"/>
      <c r="BR253" s="114"/>
      <c r="BS253" s="113"/>
      <c r="BT253" s="115">
        <f t="shared" si="301"/>
        <v>0</v>
      </c>
      <c r="BU253" s="116">
        <f t="shared" si="288"/>
        <v>0</v>
      </c>
      <c r="BV253" s="117">
        <f t="shared" si="302"/>
        <v>0</v>
      </c>
      <c r="BW253" s="118"/>
      <c r="BX253" s="118"/>
      <c r="BY253" s="119"/>
      <c r="BZ253" s="118"/>
      <c r="CA253" s="105"/>
      <c r="CB253" s="109"/>
      <c r="CC253" s="108"/>
      <c r="CD253" s="108"/>
      <c r="CE253" s="108"/>
      <c r="CF253" s="109"/>
      <c r="CG253" s="120"/>
      <c r="CH253" s="120"/>
      <c r="CI253" s="121"/>
      <c r="CJ253" s="121"/>
      <c r="CK253" s="121"/>
      <c r="CL253" s="122"/>
      <c r="CM253" s="123">
        <v>42395</v>
      </c>
      <c r="CN253" s="124"/>
      <c r="CO253" s="94"/>
      <c r="CP253" s="122"/>
      <c r="CQ253" s="125" t="e">
        <f>+SUMIFS(#REF!,#REF!,AG253)</f>
        <v>#REF!</v>
      </c>
      <c r="CR253" s="126" t="e">
        <f>+SUMIFS(#REF!,#REF!,BB253)+SUMIFS(#REF!,#REF!,BH253)+SUMIFS(#REF!,#REF!,BN253)</f>
        <v>#REF!</v>
      </c>
      <c r="CS253" s="127" t="e">
        <f t="shared" si="294"/>
        <v>#REF!</v>
      </c>
      <c r="CT253" s="128"/>
      <c r="CU253" s="129">
        <f t="shared" si="303"/>
        <v>0</v>
      </c>
      <c r="CV253" s="130"/>
      <c r="CW253" s="131">
        <f t="shared" si="304"/>
        <v>0</v>
      </c>
      <c r="CX253" s="129">
        <f t="shared" si="299"/>
        <v>42395</v>
      </c>
      <c r="CY253" s="132">
        <f t="shared" si="292"/>
        <v>42395</v>
      </c>
      <c r="CZ253" s="132">
        <f t="shared" si="300"/>
        <v>42277</v>
      </c>
      <c r="DA253" s="133">
        <f t="shared" si="293"/>
        <v>99.721665290718249</v>
      </c>
      <c r="DB253" s="459"/>
      <c r="DC253" s="132">
        <f t="shared" si="290"/>
        <v>99.721665290718249</v>
      </c>
      <c r="DD253" s="134" t="e">
        <f t="shared" si="291"/>
        <v>#REF!</v>
      </c>
    </row>
    <row r="254" spans="2:108" s="141" customFormat="1" x14ac:dyDescent="0.25">
      <c r="B254" s="197"/>
      <c r="C254" s="43"/>
      <c r="D254" s="84"/>
      <c r="E254" s="194"/>
      <c r="F254" s="85"/>
      <c r="G254" s="85"/>
      <c r="H254" s="86"/>
      <c r="I254" s="86"/>
      <c r="J254" s="145"/>
      <c r="K254" s="98"/>
      <c r="L254" s="87"/>
      <c r="M254" s="87"/>
      <c r="N254" s="88"/>
      <c r="O254" s="97"/>
      <c r="P254" s="90"/>
      <c r="Q254" s="89"/>
      <c r="R254" s="90"/>
      <c r="S254" s="91"/>
      <c r="T254" s="92"/>
      <c r="U254" s="91"/>
      <c r="V254" s="135"/>
      <c r="W254" s="194"/>
      <c r="X254" s="194"/>
      <c r="Y254" s="94">
        <f t="shared" si="286"/>
        <v>0</v>
      </c>
      <c r="Z254" s="86"/>
      <c r="AA254" s="86"/>
      <c r="AB254" s="86"/>
      <c r="AC254" s="86"/>
      <c r="AD254" s="95"/>
      <c r="AE254" s="96"/>
      <c r="AF254" s="83"/>
      <c r="AG254" s="98"/>
      <c r="AH254" s="194"/>
      <c r="AI254" s="99"/>
      <c r="AJ254" s="258"/>
      <c r="AK254" s="95"/>
      <c r="AL254" s="88"/>
      <c r="AM254" s="88"/>
      <c r="AN254" s="94"/>
      <c r="AO254" s="94">
        <f t="shared" si="279"/>
        <v>0</v>
      </c>
      <c r="AP254" s="100" t="s">
        <v>17</v>
      </c>
      <c r="AQ254" s="101" t="s">
        <v>30</v>
      </c>
      <c r="AR254" s="101" t="s">
        <v>30</v>
      </c>
      <c r="AS254" s="101" t="s">
        <v>30</v>
      </c>
      <c r="AT254" s="102" t="s">
        <v>30</v>
      </c>
      <c r="AU254" s="194"/>
      <c r="AV254" s="194"/>
      <c r="AW254" s="88">
        <f t="shared" si="287"/>
        <v>0</v>
      </c>
      <c r="AX254" s="88"/>
      <c r="AY254" s="136"/>
      <c r="AZ254" s="103" t="e">
        <f>LOOKUP(AY254,#REF!,#REF!)</f>
        <v>#REF!</v>
      </c>
      <c r="BA254" s="92"/>
      <c r="BB254" s="137"/>
      <c r="BC254" s="104"/>
      <c r="BD254" s="105"/>
      <c r="BE254" s="105"/>
      <c r="BF254" s="104"/>
      <c r="BG254" s="105"/>
      <c r="BH254" s="107"/>
      <c r="BI254" s="108"/>
      <c r="BJ254" s="109"/>
      <c r="BK254" s="109"/>
      <c r="BL254" s="110"/>
      <c r="BM254" s="109"/>
      <c r="BN254" s="111"/>
      <c r="BO254" s="111"/>
      <c r="BP254" s="112"/>
      <c r="BQ254" s="113"/>
      <c r="BR254" s="114"/>
      <c r="BS254" s="113"/>
      <c r="BT254" s="115">
        <f t="shared" si="301"/>
        <v>0</v>
      </c>
      <c r="BU254" s="116">
        <f t="shared" si="288"/>
        <v>0</v>
      </c>
      <c r="BV254" s="117">
        <f t="shared" si="302"/>
        <v>0</v>
      </c>
      <c r="BW254" s="118"/>
      <c r="BX254" s="118"/>
      <c r="BY254" s="118"/>
      <c r="BZ254" s="118"/>
      <c r="CA254" s="105"/>
      <c r="CB254" s="108"/>
      <c r="CC254" s="108"/>
      <c r="CD254" s="108"/>
      <c r="CE254" s="108"/>
      <c r="CF254" s="109"/>
      <c r="CG254" s="120"/>
      <c r="CH254" s="120"/>
      <c r="CI254" s="121"/>
      <c r="CJ254" s="121"/>
      <c r="CK254" s="121"/>
      <c r="CL254" s="122"/>
      <c r="CM254" s="123">
        <f t="shared" ref="CM254:CM271" si="305">+IF(BX254&gt;AV254,IF(CC254&gt;BX254,IF(CH254&gt;CC254,CH254,CC254),BX254),AV254)</f>
        <v>0</v>
      </c>
      <c r="CN254" s="124"/>
      <c r="CO254" s="94"/>
      <c r="CP254" s="122"/>
      <c r="CQ254" s="125" t="e">
        <f>+SUMIFS(#REF!,#REF!,AG254)</f>
        <v>#REF!</v>
      </c>
      <c r="CR254" s="126" t="e">
        <f>+SUMIFS(#REF!,#REF!,BB254)+SUMIFS(#REF!,#REF!,BH254)+SUMIFS(#REF!,#REF!,BN254)</f>
        <v>#REF!</v>
      </c>
      <c r="CS254" s="127" t="e">
        <f t="shared" si="294"/>
        <v>#REF!</v>
      </c>
      <c r="CT254" s="128"/>
      <c r="CU254" s="129">
        <f t="shared" si="303"/>
        <v>0</v>
      </c>
      <c r="CV254" s="130"/>
      <c r="CW254" s="131">
        <f t="shared" si="304"/>
        <v>0</v>
      </c>
      <c r="CX254" s="129">
        <f t="shared" si="299"/>
        <v>0</v>
      </c>
      <c r="CY254" s="132">
        <f t="shared" si="292"/>
        <v>0</v>
      </c>
      <c r="CZ254" s="132">
        <f t="shared" si="300"/>
        <v>42277</v>
      </c>
      <c r="DA254" s="133">
        <f t="shared" si="293"/>
        <v>100</v>
      </c>
      <c r="DB254" s="459"/>
      <c r="DC254" s="132">
        <f t="shared" si="290"/>
        <v>100</v>
      </c>
      <c r="DD254" s="134" t="e">
        <f t="shared" si="291"/>
        <v>#REF!</v>
      </c>
    </row>
    <row r="255" spans="2:108" s="141" customFormat="1" x14ac:dyDescent="0.25">
      <c r="B255" s="197"/>
      <c r="C255" s="43"/>
      <c r="D255" s="84"/>
      <c r="E255" s="194"/>
      <c r="F255" s="85"/>
      <c r="G255" s="85"/>
      <c r="H255" s="86"/>
      <c r="I255" s="86"/>
      <c r="J255" s="145"/>
      <c r="K255" s="98"/>
      <c r="L255" s="87"/>
      <c r="M255" s="87"/>
      <c r="N255" s="88"/>
      <c r="O255" s="97"/>
      <c r="P255" s="90"/>
      <c r="Q255" s="89"/>
      <c r="R255" s="90"/>
      <c r="S255" s="91"/>
      <c r="T255" s="92"/>
      <c r="U255" s="91"/>
      <c r="V255" s="93"/>
      <c r="W255" s="194"/>
      <c r="X255" s="194"/>
      <c r="Y255" s="94">
        <f t="shared" si="286"/>
        <v>0</v>
      </c>
      <c r="Z255" s="86"/>
      <c r="AA255" s="86"/>
      <c r="AB255" s="86"/>
      <c r="AC255" s="86"/>
      <c r="AD255" s="95"/>
      <c r="AE255" s="96"/>
      <c r="AF255" s="83"/>
      <c r="AG255" s="98"/>
      <c r="AH255" s="194"/>
      <c r="AI255" s="99"/>
      <c r="AJ255" s="258"/>
      <c r="AK255" s="95"/>
      <c r="AL255" s="88"/>
      <c r="AM255" s="88"/>
      <c r="AN255" s="94"/>
      <c r="AO255" s="94">
        <f t="shared" si="279"/>
        <v>0</v>
      </c>
      <c r="AP255" s="100" t="s">
        <v>17</v>
      </c>
      <c r="AQ255" s="101" t="s">
        <v>30</v>
      </c>
      <c r="AR255" s="101" t="s">
        <v>30</v>
      </c>
      <c r="AS255" s="101" t="s">
        <v>30</v>
      </c>
      <c r="AT255" s="102" t="s">
        <v>30</v>
      </c>
      <c r="AU255" s="194"/>
      <c r="AV255" s="194"/>
      <c r="AW255" s="88">
        <f t="shared" si="287"/>
        <v>0</v>
      </c>
      <c r="AX255" s="88"/>
      <c r="AY255" s="136"/>
      <c r="AZ255" s="103">
        <v>94486941</v>
      </c>
      <c r="BA255" s="92"/>
      <c r="BB255" s="104"/>
      <c r="BC255" s="104"/>
      <c r="BD255" s="105"/>
      <c r="BE255" s="138"/>
      <c r="BF255" s="104"/>
      <c r="BG255" s="105"/>
      <c r="BH255" s="107"/>
      <c r="BI255" s="108"/>
      <c r="BJ255" s="109"/>
      <c r="BK255" s="109"/>
      <c r="BL255" s="110"/>
      <c r="BM255" s="109"/>
      <c r="BN255" s="111"/>
      <c r="BO255" s="111"/>
      <c r="BP255" s="112"/>
      <c r="BQ255" s="113"/>
      <c r="BR255" s="114"/>
      <c r="BS255" s="113"/>
      <c r="BT255" s="115">
        <f t="shared" si="301"/>
        <v>0</v>
      </c>
      <c r="BU255" s="116">
        <f t="shared" si="288"/>
        <v>0</v>
      </c>
      <c r="BV255" s="117">
        <f t="shared" si="302"/>
        <v>0</v>
      </c>
      <c r="BW255" s="118"/>
      <c r="BX255" s="118"/>
      <c r="BY255" s="119"/>
      <c r="BZ255" s="118"/>
      <c r="CA255" s="105"/>
      <c r="CB255" s="108"/>
      <c r="CC255" s="108"/>
      <c r="CD255" s="139"/>
      <c r="CE255" s="108"/>
      <c r="CF255" s="109"/>
      <c r="CG255" s="120"/>
      <c r="CH255" s="120"/>
      <c r="CI255" s="121"/>
      <c r="CJ255" s="121"/>
      <c r="CK255" s="121"/>
      <c r="CL255" s="122"/>
      <c r="CM255" s="123">
        <f t="shared" si="305"/>
        <v>0</v>
      </c>
      <c r="CN255" s="124"/>
      <c r="CO255" s="94"/>
      <c r="CP255" s="122"/>
      <c r="CQ255" s="125" t="e">
        <f>+SUMIFS(#REF!,#REF!,AG255)</f>
        <v>#REF!</v>
      </c>
      <c r="CR255" s="126" t="e">
        <f>+SUMIFS(#REF!,#REF!,BB255)+SUMIFS(#REF!,#REF!,BH255)+SUMIFS(#REF!,#REF!,BN255)</f>
        <v>#REF!</v>
      </c>
      <c r="CS255" s="127" t="e">
        <f t="shared" si="294"/>
        <v>#REF!</v>
      </c>
      <c r="CT255" s="128"/>
      <c r="CU255" s="129">
        <f t="shared" si="303"/>
        <v>0</v>
      </c>
      <c r="CV255" s="130"/>
      <c r="CW255" s="131">
        <f t="shared" si="304"/>
        <v>0</v>
      </c>
      <c r="CX255" s="129">
        <f t="shared" si="299"/>
        <v>0</v>
      </c>
      <c r="CY255" s="132">
        <f t="shared" si="292"/>
        <v>0</v>
      </c>
      <c r="CZ255" s="132">
        <f t="shared" si="300"/>
        <v>42277</v>
      </c>
      <c r="DA255" s="133">
        <f t="shared" si="293"/>
        <v>100</v>
      </c>
      <c r="DB255" s="459"/>
      <c r="DC255" s="132">
        <f t="shared" si="290"/>
        <v>100</v>
      </c>
      <c r="DD255" s="134" t="e">
        <f t="shared" si="291"/>
        <v>#REF!</v>
      </c>
    </row>
    <row r="256" spans="2:108" s="141" customFormat="1" x14ac:dyDescent="0.25">
      <c r="B256" s="197"/>
      <c r="C256" s="187"/>
      <c r="D256" s="84"/>
      <c r="E256" s="194"/>
      <c r="F256" s="85"/>
      <c r="G256" s="85"/>
      <c r="H256" s="86"/>
      <c r="I256" s="216"/>
      <c r="J256" s="191"/>
      <c r="K256" s="143"/>
      <c r="L256" s="87"/>
      <c r="M256" s="190"/>
      <c r="N256" s="88"/>
      <c r="O256" s="97"/>
      <c r="P256" s="90"/>
      <c r="Q256" s="89"/>
      <c r="R256" s="90"/>
      <c r="S256" s="91"/>
      <c r="T256" s="92"/>
      <c r="U256" s="91"/>
      <c r="V256" s="224"/>
      <c r="W256" s="194"/>
      <c r="X256" s="194"/>
      <c r="Y256" s="94">
        <f t="shared" si="286"/>
        <v>0</v>
      </c>
      <c r="Z256" s="192"/>
      <c r="AA256" s="192"/>
      <c r="AB256" s="192"/>
      <c r="AC256" s="192"/>
      <c r="AD256" s="146"/>
      <c r="AE256" s="96"/>
      <c r="AF256" s="83"/>
      <c r="AG256" s="98"/>
      <c r="AH256" s="194"/>
      <c r="AI256" s="195"/>
      <c r="AJ256" s="257"/>
      <c r="AK256" s="146"/>
      <c r="AL256" s="88"/>
      <c r="AM256" s="88"/>
      <c r="AN256" s="94"/>
      <c r="AO256" s="94">
        <f t="shared" si="279"/>
        <v>0</v>
      </c>
      <c r="AP256" s="100" t="s">
        <v>17</v>
      </c>
      <c r="AQ256" s="101" t="s">
        <v>30</v>
      </c>
      <c r="AR256" s="101" t="s">
        <v>30</v>
      </c>
      <c r="AS256" s="101" t="s">
        <v>30</v>
      </c>
      <c r="AT256" s="102" t="s">
        <v>30</v>
      </c>
      <c r="AU256" s="194"/>
      <c r="AV256" s="194"/>
      <c r="AW256" s="88">
        <f t="shared" si="287"/>
        <v>0</v>
      </c>
      <c r="AX256" s="88" t="s">
        <v>109</v>
      </c>
      <c r="AY256" s="196"/>
      <c r="AZ256" s="103" t="e">
        <f>LOOKUP(AY256,#REF!,#REF!)</f>
        <v>#REF!</v>
      </c>
      <c r="BA256" s="232"/>
      <c r="BB256" s="104"/>
      <c r="BC256" s="104"/>
      <c r="BD256" s="105"/>
      <c r="BE256" s="106"/>
      <c r="BF256" s="104"/>
      <c r="BG256" s="105"/>
      <c r="BH256" s="107"/>
      <c r="BI256" s="108"/>
      <c r="BJ256" s="109"/>
      <c r="BK256" s="109"/>
      <c r="BL256" s="110"/>
      <c r="BM256" s="109"/>
      <c r="BN256" s="111"/>
      <c r="BO256" s="111"/>
      <c r="BP256" s="112"/>
      <c r="BQ256" s="113"/>
      <c r="BR256" s="114"/>
      <c r="BS256" s="113"/>
      <c r="BT256" s="115">
        <f t="shared" si="301"/>
        <v>0</v>
      </c>
      <c r="BU256" s="116">
        <f t="shared" si="288"/>
        <v>0</v>
      </c>
      <c r="BV256" s="117">
        <f t="shared" si="302"/>
        <v>0</v>
      </c>
      <c r="BW256" s="118"/>
      <c r="BX256" s="118"/>
      <c r="BY256" s="119"/>
      <c r="BZ256" s="118"/>
      <c r="CA256" s="105"/>
      <c r="CB256" s="109"/>
      <c r="CC256" s="108"/>
      <c r="CD256" s="108"/>
      <c r="CE256" s="108"/>
      <c r="CF256" s="109"/>
      <c r="CG256" s="120"/>
      <c r="CH256" s="120"/>
      <c r="CI256" s="121"/>
      <c r="CJ256" s="121"/>
      <c r="CK256" s="121"/>
      <c r="CL256" s="122"/>
      <c r="CM256" s="123">
        <f t="shared" si="305"/>
        <v>0</v>
      </c>
      <c r="CN256" s="124"/>
      <c r="CO256" s="94"/>
      <c r="CP256" s="122"/>
      <c r="CQ256" s="125" t="e">
        <f>+SUMIFS(#REF!,#REF!,AG256)</f>
        <v>#REF!</v>
      </c>
      <c r="CR256" s="126" t="e">
        <f>+SUMIFS(#REF!,#REF!,BB256)+SUMIFS(#REF!,#REF!,BH256)+SUMIFS(#REF!,#REF!,BN256)</f>
        <v>#REF!</v>
      </c>
      <c r="CS256" s="127" t="e">
        <f t="shared" si="294"/>
        <v>#REF!</v>
      </c>
      <c r="CT256" s="128"/>
      <c r="CU256" s="129">
        <f t="shared" si="303"/>
        <v>0</v>
      </c>
      <c r="CV256" s="130"/>
      <c r="CW256" s="131">
        <f t="shared" si="304"/>
        <v>0</v>
      </c>
      <c r="CX256" s="129">
        <f t="shared" si="299"/>
        <v>0</v>
      </c>
      <c r="CY256" s="132">
        <f t="shared" si="292"/>
        <v>0</v>
      </c>
      <c r="CZ256" s="132">
        <f t="shared" si="300"/>
        <v>42277</v>
      </c>
      <c r="DA256" s="133">
        <f t="shared" si="293"/>
        <v>100</v>
      </c>
      <c r="DB256" s="459"/>
      <c r="DC256" s="132">
        <f t="shared" si="290"/>
        <v>100</v>
      </c>
      <c r="DD256" s="134" t="e">
        <f t="shared" si="291"/>
        <v>#REF!</v>
      </c>
    </row>
    <row r="257" spans="2:108" s="141" customFormat="1" x14ac:dyDescent="0.25">
      <c r="B257" s="197"/>
      <c r="C257" s="43"/>
      <c r="D257" s="84"/>
      <c r="E257" s="194"/>
      <c r="F257" s="85"/>
      <c r="G257" s="85"/>
      <c r="H257" s="86"/>
      <c r="I257" s="86"/>
      <c r="J257" s="145"/>
      <c r="K257" s="98"/>
      <c r="L257" s="87"/>
      <c r="M257" s="87"/>
      <c r="N257" s="88"/>
      <c r="O257" s="97"/>
      <c r="P257" s="90"/>
      <c r="Q257" s="89"/>
      <c r="R257" s="90"/>
      <c r="S257" s="91"/>
      <c r="T257" s="92"/>
      <c r="U257" s="91"/>
      <c r="V257" s="135"/>
      <c r="W257" s="194"/>
      <c r="X257" s="194"/>
      <c r="Y257" s="94">
        <f t="shared" si="286"/>
        <v>0</v>
      </c>
      <c r="Z257" s="86"/>
      <c r="AA257" s="86"/>
      <c r="AB257" s="86"/>
      <c r="AC257" s="86"/>
      <c r="AD257" s="95"/>
      <c r="AE257" s="96"/>
      <c r="AF257" s="83"/>
      <c r="AG257" s="98"/>
      <c r="AH257" s="194"/>
      <c r="AI257" s="99"/>
      <c r="AJ257" s="258"/>
      <c r="AK257" s="95"/>
      <c r="AL257" s="88"/>
      <c r="AM257" s="88"/>
      <c r="AN257" s="94"/>
      <c r="AO257" s="94">
        <f t="shared" si="279"/>
        <v>0</v>
      </c>
      <c r="AP257" s="100" t="s">
        <v>17</v>
      </c>
      <c r="AQ257" s="101" t="s">
        <v>30</v>
      </c>
      <c r="AR257" s="101" t="s">
        <v>30</v>
      </c>
      <c r="AS257" s="101" t="s">
        <v>30</v>
      </c>
      <c r="AT257" s="102" t="s">
        <v>30</v>
      </c>
      <c r="AU257" s="194"/>
      <c r="AV257" s="194"/>
      <c r="AW257" s="88">
        <f t="shared" si="287"/>
        <v>0</v>
      </c>
      <c r="AX257" s="88"/>
      <c r="AY257" s="136"/>
      <c r="AZ257" s="103" t="e">
        <f>LOOKUP(AY257,#REF!,#REF!)</f>
        <v>#REF!</v>
      </c>
      <c r="BA257" s="92"/>
      <c r="BB257" s="137"/>
      <c r="BC257" s="104"/>
      <c r="BD257" s="105"/>
      <c r="BE257" s="105"/>
      <c r="BF257" s="104"/>
      <c r="BG257" s="105"/>
      <c r="BH257" s="107"/>
      <c r="BI257" s="108"/>
      <c r="BJ257" s="109"/>
      <c r="BK257" s="109"/>
      <c r="BL257" s="110"/>
      <c r="BM257" s="109"/>
      <c r="BN257" s="111"/>
      <c r="BO257" s="111"/>
      <c r="BP257" s="112"/>
      <c r="BQ257" s="113"/>
      <c r="BR257" s="114"/>
      <c r="BS257" s="113"/>
      <c r="BT257" s="115">
        <f t="shared" si="301"/>
        <v>0</v>
      </c>
      <c r="BU257" s="116">
        <f t="shared" si="288"/>
        <v>0</v>
      </c>
      <c r="BV257" s="117">
        <f t="shared" si="302"/>
        <v>0</v>
      </c>
      <c r="BW257" s="118"/>
      <c r="BX257" s="118"/>
      <c r="BY257" s="118"/>
      <c r="BZ257" s="118"/>
      <c r="CA257" s="105"/>
      <c r="CB257" s="108"/>
      <c r="CC257" s="108"/>
      <c r="CD257" s="108"/>
      <c r="CE257" s="108"/>
      <c r="CF257" s="109"/>
      <c r="CG257" s="120"/>
      <c r="CH257" s="120"/>
      <c r="CI257" s="121"/>
      <c r="CJ257" s="121"/>
      <c r="CK257" s="121"/>
      <c r="CL257" s="122"/>
      <c r="CM257" s="123">
        <f t="shared" si="305"/>
        <v>0</v>
      </c>
      <c r="CN257" s="124"/>
      <c r="CO257" s="94"/>
      <c r="CP257" s="122"/>
      <c r="CQ257" s="125" t="e">
        <f>+SUMIFS(#REF!,#REF!,AG257)</f>
        <v>#REF!</v>
      </c>
      <c r="CR257" s="126" t="e">
        <f>+SUMIFS(#REF!,#REF!,BB257)+SUMIFS(#REF!,#REF!,BH257)+SUMIFS(#REF!,#REF!,BN257)</f>
        <v>#REF!</v>
      </c>
      <c r="CS257" s="127" t="e">
        <f t="shared" si="294"/>
        <v>#REF!</v>
      </c>
      <c r="CT257" s="128"/>
      <c r="CU257" s="129">
        <f t="shared" si="303"/>
        <v>0</v>
      </c>
      <c r="CV257" s="130"/>
      <c r="CW257" s="131">
        <f t="shared" si="304"/>
        <v>0</v>
      </c>
      <c r="CX257" s="129">
        <f t="shared" si="299"/>
        <v>0</v>
      </c>
      <c r="CY257" s="132">
        <f t="shared" si="292"/>
        <v>0</v>
      </c>
      <c r="CZ257" s="132">
        <f t="shared" si="300"/>
        <v>42277</v>
      </c>
      <c r="DA257" s="133">
        <f t="shared" si="293"/>
        <v>100</v>
      </c>
      <c r="DB257" s="459"/>
      <c r="DC257" s="132">
        <f t="shared" si="290"/>
        <v>100</v>
      </c>
      <c r="DD257" s="134" t="e">
        <f t="shared" si="291"/>
        <v>#REF!</v>
      </c>
    </row>
    <row r="258" spans="2:108" s="141" customFormat="1" x14ac:dyDescent="0.25">
      <c r="B258" s="197"/>
      <c r="C258" s="43"/>
      <c r="D258" s="84"/>
      <c r="E258" s="194"/>
      <c r="F258" s="85"/>
      <c r="G258" s="85"/>
      <c r="H258" s="86"/>
      <c r="I258" s="86"/>
      <c r="J258" s="145"/>
      <c r="K258" s="98"/>
      <c r="L258" s="87"/>
      <c r="M258" s="87"/>
      <c r="N258" s="88"/>
      <c r="O258" s="97"/>
      <c r="P258" s="90"/>
      <c r="Q258" s="89"/>
      <c r="R258" s="90"/>
      <c r="S258" s="91"/>
      <c r="T258" s="92"/>
      <c r="U258" s="91"/>
      <c r="V258" s="93"/>
      <c r="W258" s="194"/>
      <c r="X258" s="194"/>
      <c r="Y258" s="94">
        <f t="shared" si="286"/>
        <v>0</v>
      </c>
      <c r="Z258" s="86"/>
      <c r="AA258" s="86"/>
      <c r="AB258" s="86"/>
      <c r="AC258" s="86"/>
      <c r="AD258" s="95"/>
      <c r="AE258" s="96"/>
      <c r="AF258" s="83"/>
      <c r="AG258" s="98"/>
      <c r="AH258" s="194"/>
      <c r="AI258" s="99"/>
      <c r="AJ258" s="258"/>
      <c r="AK258" s="95"/>
      <c r="AL258" s="88"/>
      <c r="AM258" s="88"/>
      <c r="AN258" s="94"/>
      <c r="AO258" s="94">
        <f t="shared" si="279"/>
        <v>0</v>
      </c>
      <c r="AP258" s="100" t="s">
        <v>17</v>
      </c>
      <c r="AQ258" s="101" t="s">
        <v>30</v>
      </c>
      <c r="AR258" s="101" t="s">
        <v>30</v>
      </c>
      <c r="AS258" s="101" t="s">
        <v>30</v>
      </c>
      <c r="AT258" s="102" t="s">
        <v>30</v>
      </c>
      <c r="AU258" s="194"/>
      <c r="AV258" s="194"/>
      <c r="AW258" s="88">
        <f t="shared" si="287"/>
        <v>0</v>
      </c>
      <c r="AX258" s="88"/>
      <c r="AY258" s="136"/>
      <c r="AZ258" s="103" t="e">
        <f>LOOKUP(AY258,#REF!,#REF!)</f>
        <v>#REF!</v>
      </c>
      <c r="BA258" s="92"/>
      <c r="BB258" s="104"/>
      <c r="BC258" s="104"/>
      <c r="BD258" s="105"/>
      <c r="BE258" s="138"/>
      <c r="BF258" s="104"/>
      <c r="BG258" s="105"/>
      <c r="BH258" s="107"/>
      <c r="BI258" s="108"/>
      <c r="BJ258" s="109"/>
      <c r="BK258" s="109"/>
      <c r="BL258" s="110"/>
      <c r="BM258" s="109"/>
      <c r="BN258" s="111"/>
      <c r="BO258" s="111"/>
      <c r="BP258" s="112"/>
      <c r="BQ258" s="113"/>
      <c r="BR258" s="114"/>
      <c r="BS258" s="113"/>
      <c r="BT258" s="115">
        <f t="shared" si="301"/>
        <v>0</v>
      </c>
      <c r="BU258" s="116">
        <f t="shared" si="288"/>
        <v>0</v>
      </c>
      <c r="BV258" s="117">
        <f t="shared" si="302"/>
        <v>0</v>
      </c>
      <c r="BW258" s="118"/>
      <c r="BX258" s="118"/>
      <c r="BY258" s="119"/>
      <c r="BZ258" s="118"/>
      <c r="CA258" s="105"/>
      <c r="CB258" s="108"/>
      <c r="CC258" s="108"/>
      <c r="CD258" s="139"/>
      <c r="CE258" s="108"/>
      <c r="CF258" s="109"/>
      <c r="CG258" s="120"/>
      <c r="CH258" s="120"/>
      <c r="CI258" s="121"/>
      <c r="CJ258" s="121"/>
      <c r="CK258" s="121"/>
      <c r="CL258" s="122"/>
      <c r="CM258" s="123">
        <f t="shared" si="305"/>
        <v>0</v>
      </c>
      <c r="CN258" s="124"/>
      <c r="CO258" s="94"/>
      <c r="CP258" s="122"/>
      <c r="CQ258" s="125" t="e">
        <f>+SUMIFS(#REF!,#REF!,AG258)</f>
        <v>#REF!</v>
      </c>
      <c r="CR258" s="126" t="e">
        <f>+SUMIFS(#REF!,#REF!,BB258)+SUMIFS(#REF!,#REF!,BH258)+SUMIFS(#REF!,#REF!,BN258)</f>
        <v>#REF!</v>
      </c>
      <c r="CS258" s="127" t="e">
        <f t="shared" ref="CS258:CS263" si="306">+CQ258/BV258</f>
        <v>#REF!</v>
      </c>
      <c r="CT258" s="128"/>
      <c r="CU258" s="129">
        <f t="shared" si="303"/>
        <v>0</v>
      </c>
      <c r="CV258" s="130"/>
      <c r="CW258" s="131">
        <f t="shared" si="304"/>
        <v>0</v>
      </c>
      <c r="CX258" s="129">
        <f t="shared" ref="CX258:CX260" si="307">+CM258</f>
        <v>0</v>
      </c>
      <c r="CY258" s="132">
        <f t="shared" ref="CY258:CY263" si="308">+CX258-CW258</f>
        <v>0</v>
      </c>
      <c r="CZ258" s="132">
        <f t="shared" ref="CZ258:CZ260" si="309">+$DB$1-CW258</f>
        <v>42277</v>
      </c>
      <c r="DA258" s="133">
        <f t="shared" ref="DA258:DA263" si="310">+IF(CZ258&gt;=CY258,100,(CZ258/CY258)*100)</f>
        <v>100</v>
      </c>
      <c r="DB258" s="459"/>
      <c r="DC258" s="132">
        <f t="shared" ref="DC258:DC263" si="311">+DA258</f>
        <v>100</v>
      </c>
      <c r="DD258" s="134" t="e">
        <f t="shared" ref="DD258:DD263" si="312">+CS258</f>
        <v>#REF!</v>
      </c>
    </row>
    <row r="259" spans="2:108" s="141" customFormat="1" x14ac:dyDescent="0.25">
      <c r="B259" s="197"/>
      <c r="C259" s="187"/>
      <c r="D259" s="84"/>
      <c r="E259" s="194"/>
      <c r="F259" s="85"/>
      <c r="G259" s="85"/>
      <c r="H259" s="86"/>
      <c r="I259" s="216"/>
      <c r="J259" s="191"/>
      <c r="K259" s="143"/>
      <c r="L259" s="87"/>
      <c r="M259" s="190"/>
      <c r="N259" s="88"/>
      <c r="O259" s="97"/>
      <c r="P259" s="90"/>
      <c r="Q259" s="89"/>
      <c r="R259" s="90"/>
      <c r="S259" s="91"/>
      <c r="T259" s="92"/>
      <c r="U259" s="91"/>
      <c r="V259" s="224"/>
      <c r="W259" s="194"/>
      <c r="X259" s="194"/>
      <c r="Y259" s="94">
        <f t="shared" si="286"/>
        <v>0</v>
      </c>
      <c r="Z259" s="192"/>
      <c r="AA259" s="192"/>
      <c r="AB259" s="192"/>
      <c r="AC259" s="192"/>
      <c r="AD259" s="146"/>
      <c r="AE259" s="96"/>
      <c r="AF259" s="83"/>
      <c r="AG259" s="98"/>
      <c r="AH259" s="194"/>
      <c r="AI259" s="195"/>
      <c r="AJ259" s="257"/>
      <c r="AK259" s="146"/>
      <c r="AL259" s="88"/>
      <c r="AM259" s="88"/>
      <c r="AN259" s="94"/>
      <c r="AO259" s="94">
        <f t="shared" si="279"/>
        <v>0</v>
      </c>
      <c r="AP259" s="100" t="s">
        <v>17</v>
      </c>
      <c r="AQ259" s="101" t="s">
        <v>30</v>
      </c>
      <c r="AR259" s="101" t="s">
        <v>30</v>
      </c>
      <c r="AS259" s="101" t="s">
        <v>30</v>
      </c>
      <c r="AT259" s="102" t="s">
        <v>30</v>
      </c>
      <c r="AU259" s="194"/>
      <c r="AV259" s="194"/>
      <c r="AW259" s="88">
        <f t="shared" si="287"/>
        <v>0</v>
      </c>
      <c r="AX259" s="88"/>
      <c r="AY259" s="196"/>
      <c r="AZ259" s="103" t="e">
        <f>LOOKUP(AY259,#REF!,#REF!)</f>
        <v>#REF!</v>
      </c>
      <c r="BA259" s="232"/>
      <c r="BB259" s="104"/>
      <c r="BC259" s="104"/>
      <c r="BD259" s="105"/>
      <c r="BE259" s="106"/>
      <c r="BF259" s="104"/>
      <c r="BG259" s="105"/>
      <c r="BH259" s="107"/>
      <c r="BI259" s="108"/>
      <c r="BJ259" s="109"/>
      <c r="BK259" s="109"/>
      <c r="BL259" s="110"/>
      <c r="BM259" s="109"/>
      <c r="BN259" s="111"/>
      <c r="BO259" s="111"/>
      <c r="BP259" s="112"/>
      <c r="BQ259" s="113"/>
      <c r="BR259" s="114"/>
      <c r="BS259" s="113"/>
      <c r="BT259" s="115">
        <f t="shared" si="301"/>
        <v>0</v>
      </c>
      <c r="BU259" s="116">
        <f t="shared" si="288"/>
        <v>0</v>
      </c>
      <c r="BV259" s="117">
        <f t="shared" si="302"/>
        <v>0</v>
      </c>
      <c r="BW259" s="118"/>
      <c r="BX259" s="118"/>
      <c r="BY259" s="119"/>
      <c r="BZ259" s="118"/>
      <c r="CA259" s="105"/>
      <c r="CB259" s="109"/>
      <c r="CC259" s="108"/>
      <c r="CD259" s="108"/>
      <c r="CE259" s="108"/>
      <c r="CF259" s="109"/>
      <c r="CG259" s="120"/>
      <c r="CH259" s="120"/>
      <c r="CI259" s="121"/>
      <c r="CJ259" s="121"/>
      <c r="CK259" s="121"/>
      <c r="CL259" s="122"/>
      <c r="CM259" s="123">
        <f t="shared" si="305"/>
        <v>0</v>
      </c>
      <c r="CN259" s="124"/>
      <c r="CO259" s="94"/>
      <c r="CP259" s="122"/>
      <c r="CQ259" s="125" t="e">
        <f>+SUMIFS(#REF!,#REF!,AG259)</f>
        <v>#REF!</v>
      </c>
      <c r="CR259" s="126" t="e">
        <f>+SUMIFS(#REF!,#REF!,BB259)+SUMIFS(#REF!,#REF!,BH259)+SUMIFS(#REF!,#REF!,BN259)</f>
        <v>#REF!</v>
      </c>
      <c r="CS259" s="127" t="e">
        <f t="shared" si="306"/>
        <v>#REF!</v>
      </c>
      <c r="CT259" s="128"/>
      <c r="CU259" s="129">
        <f t="shared" si="303"/>
        <v>0</v>
      </c>
      <c r="CV259" s="130"/>
      <c r="CW259" s="131">
        <f t="shared" si="304"/>
        <v>0</v>
      </c>
      <c r="CX259" s="129">
        <f t="shared" si="307"/>
        <v>0</v>
      </c>
      <c r="CY259" s="132">
        <f t="shared" si="308"/>
        <v>0</v>
      </c>
      <c r="CZ259" s="132">
        <f t="shared" si="309"/>
        <v>42277</v>
      </c>
      <c r="DA259" s="133">
        <f t="shared" si="310"/>
        <v>100</v>
      </c>
      <c r="DB259" s="459"/>
      <c r="DC259" s="132">
        <f t="shared" si="311"/>
        <v>100</v>
      </c>
      <c r="DD259" s="134" t="e">
        <f t="shared" si="312"/>
        <v>#REF!</v>
      </c>
    </row>
    <row r="260" spans="2:108" s="141" customFormat="1" x14ac:dyDescent="0.25">
      <c r="B260" s="197"/>
      <c r="C260" s="43"/>
      <c r="D260" s="84"/>
      <c r="E260" s="194"/>
      <c r="F260" s="85"/>
      <c r="G260" s="85"/>
      <c r="H260" s="86"/>
      <c r="I260" s="86"/>
      <c r="J260" s="145"/>
      <c r="K260" s="98"/>
      <c r="L260" s="87"/>
      <c r="M260" s="87"/>
      <c r="N260" s="88"/>
      <c r="O260" s="97"/>
      <c r="P260" s="90"/>
      <c r="Q260" s="89"/>
      <c r="R260" s="90"/>
      <c r="S260" s="91"/>
      <c r="T260" s="92"/>
      <c r="U260" s="91"/>
      <c r="V260" s="135"/>
      <c r="W260" s="194"/>
      <c r="X260" s="194"/>
      <c r="Y260" s="94">
        <f t="shared" si="286"/>
        <v>0</v>
      </c>
      <c r="Z260" s="86"/>
      <c r="AA260" s="86"/>
      <c r="AB260" s="86"/>
      <c r="AC260" s="86"/>
      <c r="AD260" s="95"/>
      <c r="AE260" s="96"/>
      <c r="AF260" s="83"/>
      <c r="AG260" s="98"/>
      <c r="AH260" s="194"/>
      <c r="AI260" s="99"/>
      <c r="AJ260" s="258"/>
      <c r="AK260" s="95"/>
      <c r="AL260" s="88"/>
      <c r="AM260" s="88"/>
      <c r="AN260" s="94"/>
      <c r="AO260" s="94">
        <f t="shared" ref="AO260:AO323" si="313">+AM260+AN260</f>
        <v>0</v>
      </c>
      <c r="AP260" s="100" t="s">
        <v>17</v>
      </c>
      <c r="AQ260" s="101" t="s">
        <v>30</v>
      </c>
      <c r="AR260" s="101" t="s">
        <v>30</v>
      </c>
      <c r="AS260" s="101" t="s">
        <v>30</v>
      </c>
      <c r="AT260" s="102" t="s">
        <v>30</v>
      </c>
      <c r="AU260" s="194"/>
      <c r="AV260" s="194"/>
      <c r="AW260" s="88">
        <f t="shared" si="287"/>
        <v>0</v>
      </c>
      <c r="AX260" s="88"/>
      <c r="AY260" s="136"/>
      <c r="AZ260" s="103" t="e">
        <f>LOOKUP(AY260,#REF!,#REF!)</f>
        <v>#REF!</v>
      </c>
      <c r="BA260" s="92"/>
      <c r="BB260" s="137"/>
      <c r="BC260" s="104"/>
      <c r="BD260" s="105"/>
      <c r="BE260" s="105"/>
      <c r="BF260" s="104"/>
      <c r="BG260" s="105"/>
      <c r="BH260" s="107"/>
      <c r="BI260" s="108"/>
      <c r="BJ260" s="109"/>
      <c r="BK260" s="109"/>
      <c r="BL260" s="110"/>
      <c r="BM260" s="109"/>
      <c r="BN260" s="111"/>
      <c r="BO260" s="111"/>
      <c r="BP260" s="112"/>
      <c r="BQ260" s="113"/>
      <c r="BR260" s="114"/>
      <c r="BS260" s="113"/>
      <c r="BT260" s="115">
        <f t="shared" si="301"/>
        <v>0</v>
      </c>
      <c r="BU260" s="116">
        <f t="shared" si="288"/>
        <v>0</v>
      </c>
      <c r="BV260" s="117">
        <f t="shared" si="302"/>
        <v>0</v>
      </c>
      <c r="BW260" s="118"/>
      <c r="BX260" s="118"/>
      <c r="BY260" s="118"/>
      <c r="BZ260" s="118"/>
      <c r="CA260" s="105"/>
      <c r="CB260" s="108"/>
      <c r="CC260" s="108"/>
      <c r="CD260" s="108"/>
      <c r="CE260" s="108"/>
      <c r="CF260" s="109"/>
      <c r="CG260" s="120"/>
      <c r="CH260" s="120"/>
      <c r="CI260" s="121"/>
      <c r="CJ260" s="121"/>
      <c r="CK260" s="121"/>
      <c r="CL260" s="122"/>
      <c r="CM260" s="123">
        <f t="shared" si="305"/>
        <v>0</v>
      </c>
      <c r="CN260" s="124"/>
      <c r="CO260" s="94"/>
      <c r="CP260" s="122"/>
      <c r="CQ260" s="125" t="e">
        <f>+SUMIFS(#REF!,#REF!,AG260)</f>
        <v>#REF!</v>
      </c>
      <c r="CR260" s="126" t="e">
        <f>+SUMIFS(#REF!,#REF!,BB260)+SUMIFS(#REF!,#REF!,BH260)+SUMIFS(#REF!,#REF!,BN260)</f>
        <v>#REF!</v>
      </c>
      <c r="CS260" s="127" t="e">
        <f t="shared" si="306"/>
        <v>#REF!</v>
      </c>
      <c r="CT260" s="128"/>
      <c r="CU260" s="129">
        <f t="shared" si="303"/>
        <v>0</v>
      </c>
      <c r="CV260" s="130"/>
      <c r="CW260" s="131">
        <f t="shared" si="304"/>
        <v>0</v>
      </c>
      <c r="CX260" s="129">
        <f t="shared" si="307"/>
        <v>0</v>
      </c>
      <c r="CY260" s="132">
        <f t="shared" si="308"/>
        <v>0</v>
      </c>
      <c r="CZ260" s="132">
        <f t="shared" si="309"/>
        <v>42277</v>
      </c>
      <c r="DA260" s="133">
        <f t="shared" si="310"/>
        <v>100</v>
      </c>
      <c r="DB260" s="459"/>
      <c r="DC260" s="132">
        <f t="shared" si="311"/>
        <v>100</v>
      </c>
      <c r="DD260" s="134" t="e">
        <f t="shared" si="312"/>
        <v>#REF!</v>
      </c>
    </row>
    <row r="261" spans="2:108" s="141" customFormat="1" x14ac:dyDescent="0.25">
      <c r="B261" s="197"/>
      <c r="C261" s="43"/>
      <c r="D261" s="84"/>
      <c r="E261" s="194"/>
      <c r="F261" s="85"/>
      <c r="G261" s="85"/>
      <c r="H261" s="86"/>
      <c r="I261" s="86"/>
      <c r="J261" s="145"/>
      <c r="K261" s="98"/>
      <c r="L261" s="87"/>
      <c r="M261" s="87"/>
      <c r="N261" s="88"/>
      <c r="O261" s="97"/>
      <c r="P261" s="90"/>
      <c r="Q261" s="89"/>
      <c r="R261" s="90"/>
      <c r="S261" s="91"/>
      <c r="T261" s="92"/>
      <c r="U261" s="91"/>
      <c r="V261" s="93"/>
      <c r="W261" s="194"/>
      <c r="X261" s="194"/>
      <c r="Y261" s="94">
        <f t="shared" ref="Y261:Y324" si="314">W261-X261</f>
        <v>0</v>
      </c>
      <c r="Z261" s="86"/>
      <c r="AA261" s="86"/>
      <c r="AB261" s="86"/>
      <c r="AC261" s="86"/>
      <c r="AD261" s="95"/>
      <c r="AE261" s="96"/>
      <c r="AF261" s="83"/>
      <c r="AG261" s="98"/>
      <c r="AH261" s="194"/>
      <c r="AI261" s="99"/>
      <c r="AJ261" s="258"/>
      <c r="AK261" s="95"/>
      <c r="AL261" s="88"/>
      <c r="AM261" s="88"/>
      <c r="AN261" s="94"/>
      <c r="AO261" s="94">
        <f t="shared" si="313"/>
        <v>0</v>
      </c>
      <c r="AP261" s="100" t="s">
        <v>17</v>
      </c>
      <c r="AQ261" s="101" t="s">
        <v>30</v>
      </c>
      <c r="AR261" s="101" t="s">
        <v>30</v>
      </c>
      <c r="AS261" s="101" t="s">
        <v>30</v>
      </c>
      <c r="AT261" s="102" t="s">
        <v>30</v>
      </c>
      <c r="AU261" s="194"/>
      <c r="AV261" s="194"/>
      <c r="AW261" s="88">
        <f t="shared" ref="AW261:AW324" si="315">AV261-AU261</f>
        <v>0</v>
      </c>
      <c r="AX261" s="88"/>
      <c r="AY261" s="136"/>
      <c r="AZ261" s="103" t="e">
        <f>LOOKUP(AY261,#REF!,#REF!)</f>
        <v>#REF!</v>
      </c>
      <c r="BA261" s="92"/>
      <c r="BB261" s="104"/>
      <c r="BC261" s="104"/>
      <c r="BD261" s="105"/>
      <c r="BE261" s="138"/>
      <c r="BF261" s="104"/>
      <c r="BG261" s="105"/>
      <c r="BH261" s="107"/>
      <c r="BI261" s="108"/>
      <c r="BJ261" s="109"/>
      <c r="BK261" s="109"/>
      <c r="BL261" s="110"/>
      <c r="BM261" s="109"/>
      <c r="BN261" s="111"/>
      <c r="BO261" s="111"/>
      <c r="BP261" s="112"/>
      <c r="BQ261" s="113"/>
      <c r="BR261" s="114"/>
      <c r="BS261" s="113"/>
      <c r="BT261" s="115">
        <f t="shared" si="301"/>
        <v>0</v>
      </c>
      <c r="BU261" s="116">
        <f t="shared" ref="BU261:BU310" si="316">+BD261+BJ261+BP261+BT261</f>
        <v>0</v>
      </c>
      <c r="BV261" s="117">
        <f t="shared" si="302"/>
        <v>0</v>
      </c>
      <c r="BW261" s="118"/>
      <c r="BX261" s="118"/>
      <c r="BY261" s="119"/>
      <c r="BZ261" s="118"/>
      <c r="CA261" s="105"/>
      <c r="CB261" s="108"/>
      <c r="CC261" s="108"/>
      <c r="CD261" s="139"/>
      <c r="CE261" s="108"/>
      <c r="CF261" s="109"/>
      <c r="CG261" s="120"/>
      <c r="CH261" s="120"/>
      <c r="CI261" s="121"/>
      <c r="CJ261" s="121"/>
      <c r="CK261" s="121"/>
      <c r="CL261" s="122"/>
      <c r="CM261" s="123">
        <f t="shared" si="305"/>
        <v>0</v>
      </c>
      <c r="CN261" s="124"/>
      <c r="CO261" s="94"/>
      <c r="CP261" s="122"/>
      <c r="CQ261" s="125" t="e">
        <f>+SUMIFS(#REF!,#REF!,AG261)</f>
        <v>#REF!</v>
      </c>
      <c r="CR261" s="126" t="e">
        <f>+SUMIFS(#REF!,#REF!,BB261)+SUMIFS(#REF!,#REF!,BH261)+SUMIFS(#REF!,#REF!,BN261)</f>
        <v>#REF!</v>
      </c>
      <c r="CS261" s="127" t="e">
        <f t="shared" si="306"/>
        <v>#REF!</v>
      </c>
      <c r="CT261" s="128"/>
      <c r="CU261" s="129">
        <f t="shared" si="303"/>
        <v>0</v>
      </c>
      <c r="CV261" s="130"/>
      <c r="CW261" s="131">
        <f t="shared" si="304"/>
        <v>0</v>
      </c>
      <c r="CX261" s="129">
        <f t="shared" ref="CX261" si="317">+CM261</f>
        <v>0</v>
      </c>
      <c r="CY261" s="132">
        <f t="shared" si="308"/>
        <v>0</v>
      </c>
      <c r="CZ261" s="132">
        <f t="shared" ref="CZ261" si="318">+$DB$1-CW261</f>
        <v>42277</v>
      </c>
      <c r="DA261" s="133">
        <f t="shared" si="310"/>
        <v>100</v>
      </c>
      <c r="DB261" s="459"/>
      <c r="DC261" s="132">
        <f t="shared" si="311"/>
        <v>100</v>
      </c>
      <c r="DD261" s="134" t="e">
        <f t="shared" si="312"/>
        <v>#REF!</v>
      </c>
    </row>
    <row r="262" spans="2:108" s="141" customFormat="1" x14ac:dyDescent="0.25">
      <c r="B262" s="197"/>
      <c r="C262" s="187"/>
      <c r="D262" s="84"/>
      <c r="E262" s="194"/>
      <c r="F262" s="85"/>
      <c r="G262" s="85"/>
      <c r="H262" s="86"/>
      <c r="I262" s="216"/>
      <c r="J262" s="191"/>
      <c r="K262" s="143"/>
      <c r="L262" s="87"/>
      <c r="M262" s="190"/>
      <c r="N262" s="88"/>
      <c r="O262" s="97"/>
      <c r="P262" s="90"/>
      <c r="Q262" s="89"/>
      <c r="R262" s="90"/>
      <c r="S262" s="91"/>
      <c r="T262" s="92"/>
      <c r="U262" s="91"/>
      <c r="V262" s="224"/>
      <c r="W262" s="194"/>
      <c r="X262" s="194"/>
      <c r="Y262" s="94">
        <f t="shared" si="314"/>
        <v>0</v>
      </c>
      <c r="Z262" s="192"/>
      <c r="AA262" s="192"/>
      <c r="AB262" s="192"/>
      <c r="AC262" s="192"/>
      <c r="AD262" s="146"/>
      <c r="AE262" s="96"/>
      <c r="AF262" s="83"/>
      <c r="AG262" s="98"/>
      <c r="AH262" s="194"/>
      <c r="AI262" s="195"/>
      <c r="AJ262" s="257"/>
      <c r="AK262" s="146"/>
      <c r="AL262" s="88"/>
      <c r="AM262" s="88"/>
      <c r="AN262" s="94"/>
      <c r="AO262" s="94">
        <f t="shared" si="313"/>
        <v>0</v>
      </c>
      <c r="AP262" s="100" t="s">
        <v>17</v>
      </c>
      <c r="AQ262" s="101" t="s">
        <v>30</v>
      </c>
      <c r="AR262" s="101" t="s">
        <v>30</v>
      </c>
      <c r="AS262" s="101" t="s">
        <v>30</v>
      </c>
      <c r="AT262" s="102" t="s">
        <v>30</v>
      </c>
      <c r="AU262" s="194"/>
      <c r="AV262" s="194"/>
      <c r="AW262" s="88">
        <f t="shared" si="315"/>
        <v>0</v>
      </c>
      <c r="AX262" s="88"/>
      <c r="AY262" s="196"/>
      <c r="AZ262" s="103" t="e">
        <f>LOOKUP(AY262,#REF!,#REF!)</f>
        <v>#REF!</v>
      </c>
      <c r="BA262" s="232"/>
      <c r="BB262" s="104"/>
      <c r="BC262" s="104"/>
      <c r="BD262" s="105"/>
      <c r="BE262" s="106"/>
      <c r="BF262" s="104"/>
      <c r="BG262" s="105"/>
      <c r="BH262" s="107"/>
      <c r="BI262" s="108"/>
      <c r="BJ262" s="109"/>
      <c r="BK262" s="109"/>
      <c r="BL262" s="110"/>
      <c r="BM262" s="109"/>
      <c r="BN262" s="111"/>
      <c r="BO262" s="111"/>
      <c r="BP262" s="112"/>
      <c r="BQ262" s="113"/>
      <c r="BR262" s="114"/>
      <c r="BS262" s="113"/>
      <c r="BT262" s="115">
        <f t="shared" si="301"/>
        <v>0</v>
      </c>
      <c r="BU262" s="116">
        <f t="shared" si="316"/>
        <v>0</v>
      </c>
      <c r="BV262" s="117">
        <f t="shared" si="302"/>
        <v>0</v>
      </c>
      <c r="BW262" s="118"/>
      <c r="BX262" s="118"/>
      <c r="BY262" s="119"/>
      <c r="BZ262" s="118"/>
      <c r="CA262" s="105"/>
      <c r="CB262" s="109"/>
      <c r="CC262" s="108"/>
      <c r="CD262" s="108"/>
      <c r="CE262" s="108"/>
      <c r="CF262" s="109"/>
      <c r="CG262" s="120"/>
      <c r="CH262" s="120"/>
      <c r="CI262" s="121"/>
      <c r="CJ262" s="121"/>
      <c r="CK262" s="121"/>
      <c r="CL262" s="122"/>
      <c r="CM262" s="123">
        <f t="shared" si="305"/>
        <v>0</v>
      </c>
      <c r="CN262" s="124"/>
      <c r="CO262" s="94"/>
      <c r="CP262" s="122"/>
      <c r="CQ262" s="125" t="e">
        <f>+SUMIFS(#REF!,#REF!,AG262)</f>
        <v>#REF!</v>
      </c>
      <c r="CR262" s="126" t="e">
        <f>+SUMIFS(#REF!,#REF!,BB262)+SUMIFS(#REF!,#REF!,BH262)+SUMIFS(#REF!,#REF!,BN262)</f>
        <v>#REF!</v>
      </c>
      <c r="CS262" s="127" t="e">
        <f t="shared" si="306"/>
        <v>#REF!</v>
      </c>
      <c r="CT262" s="128"/>
      <c r="CU262" s="129">
        <f t="shared" si="303"/>
        <v>0</v>
      </c>
      <c r="CV262" s="130"/>
      <c r="CW262" s="131">
        <f t="shared" si="304"/>
        <v>0</v>
      </c>
      <c r="CX262" s="129">
        <f t="shared" ref="CX262" si="319">+CM262</f>
        <v>0</v>
      </c>
      <c r="CY262" s="132">
        <f t="shared" si="308"/>
        <v>0</v>
      </c>
      <c r="CZ262" s="132">
        <f t="shared" ref="CZ262" si="320">+$DB$1-CW262</f>
        <v>42277</v>
      </c>
      <c r="DA262" s="133">
        <f t="shared" si="310"/>
        <v>100</v>
      </c>
      <c r="DB262" s="459"/>
      <c r="DC262" s="132">
        <f t="shared" si="311"/>
        <v>100</v>
      </c>
      <c r="DD262" s="134" t="e">
        <f t="shared" si="312"/>
        <v>#REF!</v>
      </c>
    </row>
    <row r="263" spans="2:108" s="141" customFormat="1" x14ac:dyDescent="0.25">
      <c r="B263" s="197"/>
      <c r="C263" s="43"/>
      <c r="D263" s="84"/>
      <c r="E263" s="194"/>
      <c r="F263" s="85"/>
      <c r="G263" s="85"/>
      <c r="H263" s="86"/>
      <c r="I263" s="86"/>
      <c r="J263" s="145"/>
      <c r="K263" s="98"/>
      <c r="L263" s="87"/>
      <c r="M263" s="87"/>
      <c r="N263" s="88"/>
      <c r="O263" s="97"/>
      <c r="P263" s="90"/>
      <c r="Q263" s="89"/>
      <c r="R263" s="90"/>
      <c r="S263" s="91"/>
      <c r="T263" s="92"/>
      <c r="U263" s="91"/>
      <c r="V263" s="135"/>
      <c r="W263" s="194"/>
      <c r="X263" s="194"/>
      <c r="Y263" s="94">
        <f t="shared" si="314"/>
        <v>0</v>
      </c>
      <c r="Z263" s="86"/>
      <c r="AA263" s="86"/>
      <c r="AB263" s="86"/>
      <c r="AC263" s="86"/>
      <c r="AD263" s="95"/>
      <c r="AE263" s="96"/>
      <c r="AF263" s="83"/>
      <c r="AG263" s="98"/>
      <c r="AH263" s="194"/>
      <c r="AI263" s="99"/>
      <c r="AJ263" s="258"/>
      <c r="AK263" s="95"/>
      <c r="AL263" s="88"/>
      <c r="AM263" s="88"/>
      <c r="AN263" s="94"/>
      <c r="AO263" s="94">
        <f t="shared" si="313"/>
        <v>0</v>
      </c>
      <c r="AP263" s="100" t="s">
        <v>17</v>
      </c>
      <c r="AQ263" s="101" t="s">
        <v>30</v>
      </c>
      <c r="AR263" s="101" t="s">
        <v>30</v>
      </c>
      <c r="AS263" s="101" t="s">
        <v>30</v>
      </c>
      <c r="AT263" s="102" t="s">
        <v>30</v>
      </c>
      <c r="AU263" s="194"/>
      <c r="AV263" s="194"/>
      <c r="AW263" s="88">
        <f t="shared" si="315"/>
        <v>0</v>
      </c>
      <c r="AX263" s="88"/>
      <c r="AY263" s="136"/>
      <c r="AZ263" s="103" t="e">
        <f>LOOKUP(AY263,#REF!,#REF!)</f>
        <v>#REF!</v>
      </c>
      <c r="BA263" s="92"/>
      <c r="BB263" s="137"/>
      <c r="BC263" s="104"/>
      <c r="BD263" s="105"/>
      <c r="BE263" s="105"/>
      <c r="BF263" s="104"/>
      <c r="BG263" s="105"/>
      <c r="BH263" s="107"/>
      <c r="BI263" s="108"/>
      <c r="BJ263" s="109"/>
      <c r="BK263" s="109"/>
      <c r="BL263" s="110"/>
      <c r="BM263" s="109"/>
      <c r="BN263" s="111"/>
      <c r="BO263" s="111"/>
      <c r="BP263" s="112"/>
      <c r="BQ263" s="113"/>
      <c r="BR263" s="114"/>
      <c r="BS263" s="113"/>
      <c r="BT263" s="115">
        <f t="shared" si="301"/>
        <v>0</v>
      </c>
      <c r="BU263" s="116">
        <f t="shared" si="316"/>
        <v>0</v>
      </c>
      <c r="BV263" s="117">
        <f t="shared" si="302"/>
        <v>0</v>
      </c>
      <c r="BW263" s="118"/>
      <c r="BX263" s="118"/>
      <c r="BY263" s="118"/>
      <c r="BZ263" s="118"/>
      <c r="CA263" s="105"/>
      <c r="CB263" s="108"/>
      <c r="CC263" s="108"/>
      <c r="CD263" s="108"/>
      <c r="CE263" s="108"/>
      <c r="CF263" s="109"/>
      <c r="CG263" s="120"/>
      <c r="CH263" s="120"/>
      <c r="CI263" s="121"/>
      <c r="CJ263" s="121"/>
      <c r="CK263" s="121"/>
      <c r="CL263" s="122"/>
      <c r="CM263" s="123">
        <f t="shared" si="305"/>
        <v>0</v>
      </c>
      <c r="CN263" s="124"/>
      <c r="CO263" s="94"/>
      <c r="CP263" s="122"/>
      <c r="CQ263" s="125" t="e">
        <f>+SUMIFS(#REF!,#REF!,AG263)</f>
        <v>#REF!</v>
      </c>
      <c r="CR263" s="126" t="e">
        <f>+SUMIFS(#REF!,#REF!,BB263)+SUMIFS(#REF!,#REF!,BH263)+SUMIFS(#REF!,#REF!,BN263)</f>
        <v>#REF!</v>
      </c>
      <c r="CS263" s="127" t="e">
        <f t="shared" si="306"/>
        <v>#REF!</v>
      </c>
      <c r="CT263" s="128"/>
      <c r="CU263" s="129">
        <f t="shared" si="303"/>
        <v>0</v>
      </c>
      <c r="CV263" s="130"/>
      <c r="CW263" s="131">
        <f t="shared" si="304"/>
        <v>0</v>
      </c>
      <c r="CX263" s="129">
        <f t="shared" ref="CX263" si="321">+CM263</f>
        <v>0</v>
      </c>
      <c r="CY263" s="132">
        <f t="shared" si="308"/>
        <v>0</v>
      </c>
      <c r="CZ263" s="132">
        <f t="shared" ref="CZ263" si="322">+$DB$1-CW263</f>
        <v>42277</v>
      </c>
      <c r="DA263" s="133">
        <f t="shared" si="310"/>
        <v>100</v>
      </c>
      <c r="DB263" s="459"/>
      <c r="DC263" s="132">
        <f t="shared" si="311"/>
        <v>100</v>
      </c>
      <c r="DD263" s="134" t="e">
        <f t="shared" si="312"/>
        <v>#REF!</v>
      </c>
    </row>
    <row r="264" spans="2:108" s="141" customFormat="1" x14ac:dyDescent="0.25">
      <c r="B264" s="197"/>
      <c r="C264" s="43"/>
      <c r="D264" s="84"/>
      <c r="E264" s="194"/>
      <c r="F264" s="85"/>
      <c r="G264" s="85"/>
      <c r="H264" s="86"/>
      <c r="I264" s="86"/>
      <c r="J264" s="145"/>
      <c r="K264" s="98"/>
      <c r="L264" s="87"/>
      <c r="M264" s="87"/>
      <c r="N264" s="88"/>
      <c r="O264" s="97"/>
      <c r="P264" s="90"/>
      <c r="Q264" s="89"/>
      <c r="R264" s="90"/>
      <c r="S264" s="91"/>
      <c r="T264" s="92"/>
      <c r="U264" s="91"/>
      <c r="V264" s="93"/>
      <c r="W264" s="194"/>
      <c r="X264" s="194"/>
      <c r="Y264" s="94">
        <f t="shared" si="314"/>
        <v>0</v>
      </c>
      <c r="Z264" s="86"/>
      <c r="AA264" s="86"/>
      <c r="AB264" s="86"/>
      <c r="AC264" s="86"/>
      <c r="AD264" s="95"/>
      <c r="AE264" s="96"/>
      <c r="AF264" s="83"/>
      <c r="AG264" s="98"/>
      <c r="AH264" s="194"/>
      <c r="AI264" s="99"/>
      <c r="AJ264" s="258"/>
      <c r="AK264" s="95"/>
      <c r="AL264" s="88"/>
      <c r="AM264" s="88"/>
      <c r="AN264" s="94"/>
      <c r="AO264" s="94">
        <f t="shared" si="313"/>
        <v>0</v>
      </c>
      <c r="AP264" s="100" t="s">
        <v>17</v>
      </c>
      <c r="AQ264" s="101" t="s">
        <v>30</v>
      </c>
      <c r="AR264" s="101" t="s">
        <v>30</v>
      </c>
      <c r="AS264" s="101" t="s">
        <v>30</v>
      </c>
      <c r="AT264" s="102" t="s">
        <v>30</v>
      </c>
      <c r="AU264" s="194"/>
      <c r="AV264" s="194"/>
      <c r="AW264" s="88">
        <f t="shared" si="315"/>
        <v>0</v>
      </c>
      <c r="AX264" s="88"/>
      <c r="AY264" s="136"/>
      <c r="AZ264" s="103" t="e">
        <f>LOOKUP(AY264,#REF!,#REF!)</f>
        <v>#REF!</v>
      </c>
      <c r="BA264" s="92"/>
      <c r="BB264" s="104"/>
      <c r="BC264" s="104"/>
      <c r="BD264" s="105"/>
      <c r="BE264" s="138"/>
      <c r="BF264" s="104"/>
      <c r="BG264" s="105"/>
      <c r="BH264" s="107"/>
      <c r="BI264" s="108"/>
      <c r="BJ264" s="109"/>
      <c r="BK264" s="109"/>
      <c r="BL264" s="110"/>
      <c r="BM264" s="109"/>
      <c r="BN264" s="111"/>
      <c r="BO264" s="111"/>
      <c r="BP264" s="112"/>
      <c r="BQ264" s="113"/>
      <c r="BR264" s="114"/>
      <c r="BS264" s="113"/>
      <c r="BT264" s="115">
        <f t="shared" si="301"/>
        <v>0</v>
      </c>
      <c r="BU264" s="116">
        <f t="shared" si="316"/>
        <v>0</v>
      </c>
      <c r="BV264" s="117">
        <f t="shared" si="302"/>
        <v>0</v>
      </c>
      <c r="BW264" s="118"/>
      <c r="BX264" s="118"/>
      <c r="BY264" s="119"/>
      <c r="BZ264" s="118"/>
      <c r="CA264" s="105"/>
      <c r="CB264" s="108"/>
      <c r="CC264" s="108"/>
      <c r="CD264" s="139"/>
      <c r="CE264" s="108"/>
      <c r="CF264" s="109"/>
      <c r="CG264" s="120"/>
      <c r="CH264" s="120"/>
      <c r="CI264" s="121"/>
      <c r="CJ264" s="121"/>
      <c r="CK264" s="121"/>
      <c r="CL264" s="122"/>
      <c r="CM264" s="123">
        <f t="shared" si="305"/>
        <v>0</v>
      </c>
      <c r="CN264" s="124"/>
      <c r="CO264" s="94"/>
      <c r="CP264" s="122"/>
      <c r="CQ264" s="125" t="e">
        <f>+SUMIFS(#REF!,#REF!,AG264)</f>
        <v>#REF!</v>
      </c>
      <c r="CR264" s="126" t="e">
        <f>+SUMIFS(#REF!,#REF!,BB264)+SUMIFS(#REF!,#REF!,BH264)+SUMIFS(#REF!,#REF!,BN264)</f>
        <v>#REF!</v>
      </c>
      <c r="CS264" s="127" t="e">
        <f t="shared" ref="CS264" si="323">+CQ264/BV264</f>
        <v>#REF!</v>
      </c>
      <c r="CT264" s="128"/>
      <c r="CU264" s="129">
        <f t="shared" si="303"/>
        <v>0</v>
      </c>
      <c r="CV264" s="130"/>
      <c r="CW264" s="131">
        <f t="shared" si="304"/>
        <v>0</v>
      </c>
      <c r="CX264" s="129">
        <f t="shared" ref="CX264" si="324">+CM264</f>
        <v>0</v>
      </c>
      <c r="CY264" s="132">
        <f t="shared" ref="CY264" si="325">+CX264-CW264</f>
        <v>0</v>
      </c>
      <c r="CZ264" s="132">
        <f t="shared" ref="CZ264" si="326">+$DB$1-CW264</f>
        <v>42277</v>
      </c>
      <c r="DA264" s="133">
        <f t="shared" ref="DA264" si="327">+IF(CZ264&gt;=CY264,100,(CZ264/CY264)*100)</f>
        <v>100</v>
      </c>
      <c r="DB264" s="459"/>
      <c r="DC264" s="132">
        <f t="shared" ref="DC264" si="328">+DA264</f>
        <v>100</v>
      </c>
      <c r="DD264" s="134" t="e">
        <f t="shared" ref="DD264" si="329">+CS264</f>
        <v>#REF!</v>
      </c>
    </row>
    <row r="265" spans="2:108" s="141" customFormat="1" x14ac:dyDescent="0.25">
      <c r="B265" s="197"/>
      <c r="C265" s="187"/>
      <c r="D265" s="84"/>
      <c r="E265" s="194"/>
      <c r="F265" s="85"/>
      <c r="G265" s="85"/>
      <c r="H265" s="86"/>
      <c r="I265" s="216"/>
      <c r="J265" s="191"/>
      <c r="K265" s="143"/>
      <c r="L265" s="87"/>
      <c r="M265" s="190"/>
      <c r="N265" s="88"/>
      <c r="O265" s="97"/>
      <c r="P265" s="90"/>
      <c r="Q265" s="89"/>
      <c r="R265" s="90"/>
      <c r="S265" s="91"/>
      <c r="T265" s="92"/>
      <c r="U265" s="91"/>
      <c r="V265" s="224"/>
      <c r="W265" s="194"/>
      <c r="X265" s="194"/>
      <c r="Y265" s="94">
        <f t="shared" si="314"/>
        <v>0</v>
      </c>
      <c r="Z265" s="192"/>
      <c r="AA265" s="192"/>
      <c r="AB265" s="192"/>
      <c r="AC265" s="192"/>
      <c r="AD265" s="146"/>
      <c r="AE265" s="96"/>
      <c r="AF265" s="83"/>
      <c r="AG265" s="98"/>
      <c r="AH265" s="194"/>
      <c r="AI265" s="195"/>
      <c r="AJ265" s="257"/>
      <c r="AK265" s="146"/>
      <c r="AL265" s="88"/>
      <c r="AM265" s="88"/>
      <c r="AN265" s="94"/>
      <c r="AO265" s="94">
        <f t="shared" si="313"/>
        <v>0</v>
      </c>
      <c r="AP265" s="100" t="s">
        <v>17</v>
      </c>
      <c r="AQ265" s="101" t="s">
        <v>30</v>
      </c>
      <c r="AR265" s="101" t="s">
        <v>30</v>
      </c>
      <c r="AS265" s="101" t="s">
        <v>30</v>
      </c>
      <c r="AT265" s="102" t="s">
        <v>30</v>
      </c>
      <c r="AU265" s="194"/>
      <c r="AV265" s="194"/>
      <c r="AW265" s="88">
        <f t="shared" si="315"/>
        <v>0</v>
      </c>
      <c r="AX265" s="88"/>
      <c r="AY265" s="196"/>
      <c r="AZ265" s="103" t="e">
        <f>LOOKUP(AY265,#REF!,#REF!)</f>
        <v>#REF!</v>
      </c>
      <c r="BA265" s="232"/>
      <c r="BB265" s="104"/>
      <c r="BC265" s="104"/>
      <c r="BD265" s="105"/>
      <c r="BE265" s="106"/>
      <c r="BF265" s="104"/>
      <c r="BG265" s="105"/>
      <c r="BH265" s="107"/>
      <c r="BI265" s="108"/>
      <c r="BJ265" s="109"/>
      <c r="BK265" s="109"/>
      <c r="BL265" s="110"/>
      <c r="BM265" s="109"/>
      <c r="BN265" s="111"/>
      <c r="BO265" s="111"/>
      <c r="BP265" s="112"/>
      <c r="BQ265" s="113"/>
      <c r="BR265" s="114"/>
      <c r="BS265" s="113"/>
      <c r="BT265" s="115">
        <f t="shared" si="301"/>
        <v>0</v>
      </c>
      <c r="BU265" s="116">
        <f t="shared" si="316"/>
        <v>0</v>
      </c>
      <c r="BV265" s="117">
        <f t="shared" si="302"/>
        <v>0</v>
      </c>
      <c r="BW265" s="118"/>
      <c r="BX265" s="118"/>
      <c r="BY265" s="119"/>
      <c r="BZ265" s="118"/>
      <c r="CA265" s="105"/>
      <c r="CB265" s="109"/>
      <c r="CC265" s="108"/>
      <c r="CD265" s="108"/>
      <c r="CE265" s="108"/>
      <c r="CF265" s="109"/>
      <c r="CG265" s="120"/>
      <c r="CH265" s="120"/>
      <c r="CI265" s="121"/>
      <c r="CJ265" s="121"/>
      <c r="CK265" s="121"/>
      <c r="CL265" s="122"/>
      <c r="CM265" s="123">
        <f t="shared" si="305"/>
        <v>0</v>
      </c>
      <c r="CN265" s="124"/>
      <c r="CO265" s="94"/>
      <c r="CP265" s="122"/>
      <c r="CQ265" s="125" t="e">
        <f>+SUMIFS(#REF!,#REF!,AG265)</f>
        <v>#REF!</v>
      </c>
      <c r="CR265" s="126" t="e">
        <f>+SUMIFS(#REF!,#REF!,BB265)+SUMIFS(#REF!,#REF!,BH265)+SUMIFS(#REF!,#REF!,BN265)</f>
        <v>#REF!</v>
      </c>
      <c r="CS265" s="127" t="e">
        <f t="shared" ref="CS265:CS269" si="330">+CQ265/BV265</f>
        <v>#REF!</v>
      </c>
      <c r="CT265" s="128"/>
      <c r="CU265" s="129">
        <f t="shared" si="303"/>
        <v>0</v>
      </c>
      <c r="CV265" s="130"/>
      <c r="CW265" s="131">
        <f t="shared" si="304"/>
        <v>0</v>
      </c>
      <c r="CX265" s="129">
        <f t="shared" si="299"/>
        <v>0</v>
      </c>
      <c r="CY265" s="132">
        <f t="shared" ref="CY265:CY269" si="331">+CX265-CW265</f>
        <v>0</v>
      </c>
      <c r="CZ265" s="132">
        <f t="shared" si="300"/>
        <v>42277</v>
      </c>
      <c r="DA265" s="133">
        <f t="shared" ref="DA265:DA269" si="332">+IF(CZ265&gt;=CY265,100,(CZ265/CY265)*100)</f>
        <v>100</v>
      </c>
      <c r="DB265" s="459"/>
      <c r="DC265" s="132">
        <f t="shared" ref="DC265:DC269" si="333">+DA265</f>
        <v>100</v>
      </c>
      <c r="DD265" s="134" t="e">
        <f t="shared" ref="DD265:DD269" si="334">+CS265</f>
        <v>#REF!</v>
      </c>
    </row>
    <row r="266" spans="2:108" s="141" customFormat="1" x14ac:dyDescent="0.25">
      <c r="B266" s="197"/>
      <c r="C266" s="43"/>
      <c r="D266" s="84"/>
      <c r="E266" s="194"/>
      <c r="F266" s="85"/>
      <c r="G266" s="85"/>
      <c r="H266" s="86"/>
      <c r="I266" s="86"/>
      <c r="J266" s="145"/>
      <c r="K266" s="98"/>
      <c r="L266" s="87"/>
      <c r="M266" s="87"/>
      <c r="N266" s="88"/>
      <c r="O266" s="97"/>
      <c r="P266" s="90"/>
      <c r="Q266" s="89"/>
      <c r="R266" s="90"/>
      <c r="S266" s="91"/>
      <c r="T266" s="92"/>
      <c r="U266" s="91"/>
      <c r="V266" s="135"/>
      <c r="W266" s="194"/>
      <c r="X266" s="194"/>
      <c r="Y266" s="94">
        <f t="shared" si="314"/>
        <v>0</v>
      </c>
      <c r="Z266" s="86"/>
      <c r="AA266" s="86"/>
      <c r="AB266" s="86"/>
      <c r="AC266" s="86"/>
      <c r="AD266" s="95"/>
      <c r="AE266" s="96"/>
      <c r="AF266" s="83"/>
      <c r="AG266" s="98"/>
      <c r="AH266" s="194"/>
      <c r="AI266" s="99"/>
      <c r="AJ266" s="258"/>
      <c r="AK266" s="95"/>
      <c r="AL266" s="88"/>
      <c r="AM266" s="88"/>
      <c r="AN266" s="94"/>
      <c r="AO266" s="94">
        <f t="shared" si="313"/>
        <v>0</v>
      </c>
      <c r="AP266" s="100" t="s">
        <v>17</v>
      </c>
      <c r="AQ266" s="101" t="s">
        <v>30</v>
      </c>
      <c r="AR266" s="101" t="s">
        <v>30</v>
      </c>
      <c r="AS266" s="101" t="s">
        <v>30</v>
      </c>
      <c r="AT266" s="102" t="s">
        <v>30</v>
      </c>
      <c r="AU266" s="194"/>
      <c r="AV266" s="194"/>
      <c r="AW266" s="88">
        <f t="shared" si="315"/>
        <v>0</v>
      </c>
      <c r="AX266" s="88"/>
      <c r="AY266" s="136"/>
      <c r="AZ266" s="103" t="e">
        <f>LOOKUP(AY266,#REF!,#REF!)</f>
        <v>#REF!</v>
      </c>
      <c r="BA266" s="92"/>
      <c r="BB266" s="137"/>
      <c r="BC266" s="104"/>
      <c r="BD266" s="105"/>
      <c r="BE266" s="105"/>
      <c r="BF266" s="104"/>
      <c r="BG266" s="105"/>
      <c r="BH266" s="107"/>
      <c r="BI266" s="108"/>
      <c r="BJ266" s="109"/>
      <c r="BK266" s="109"/>
      <c r="BL266" s="110"/>
      <c r="BM266" s="109"/>
      <c r="BN266" s="111"/>
      <c r="BO266" s="111"/>
      <c r="BP266" s="112"/>
      <c r="BQ266" s="113"/>
      <c r="BR266" s="114"/>
      <c r="BS266" s="113"/>
      <c r="BT266" s="115">
        <f t="shared" si="301"/>
        <v>0</v>
      </c>
      <c r="BU266" s="116">
        <f t="shared" si="316"/>
        <v>0</v>
      </c>
      <c r="BV266" s="117">
        <f t="shared" si="302"/>
        <v>0</v>
      </c>
      <c r="BW266" s="118"/>
      <c r="BX266" s="118"/>
      <c r="BY266" s="118"/>
      <c r="BZ266" s="118"/>
      <c r="CA266" s="105"/>
      <c r="CB266" s="108"/>
      <c r="CC266" s="108"/>
      <c r="CD266" s="108"/>
      <c r="CE266" s="108"/>
      <c r="CF266" s="109"/>
      <c r="CG266" s="120"/>
      <c r="CH266" s="120"/>
      <c r="CI266" s="121"/>
      <c r="CJ266" s="121"/>
      <c r="CK266" s="121"/>
      <c r="CL266" s="122"/>
      <c r="CM266" s="123">
        <f t="shared" si="305"/>
        <v>0</v>
      </c>
      <c r="CN266" s="124"/>
      <c r="CO266" s="94"/>
      <c r="CP266" s="122"/>
      <c r="CQ266" s="125" t="e">
        <f>+SUMIFS(#REF!,#REF!,AG266)</f>
        <v>#REF!</v>
      </c>
      <c r="CR266" s="126" t="e">
        <f>+SUMIFS(#REF!,#REF!,BB266)+SUMIFS(#REF!,#REF!,BH266)+SUMIFS(#REF!,#REF!,BN266)</f>
        <v>#REF!</v>
      </c>
      <c r="CS266" s="127" t="e">
        <f t="shared" ref="CS266:CS268" si="335">+CQ266/BV266</f>
        <v>#REF!</v>
      </c>
      <c r="CT266" s="128"/>
      <c r="CU266" s="129">
        <f t="shared" si="303"/>
        <v>0</v>
      </c>
      <c r="CV266" s="130"/>
      <c r="CW266" s="131">
        <f t="shared" si="304"/>
        <v>0</v>
      </c>
      <c r="CX266" s="129">
        <f t="shared" si="299"/>
        <v>0</v>
      </c>
      <c r="CY266" s="132">
        <f t="shared" ref="CY266:CY268" si="336">+CX266-CW266</f>
        <v>0</v>
      </c>
      <c r="CZ266" s="132">
        <f t="shared" si="300"/>
        <v>42277</v>
      </c>
      <c r="DA266" s="133">
        <f t="shared" ref="DA266:DA268" si="337">+IF(CZ266&gt;=CY266,100,(CZ266/CY266)*100)</f>
        <v>100</v>
      </c>
      <c r="DB266" s="459"/>
      <c r="DC266" s="132">
        <f t="shared" ref="DC266:DC268" si="338">+DA266</f>
        <v>100</v>
      </c>
      <c r="DD266" s="134" t="e">
        <f t="shared" ref="DD266:DD268" si="339">+CS266</f>
        <v>#REF!</v>
      </c>
    </row>
    <row r="267" spans="2:108" s="141" customFormat="1" x14ac:dyDescent="0.25">
      <c r="B267" s="197"/>
      <c r="C267" s="43"/>
      <c r="D267" s="84"/>
      <c r="E267" s="194"/>
      <c r="F267" s="85"/>
      <c r="G267" s="85"/>
      <c r="H267" s="86"/>
      <c r="I267" s="86"/>
      <c r="J267" s="145"/>
      <c r="K267" s="98"/>
      <c r="L267" s="87"/>
      <c r="M267" s="87"/>
      <c r="N267" s="88"/>
      <c r="O267" s="97"/>
      <c r="P267" s="90"/>
      <c r="Q267" s="89"/>
      <c r="R267" s="90"/>
      <c r="S267" s="91"/>
      <c r="T267" s="92"/>
      <c r="U267" s="91"/>
      <c r="V267" s="93"/>
      <c r="W267" s="194"/>
      <c r="X267" s="194"/>
      <c r="Y267" s="94">
        <f t="shared" si="314"/>
        <v>0</v>
      </c>
      <c r="Z267" s="86"/>
      <c r="AA267" s="86"/>
      <c r="AB267" s="86"/>
      <c r="AC267" s="86"/>
      <c r="AD267" s="95"/>
      <c r="AE267" s="96"/>
      <c r="AF267" s="83"/>
      <c r="AG267" s="98"/>
      <c r="AH267" s="194"/>
      <c r="AI267" s="99"/>
      <c r="AJ267" s="258"/>
      <c r="AK267" s="95"/>
      <c r="AL267" s="88"/>
      <c r="AM267" s="88"/>
      <c r="AN267" s="94"/>
      <c r="AO267" s="94">
        <f t="shared" si="313"/>
        <v>0</v>
      </c>
      <c r="AP267" s="100" t="s">
        <v>17</v>
      </c>
      <c r="AQ267" s="101" t="s">
        <v>30</v>
      </c>
      <c r="AR267" s="101" t="s">
        <v>30</v>
      </c>
      <c r="AS267" s="101" t="s">
        <v>30</v>
      </c>
      <c r="AT267" s="102" t="s">
        <v>30</v>
      </c>
      <c r="AU267" s="194"/>
      <c r="AV267" s="194"/>
      <c r="AW267" s="88">
        <f t="shared" si="315"/>
        <v>0</v>
      </c>
      <c r="AX267" s="88"/>
      <c r="AY267" s="136"/>
      <c r="AZ267" s="103" t="e">
        <f>LOOKUP(AY267,#REF!,#REF!)</f>
        <v>#REF!</v>
      </c>
      <c r="BA267" s="92"/>
      <c r="BB267" s="104"/>
      <c r="BC267" s="104"/>
      <c r="BD267" s="105"/>
      <c r="BE267" s="138"/>
      <c r="BF267" s="104"/>
      <c r="BG267" s="105"/>
      <c r="BH267" s="107"/>
      <c r="BI267" s="108"/>
      <c r="BJ267" s="109"/>
      <c r="BK267" s="109"/>
      <c r="BL267" s="110"/>
      <c r="BM267" s="109"/>
      <c r="BN267" s="111"/>
      <c r="BO267" s="111"/>
      <c r="BP267" s="112"/>
      <c r="BQ267" s="113"/>
      <c r="BR267" s="114"/>
      <c r="BS267" s="113"/>
      <c r="BT267" s="115">
        <f t="shared" si="301"/>
        <v>0</v>
      </c>
      <c r="BU267" s="116">
        <f t="shared" si="316"/>
        <v>0</v>
      </c>
      <c r="BV267" s="117">
        <f t="shared" si="302"/>
        <v>0</v>
      </c>
      <c r="BW267" s="118"/>
      <c r="BX267" s="118"/>
      <c r="BY267" s="119"/>
      <c r="BZ267" s="118"/>
      <c r="CA267" s="105"/>
      <c r="CB267" s="108"/>
      <c r="CC267" s="108"/>
      <c r="CD267" s="139"/>
      <c r="CE267" s="108"/>
      <c r="CF267" s="109"/>
      <c r="CG267" s="120"/>
      <c r="CH267" s="120"/>
      <c r="CI267" s="121"/>
      <c r="CJ267" s="121"/>
      <c r="CK267" s="121"/>
      <c r="CL267" s="122"/>
      <c r="CM267" s="123">
        <f t="shared" si="305"/>
        <v>0</v>
      </c>
      <c r="CN267" s="124"/>
      <c r="CO267" s="94"/>
      <c r="CP267" s="122"/>
      <c r="CQ267" s="125" t="e">
        <f>+SUMIFS(#REF!,#REF!,AG267)</f>
        <v>#REF!</v>
      </c>
      <c r="CR267" s="126" t="e">
        <f>+SUMIFS(#REF!,#REF!,BB267)+SUMIFS(#REF!,#REF!,BH267)+SUMIFS(#REF!,#REF!,BN267)</f>
        <v>#REF!</v>
      </c>
      <c r="CS267" s="127" t="e">
        <f t="shared" si="335"/>
        <v>#REF!</v>
      </c>
      <c r="CT267" s="128"/>
      <c r="CU267" s="129">
        <f t="shared" si="303"/>
        <v>0</v>
      </c>
      <c r="CV267" s="130"/>
      <c r="CW267" s="131">
        <f t="shared" si="304"/>
        <v>0</v>
      </c>
      <c r="CX267" s="129">
        <f t="shared" si="299"/>
        <v>0</v>
      </c>
      <c r="CY267" s="132">
        <f t="shared" si="336"/>
        <v>0</v>
      </c>
      <c r="CZ267" s="132">
        <f t="shared" si="300"/>
        <v>42277</v>
      </c>
      <c r="DA267" s="133">
        <f t="shared" si="337"/>
        <v>100</v>
      </c>
      <c r="DB267" s="459"/>
      <c r="DC267" s="132">
        <f t="shared" si="338"/>
        <v>100</v>
      </c>
      <c r="DD267" s="134" t="e">
        <f t="shared" si="339"/>
        <v>#REF!</v>
      </c>
    </row>
    <row r="268" spans="2:108" s="141" customFormat="1" x14ac:dyDescent="0.25">
      <c r="B268" s="197"/>
      <c r="C268" s="187"/>
      <c r="D268" s="84"/>
      <c r="E268" s="194"/>
      <c r="F268" s="85"/>
      <c r="G268" s="85"/>
      <c r="H268" s="86"/>
      <c r="I268" s="216"/>
      <c r="J268" s="191"/>
      <c r="K268" s="143"/>
      <c r="L268" s="87"/>
      <c r="M268" s="190"/>
      <c r="N268" s="88"/>
      <c r="O268" s="97"/>
      <c r="P268" s="90"/>
      <c r="Q268" s="89"/>
      <c r="R268" s="90"/>
      <c r="S268" s="91"/>
      <c r="T268" s="92"/>
      <c r="U268" s="91"/>
      <c r="V268" s="224"/>
      <c r="W268" s="194"/>
      <c r="X268" s="194"/>
      <c r="Y268" s="94">
        <f t="shared" si="314"/>
        <v>0</v>
      </c>
      <c r="Z268" s="192"/>
      <c r="AA268" s="192"/>
      <c r="AB268" s="192"/>
      <c r="AC268" s="192"/>
      <c r="AD268" s="146"/>
      <c r="AE268" s="96"/>
      <c r="AF268" s="83"/>
      <c r="AG268" s="98"/>
      <c r="AH268" s="194"/>
      <c r="AI268" s="195"/>
      <c r="AJ268" s="257"/>
      <c r="AK268" s="146"/>
      <c r="AL268" s="88"/>
      <c r="AM268" s="88"/>
      <c r="AN268" s="94"/>
      <c r="AO268" s="94">
        <f t="shared" si="313"/>
        <v>0</v>
      </c>
      <c r="AP268" s="100" t="s">
        <v>17</v>
      </c>
      <c r="AQ268" s="101" t="s">
        <v>30</v>
      </c>
      <c r="AR268" s="101" t="s">
        <v>30</v>
      </c>
      <c r="AS268" s="101" t="s">
        <v>30</v>
      </c>
      <c r="AT268" s="102" t="s">
        <v>30</v>
      </c>
      <c r="AU268" s="194"/>
      <c r="AV268" s="194"/>
      <c r="AW268" s="88">
        <f t="shared" si="315"/>
        <v>0</v>
      </c>
      <c r="AX268" s="88"/>
      <c r="AY268" s="196"/>
      <c r="AZ268" s="103" t="e">
        <f>LOOKUP(AY268,#REF!,#REF!)</f>
        <v>#REF!</v>
      </c>
      <c r="BA268" s="232"/>
      <c r="BB268" s="104"/>
      <c r="BC268" s="104"/>
      <c r="BD268" s="105"/>
      <c r="BE268" s="106"/>
      <c r="BF268" s="104"/>
      <c r="BG268" s="105"/>
      <c r="BH268" s="107"/>
      <c r="BI268" s="108"/>
      <c r="BJ268" s="109"/>
      <c r="BK268" s="109"/>
      <c r="BL268" s="110"/>
      <c r="BM268" s="109"/>
      <c r="BN268" s="111"/>
      <c r="BO268" s="111"/>
      <c r="BP268" s="112"/>
      <c r="BQ268" s="113"/>
      <c r="BR268" s="114"/>
      <c r="BS268" s="113"/>
      <c r="BT268" s="115">
        <f t="shared" si="301"/>
        <v>0</v>
      </c>
      <c r="BU268" s="116">
        <f t="shared" si="316"/>
        <v>0</v>
      </c>
      <c r="BV268" s="117">
        <f t="shared" si="302"/>
        <v>0</v>
      </c>
      <c r="BW268" s="118"/>
      <c r="BX268" s="118"/>
      <c r="BY268" s="119"/>
      <c r="BZ268" s="118"/>
      <c r="CA268" s="105"/>
      <c r="CB268" s="109"/>
      <c r="CC268" s="108"/>
      <c r="CD268" s="108"/>
      <c r="CE268" s="108"/>
      <c r="CF268" s="109"/>
      <c r="CG268" s="120"/>
      <c r="CH268" s="120"/>
      <c r="CI268" s="121"/>
      <c r="CJ268" s="121"/>
      <c r="CK268" s="121"/>
      <c r="CL268" s="122"/>
      <c r="CM268" s="123">
        <f t="shared" si="305"/>
        <v>0</v>
      </c>
      <c r="CN268" s="124"/>
      <c r="CO268" s="94"/>
      <c r="CP268" s="122"/>
      <c r="CQ268" s="125" t="e">
        <f>+SUMIFS(#REF!,#REF!,AG268)</f>
        <v>#REF!</v>
      </c>
      <c r="CR268" s="126" t="e">
        <f>+SUMIFS(#REF!,#REF!,BB268)+SUMIFS(#REF!,#REF!,BH268)+SUMIFS(#REF!,#REF!,BN268)</f>
        <v>#REF!</v>
      </c>
      <c r="CS268" s="127" t="e">
        <f t="shared" si="335"/>
        <v>#REF!</v>
      </c>
      <c r="CT268" s="128"/>
      <c r="CU268" s="129">
        <f t="shared" si="303"/>
        <v>0</v>
      </c>
      <c r="CV268" s="130"/>
      <c r="CW268" s="131">
        <f t="shared" si="304"/>
        <v>0</v>
      </c>
      <c r="CX268" s="129">
        <f t="shared" si="299"/>
        <v>0</v>
      </c>
      <c r="CY268" s="132">
        <f t="shared" si="336"/>
        <v>0</v>
      </c>
      <c r="CZ268" s="132">
        <f t="shared" si="300"/>
        <v>42277</v>
      </c>
      <c r="DA268" s="133">
        <f t="shared" si="337"/>
        <v>100</v>
      </c>
      <c r="DB268" s="459"/>
      <c r="DC268" s="132">
        <f t="shared" si="338"/>
        <v>100</v>
      </c>
      <c r="DD268" s="134" t="e">
        <f t="shared" si="339"/>
        <v>#REF!</v>
      </c>
    </row>
    <row r="269" spans="2:108" s="141" customFormat="1" x14ac:dyDescent="0.25">
      <c r="B269" s="197"/>
      <c r="C269" s="43"/>
      <c r="D269" s="84"/>
      <c r="E269" s="194"/>
      <c r="F269" s="85"/>
      <c r="G269" s="85"/>
      <c r="H269" s="86"/>
      <c r="I269" s="86"/>
      <c r="J269" s="145"/>
      <c r="K269" s="98"/>
      <c r="L269" s="87"/>
      <c r="M269" s="87"/>
      <c r="N269" s="88"/>
      <c r="O269" s="97"/>
      <c r="P269" s="90"/>
      <c r="Q269" s="89"/>
      <c r="R269" s="90"/>
      <c r="S269" s="91"/>
      <c r="T269" s="92"/>
      <c r="U269" s="91"/>
      <c r="V269" s="135"/>
      <c r="W269" s="194"/>
      <c r="X269" s="194"/>
      <c r="Y269" s="94">
        <f t="shared" si="314"/>
        <v>0</v>
      </c>
      <c r="Z269" s="86"/>
      <c r="AA269" s="86"/>
      <c r="AB269" s="86"/>
      <c r="AC269" s="86"/>
      <c r="AD269" s="95"/>
      <c r="AE269" s="96"/>
      <c r="AF269" s="83"/>
      <c r="AG269" s="98"/>
      <c r="AH269" s="194"/>
      <c r="AI269" s="99"/>
      <c r="AJ269" s="258"/>
      <c r="AK269" s="95"/>
      <c r="AL269" s="88"/>
      <c r="AM269" s="88"/>
      <c r="AN269" s="94"/>
      <c r="AO269" s="94">
        <f t="shared" si="313"/>
        <v>0</v>
      </c>
      <c r="AP269" s="100" t="s">
        <v>17</v>
      </c>
      <c r="AQ269" s="101" t="s">
        <v>30</v>
      </c>
      <c r="AR269" s="101" t="s">
        <v>30</v>
      </c>
      <c r="AS269" s="101" t="s">
        <v>30</v>
      </c>
      <c r="AT269" s="102" t="s">
        <v>30</v>
      </c>
      <c r="AU269" s="194"/>
      <c r="AV269" s="194"/>
      <c r="AW269" s="88">
        <f t="shared" si="315"/>
        <v>0</v>
      </c>
      <c r="AX269" s="88"/>
      <c r="AY269" s="136"/>
      <c r="AZ269" s="103" t="e">
        <f>LOOKUP(AY269,#REF!,#REF!)</f>
        <v>#REF!</v>
      </c>
      <c r="BA269" s="92"/>
      <c r="BB269" s="137"/>
      <c r="BC269" s="104"/>
      <c r="BD269" s="105"/>
      <c r="BE269" s="105"/>
      <c r="BF269" s="104"/>
      <c r="BG269" s="105"/>
      <c r="BH269" s="107"/>
      <c r="BI269" s="108"/>
      <c r="BJ269" s="109"/>
      <c r="BK269" s="109"/>
      <c r="BL269" s="110"/>
      <c r="BM269" s="109"/>
      <c r="BN269" s="111"/>
      <c r="BO269" s="111"/>
      <c r="BP269" s="112"/>
      <c r="BQ269" s="113"/>
      <c r="BR269" s="114"/>
      <c r="BS269" s="113"/>
      <c r="BT269" s="115">
        <f t="shared" si="301"/>
        <v>0</v>
      </c>
      <c r="BU269" s="116">
        <f t="shared" si="316"/>
        <v>0</v>
      </c>
      <c r="BV269" s="117">
        <f t="shared" si="302"/>
        <v>0</v>
      </c>
      <c r="BW269" s="118"/>
      <c r="BX269" s="118"/>
      <c r="BY269" s="118"/>
      <c r="BZ269" s="118"/>
      <c r="CA269" s="105"/>
      <c r="CB269" s="108"/>
      <c r="CC269" s="108"/>
      <c r="CD269" s="108"/>
      <c r="CE269" s="108"/>
      <c r="CF269" s="109"/>
      <c r="CG269" s="120"/>
      <c r="CH269" s="120"/>
      <c r="CI269" s="121"/>
      <c r="CJ269" s="121"/>
      <c r="CK269" s="121"/>
      <c r="CL269" s="122"/>
      <c r="CM269" s="123">
        <f t="shared" si="305"/>
        <v>0</v>
      </c>
      <c r="CN269" s="124"/>
      <c r="CO269" s="94"/>
      <c r="CP269" s="122"/>
      <c r="CQ269" s="125" t="e">
        <f>+SUMIFS(#REF!,#REF!,AG269)</f>
        <v>#REF!</v>
      </c>
      <c r="CR269" s="126" t="e">
        <f>+SUMIFS(#REF!,#REF!,BB269)+SUMIFS(#REF!,#REF!,BH269)+SUMIFS(#REF!,#REF!,BN269)</f>
        <v>#REF!</v>
      </c>
      <c r="CS269" s="127" t="e">
        <f t="shared" si="330"/>
        <v>#REF!</v>
      </c>
      <c r="CT269" s="128"/>
      <c r="CU269" s="129">
        <f t="shared" si="303"/>
        <v>0</v>
      </c>
      <c r="CV269" s="130"/>
      <c r="CW269" s="131">
        <f t="shared" si="304"/>
        <v>0</v>
      </c>
      <c r="CX269" s="129">
        <f t="shared" ref="CX269" si="340">+CM269</f>
        <v>0</v>
      </c>
      <c r="CY269" s="132">
        <f t="shared" si="331"/>
        <v>0</v>
      </c>
      <c r="CZ269" s="132">
        <f t="shared" ref="CZ269" si="341">+$DB$1-CW269</f>
        <v>42277</v>
      </c>
      <c r="DA269" s="133">
        <f t="shared" si="332"/>
        <v>100</v>
      </c>
      <c r="DB269" s="459"/>
      <c r="DC269" s="132">
        <f t="shared" si="333"/>
        <v>100</v>
      </c>
      <c r="DD269" s="134" t="e">
        <f t="shared" si="334"/>
        <v>#REF!</v>
      </c>
    </row>
    <row r="270" spans="2:108" s="141" customFormat="1" x14ac:dyDescent="0.25">
      <c r="B270" s="197"/>
      <c r="C270" s="43"/>
      <c r="D270" s="84"/>
      <c r="E270" s="194"/>
      <c r="F270" s="85"/>
      <c r="G270" s="85"/>
      <c r="H270" s="86"/>
      <c r="I270" s="86"/>
      <c r="J270" s="145"/>
      <c r="K270" s="98"/>
      <c r="L270" s="87"/>
      <c r="M270" s="87"/>
      <c r="N270" s="88"/>
      <c r="O270" s="97"/>
      <c r="P270" s="90"/>
      <c r="Q270" s="89"/>
      <c r="R270" s="90"/>
      <c r="S270" s="91"/>
      <c r="T270" s="92"/>
      <c r="U270" s="91"/>
      <c r="V270" s="93"/>
      <c r="W270" s="194"/>
      <c r="X270" s="194"/>
      <c r="Y270" s="94">
        <f t="shared" si="314"/>
        <v>0</v>
      </c>
      <c r="Z270" s="86"/>
      <c r="AA270" s="86"/>
      <c r="AB270" s="86"/>
      <c r="AC270" s="86"/>
      <c r="AD270" s="95"/>
      <c r="AE270" s="96"/>
      <c r="AF270" s="83"/>
      <c r="AG270" s="98"/>
      <c r="AH270" s="194"/>
      <c r="AI270" s="99"/>
      <c r="AJ270" s="258"/>
      <c r="AK270" s="95"/>
      <c r="AL270" s="88"/>
      <c r="AM270" s="88"/>
      <c r="AN270" s="94"/>
      <c r="AO270" s="94">
        <f t="shared" si="313"/>
        <v>0</v>
      </c>
      <c r="AP270" s="100" t="s">
        <v>17</v>
      </c>
      <c r="AQ270" s="101" t="s">
        <v>30</v>
      </c>
      <c r="AR270" s="101" t="s">
        <v>30</v>
      </c>
      <c r="AS270" s="101" t="s">
        <v>30</v>
      </c>
      <c r="AT270" s="102" t="s">
        <v>30</v>
      </c>
      <c r="AU270" s="194"/>
      <c r="AV270" s="194"/>
      <c r="AW270" s="88">
        <f t="shared" si="315"/>
        <v>0</v>
      </c>
      <c r="AX270" s="88"/>
      <c r="AY270" s="136"/>
      <c r="AZ270" s="103" t="e">
        <f>LOOKUP(AY270,#REF!,#REF!)</f>
        <v>#REF!</v>
      </c>
      <c r="BA270" s="92"/>
      <c r="BB270" s="104"/>
      <c r="BC270" s="104"/>
      <c r="BD270" s="105"/>
      <c r="BE270" s="138"/>
      <c r="BF270" s="104"/>
      <c r="BG270" s="105"/>
      <c r="BH270" s="107"/>
      <c r="BI270" s="108"/>
      <c r="BJ270" s="109"/>
      <c r="BK270" s="109"/>
      <c r="BL270" s="110"/>
      <c r="BM270" s="109"/>
      <c r="BN270" s="111"/>
      <c r="BO270" s="111"/>
      <c r="BP270" s="112"/>
      <c r="BQ270" s="113"/>
      <c r="BR270" s="114"/>
      <c r="BS270" s="113"/>
      <c r="BT270" s="115">
        <f t="shared" si="301"/>
        <v>0</v>
      </c>
      <c r="BU270" s="116">
        <f t="shared" si="316"/>
        <v>0</v>
      </c>
      <c r="BV270" s="117">
        <f t="shared" si="302"/>
        <v>0</v>
      </c>
      <c r="BW270" s="118"/>
      <c r="BX270" s="118"/>
      <c r="BY270" s="119"/>
      <c r="BZ270" s="118"/>
      <c r="CA270" s="105"/>
      <c r="CB270" s="108"/>
      <c r="CC270" s="108"/>
      <c r="CD270" s="139"/>
      <c r="CE270" s="108"/>
      <c r="CF270" s="109"/>
      <c r="CG270" s="120"/>
      <c r="CH270" s="120"/>
      <c r="CI270" s="121"/>
      <c r="CJ270" s="121"/>
      <c r="CK270" s="121"/>
      <c r="CL270" s="122"/>
      <c r="CM270" s="123">
        <f t="shared" si="305"/>
        <v>0</v>
      </c>
      <c r="CN270" s="124"/>
      <c r="CO270" s="94"/>
      <c r="CP270" s="122"/>
      <c r="CQ270" s="125" t="e">
        <f>+SUMIFS(#REF!,#REF!,AG270)</f>
        <v>#REF!</v>
      </c>
      <c r="CR270" s="126" t="e">
        <f>+SUMIFS(#REF!,#REF!,BB270)+SUMIFS(#REF!,#REF!,BH270)+SUMIFS(#REF!,#REF!,BN270)</f>
        <v>#REF!</v>
      </c>
      <c r="CS270" s="127" t="e">
        <f t="shared" ref="CS270" si="342">+CQ270/BV270</f>
        <v>#REF!</v>
      </c>
      <c r="CT270" s="128"/>
      <c r="CU270" s="129">
        <f t="shared" si="303"/>
        <v>0</v>
      </c>
      <c r="CV270" s="130"/>
      <c r="CW270" s="131">
        <f t="shared" si="304"/>
        <v>0</v>
      </c>
      <c r="CX270" s="129">
        <f t="shared" ref="CX270" si="343">+CM270</f>
        <v>0</v>
      </c>
      <c r="CY270" s="132">
        <f t="shared" ref="CY270" si="344">+CX270-CW270</f>
        <v>0</v>
      </c>
      <c r="CZ270" s="132">
        <f t="shared" ref="CZ270" si="345">+$DB$1-CW270</f>
        <v>42277</v>
      </c>
      <c r="DA270" s="133">
        <f t="shared" ref="DA270" si="346">+IF(CZ270&gt;=CY270,100,(CZ270/CY270)*100)</f>
        <v>100</v>
      </c>
      <c r="DB270" s="459"/>
      <c r="DC270" s="132">
        <f t="shared" ref="DC270" si="347">+DA270</f>
        <v>100</v>
      </c>
      <c r="DD270" s="134" t="e">
        <f t="shared" ref="DD270" si="348">+CS270</f>
        <v>#REF!</v>
      </c>
    </row>
    <row r="271" spans="2:108" s="141" customFormat="1" x14ac:dyDescent="0.25">
      <c r="B271" s="197"/>
      <c r="C271" s="187"/>
      <c r="D271" s="84"/>
      <c r="E271" s="194"/>
      <c r="F271" s="85"/>
      <c r="G271" s="85"/>
      <c r="H271" s="86"/>
      <c r="I271" s="216"/>
      <c r="J271" s="191"/>
      <c r="K271" s="143"/>
      <c r="L271" s="87"/>
      <c r="M271" s="190"/>
      <c r="N271" s="88"/>
      <c r="O271" s="97"/>
      <c r="P271" s="90"/>
      <c r="Q271" s="89"/>
      <c r="R271" s="90"/>
      <c r="S271" s="91"/>
      <c r="T271" s="92"/>
      <c r="U271" s="91"/>
      <c r="V271" s="224"/>
      <c r="W271" s="194"/>
      <c r="X271" s="194"/>
      <c r="Y271" s="94">
        <f t="shared" si="314"/>
        <v>0</v>
      </c>
      <c r="Z271" s="192"/>
      <c r="AA271" s="192"/>
      <c r="AB271" s="192"/>
      <c r="AC271" s="192"/>
      <c r="AD271" s="146"/>
      <c r="AE271" s="96"/>
      <c r="AF271" s="83"/>
      <c r="AG271" s="98"/>
      <c r="AH271" s="194"/>
      <c r="AI271" s="195"/>
      <c r="AJ271" s="257"/>
      <c r="AK271" s="146"/>
      <c r="AL271" s="88"/>
      <c r="AM271" s="88"/>
      <c r="AN271" s="94"/>
      <c r="AO271" s="94">
        <f t="shared" si="313"/>
        <v>0</v>
      </c>
      <c r="AP271" s="100" t="s">
        <v>17</v>
      </c>
      <c r="AQ271" s="101" t="s">
        <v>30</v>
      </c>
      <c r="AR271" s="101" t="s">
        <v>30</v>
      </c>
      <c r="AS271" s="101" t="s">
        <v>30</v>
      </c>
      <c r="AT271" s="102" t="s">
        <v>30</v>
      </c>
      <c r="AU271" s="194"/>
      <c r="AV271" s="194"/>
      <c r="AW271" s="88">
        <f t="shared" si="315"/>
        <v>0</v>
      </c>
      <c r="AX271" s="88"/>
      <c r="AY271" s="196"/>
      <c r="AZ271" s="103" t="e">
        <f>LOOKUP(AY271,#REF!,#REF!)</f>
        <v>#REF!</v>
      </c>
      <c r="BA271" s="232"/>
      <c r="BB271" s="104"/>
      <c r="BC271" s="104"/>
      <c r="BD271" s="105"/>
      <c r="BE271" s="106"/>
      <c r="BF271" s="104"/>
      <c r="BG271" s="105"/>
      <c r="BH271" s="107"/>
      <c r="BI271" s="108"/>
      <c r="BJ271" s="109"/>
      <c r="BK271" s="109"/>
      <c r="BL271" s="110"/>
      <c r="BM271" s="109"/>
      <c r="BN271" s="111"/>
      <c r="BO271" s="111"/>
      <c r="BP271" s="112"/>
      <c r="BQ271" s="113"/>
      <c r="BR271" s="114"/>
      <c r="BS271" s="113"/>
      <c r="BT271" s="115">
        <f t="shared" si="301"/>
        <v>0</v>
      </c>
      <c r="BU271" s="116">
        <f t="shared" si="316"/>
        <v>0</v>
      </c>
      <c r="BV271" s="117">
        <f t="shared" si="302"/>
        <v>0</v>
      </c>
      <c r="BW271" s="118"/>
      <c r="BX271" s="118"/>
      <c r="BY271" s="119"/>
      <c r="BZ271" s="118"/>
      <c r="CA271" s="105"/>
      <c r="CB271" s="109"/>
      <c r="CC271" s="108"/>
      <c r="CD271" s="108"/>
      <c r="CE271" s="108"/>
      <c r="CF271" s="109"/>
      <c r="CG271" s="120"/>
      <c r="CH271" s="120"/>
      <c r="CI271" s="121"/>
      <c r="CJ271" s="121"/>
      <c r="CK271" s="121"/>
      <c r="CL271" s="122"/>
      <c r="CM271" s="123">
        <f t="shared" si="305"/>
        <v>0</v>
      </c>
      <c r="CN271" s="124"/>
      <c r="CO271" s="94"/>
      <c r="CP271" s="122"/>
      <c r="CQ271" s="125" t="e">
        <f>+SUMIFS(#REF!,#REF!,AG271)</f>
        <v>#REF!</v>
      </c>
      <c r="CR271" s="126" t="e">
        <f>+SUMIFS(#REF!,#REF!,BB271)+SUMIFS(#REF!,#REF!,BH271)+SUMIFS(#REF!,#REF!,BN271)</f>
        <v>#REF!</v>
      </c>
      <c r="CS271" s="127" t="e">
        <f t="shared" ref="CS271" si="349">+CQ271/BV271</f>
        <v>#REF!</v>
      </c>
      <c r="CT271" s="128"/>
      <c r="CU271" s="129">
        <f t="shared" si="303"/>
        <v>0</v>
      </c>
      <c r="CV271" s="130"/>
      <c r="CW271" s="131">
        <f t="shared" si="304"/>
        <v>0</v>
      </c>
      <c r="CX271" s="129">
        <f t="shared" ref="CX271" si="350">+CM271</f>
        <v>0</v>
      </c>
      <c r="CY271" s="132">
        <f t="shared" ref="CY271" si="351">+CX271-CW271</f>
        <v>0</v>
      </c>
      <c r="CZ271" s="132">
        <f t="shared" ref="CZ271" si="352">+$DB$1-CW271</f>
        <v>42277</v>
      </c>
      <c r="DA271" s="133">
        <f t="shared" ref="DA271" si="353">+IF(CZ271&gt;=CY271,100,(CZ271/CY271)*100)</f>
        <v>100</v>
      </c>
      <c r="DB271" s="459"/>
      <c r="DC271" s="132">
        <f t="shared" ref="DC271" si="354">+DA271</f>
        <v>100</v>
      </c>
      <c r="DD271" s="134" t="e">
        <f t="shared" ref="DD271" si="355">+CS271</f>
        <v>#REF!</v>
      </c>
    </row>
    <row r="272" spans="2:108" s="141" customFormat="1" x14ac:dyDescent="0.25">
      <c r="B272" s="197"/>
      <c r="C272" s="43"/>
      <c r="D272" s="84"/>
      <c r="E272" s="194"/>
      <c r="F272" s="85"/>
      <c r="G272" s="85"/>
      <c r="H272" s="86"/>
      <c r="I272" s="86"/>
      <c r="J272" s="145"/>
      <c r="K272" s="98"/>
      <c r="L272" s="87"/>
      <c r="M272" s="87"/>
      <c r="N272" s="88"/>
      <c r="O272" s="97"/>
      <c r="P272" s="90"/>
      <c r="Q272" s="89"/>
      <c r="R272" s="90"/>
      <c r="S272" s="91"/>
      <c r="T272" s="92"/>
      <c r="U272" s="91"/>
      <c r="V272" s="135"/>
      <c r="W272" s="194"/>
      <c r="X272" s="194"/>
      <c r="Y272" s="94">
        <f t="shared" si="314"/>
        <v>0</v>
      </c>
      <c r="Z272" s="86"/>
      <c r="AA272" s="86"/>
      <c r="AB272" s="86"/>
      <c r="AC272" s="86"/>
      <c r="AD272" s="95"/>
      <c r="AE272" s="96"/>
      <c r="AF272" s="83"/>
      <c r="AG272" s="98"/>
      <c r="AH272" s="194"/>
      <c r="AI272" s="99"/>
      <c r="AJ272" s="258"/>
      <c r="AK272" s="95"/>
      <c r="AL272" s="88"/>
      <c r="AM272" s="88"/>
      <c r="AN272" s="94"/>
      <c r="AO272" s="94">
        <f t="shared" si="313"/>
        <v>0</v>
      </c>
      <c r="AP272" s="100" t="s">
        <v>17</v>
      </c>
      <c r="AQ272" s="101" t="s">
        <v>30</v>
      </c>
      <c r="AR272" s="101" t="s">
        <v>30</v>
      </c>
      <c r="AS272" s="101" t="s">
        <v>30</v>
      </c>
      <c r="AT272" s="102" t="s">
        <v>30</v>
      </c>
      <c r="AU272" s="194"/>
      <c r="AV272" s="194"/>
      <c r="AW272" s="88">
        <f t="shared" si="315"/>
        <v>0</v>
      </c>
      <c r="AX272" s="88"/>
      <c r="AY272" s="136"/>
      <c r="AZ272" s="103">
        <v>5825755</v>
      </c>
      <c r="BA272" s="92"/>
      <c r="BB272" s="137"/>
      <c r="BC272" s="104"/>
      <c r="BD272" s="105"/>
      <c r="BE272" s="105"/>
      <c r="BF272" s="104"/>
      <c r="BG272" s="105"/>
      <c r="BH272" s="107"/>
      <c r="BI272" s="108"/>
      <c r="BJ272" s="109"/>
      <c r="BK272" s="109"/>
      <c r="BL272" s="110"/>
      <c r="BM272" s="109"/>
      <c r="BN272" s="111"/>
      <c r="BO272" s="111"/>
      <c r="BP272" s="112"/>
      <c r="BQ272" s="113"/>
      <c r="BR272" s="114"/>
      <c r="BS272" s="113"/>
      <c r="BT272" s="115"/>
      <c r="BU272" s="116">
        <f t="shared" si="316"/>
        <v>0</v>
      </c>
      <c r="BV272" s="117"/>
      <c r="BW272" s="118"/>
      <c r="BX272" s="118"/>
      <c r="BY272" s="118"/>
      <c r="BZ272" s="118"/>
      <c r="CA272" s="105"/>
      <c r="CB272" s="108"/>
      <c r="CC272" s="108"/>
      <c r="CD272" s="108"/>
      <c r="CE272" s="108"/>
      <c r="CF272" s="109"/>
      <c r="CG272" s="120"/>
      <c r="CH272" s="120"/>
      <c r="CI272" s="121"/>
      <c r="CJ272" s="121"/>
      <c r="CK272" s="121"/>
      <c r="CL272" s="122"/>
      <c r="CM272" s="123"/>
      <c r="CN272" s="124"/>
      <c r="CO272" s="94"/>
      <c r="CP272" s="122"/>
      <c r="CQ272" s="125"/>
      <c r="CR272" s="126"/>
      <c r="CS272" s="127"/>
      <c r="CT272" s="128"/>
      <c r="CU272" s="129"/>
      <c r="CV272" s="130"/>
      <c r="CW272" s="131"/>
      <c r="CX272" s="129"/>
      <c r="CY272" s="132"/>
      <c r="CZ272" s="132"/>
      <c r="DA272" s="133"/>
      <c r="DB272" s="459"/>
      <c r="DC272" s="132"/>
      <c r="DD272" s="134"/>
    </row>
    <row r="273" spans="2:108" s="141" customFormat="1" x14ac:dyDescent="0.25">
      <c r="B273" s="197"/>
      <c r="C273" s="43"/>
      <c r="D273" s="84"/>
      <c r="E273" s="194"/>
      <c r="F273" s="85"/>
      <c r="G273" s="85"/>
      <c r="H273" s="86"/>
      <c r="I273" s="86"/>
      <c r="J273" s="145"/>
      <c r="K273" s="98"/>
      <c r="L273" s="87"/>
      <c r="M273" s="87"/>
      <c r="N273" s="88"/>
      <c r="O273" s="97"/>
      <c r="P273" s="90"/>
      <c r="Q273" s="89"/>
      <c r="R273" s="90"/>
      <c r="S273" s="91"/>
      <c r="T273" s="92"/>
      <c r="U273" s="91"/>
      <c r="V273" s="93"/>
      <c r="W273" s="194"/>
      <c r="X273" s="194"/>
      <c r="Y273" s="94">
        <f t="shared" si="314"/>
        <v>0</v>
      </c>
      <c r="Z273" s="86"/>
      <c r="AA273" s="86"/>
      <c r="AB273" s="86"/>
      <c r="AC273" s="86"/>
      <c r="AD273" s="95"/>
      <c r="AE273" s="96"/>
      <c r="AF273" s="83"/>
      <c r="AG273" s="98"/>
      <c r="AH273" s="194"/>
      <c r="AI273" s="99"/>
      <c r="AJ273" s="258"/>
      <c r="AK273" s="95"/>
      <c r="AL273" s="88"/>
      <c r="AM273" s="88"/>
      <c r="AN273" s="94"/>
      <c r="AO273" s="94">
        <f t="shared" si="313"/>
        <v>0</v>
      </c>
      <c r="AP273" s="100" t="s">
        <v>17</v>
      </c>
      <c r="AQ273" s="101" t="s">
        <v>30</v>
      </c>
      <c r="AR273" s="101" t="s">
        <v>30</v>
      </c>
      <c r="AS273" s="101" t="s">
        <v>30</v>
      </c>
      <c r="AT273" s="102" t="s">
        <v>30</v>
      </c>
      <c r="AU273" s="194"/>
      <c r="AV273" s="194"/>
      <c r="AW273" s="88">
        <f t="shared" si="315"/>
        <v>0</v>
      </c>
      <c r="AX273" s="88"/>
      <c r="AY273" s="136"/>
      <c r="AZ273" s="103" t="e">
        <f>LOOKUP(AY273,#REF!,#REF!)</f>
        <v>#REF!</v>
      </c>
      <c r="BA273" s="92"/>
      <c r="BB273" s="104"/>
      <c r="BC273" s="104"/>
      <c r="BD273" s="105"/>
      <c r="BE273" s="138"/>
      <c r="BF273" s="104"/>
      <c r="BG273" s="105"/>
      <c r="BH273" s="107"/>
      <c r="BI273" s="108"/>
      <c r="BJ273" s="109"/>
      <c r="BK273" s="109"/>
      <c r="BL273" s="110"/>
      <c r="BM273" s="109"/>
      <c r="BN273" s="111"/>
      <c r="BO273" s="111"/>
      <c r="BP273" s="112"/>
      <c r="BQ273" s="113"/>
      <c r="BR273" s="114"/>
      <c r="BS273" s="113"/>
      <c r="BT273" s="115">
        <f>+AN273</f>
        <v>0</v>
      </c>
      <c r="BU273" s="116">
        <f t="shared" si="316"/>
        <v>0</v>
      </c>
      <c r="BV273" s="117">
        <f>+AO273+BU273</f>
        <v>0</v>
      </c>
      <c r="BW273" s="118"/>
      <c r="BX273" s="118"/>
      <c r="BY273" s="119"/>
      <c r="BZ273" s="118"/>
      <c r="CA273" s="105"/>
      <c r="CB273" s="108"/>
      <c r="CC273" s="108"/>
      <c r="CD273" s="139"/>
      <c r="CE273" s="108"/>
      <c r="CF273" s="109"/>
      <c r="CG273" s="120"/>
      <c r="CH273" s="120"/>
      <c r="CI273" s="121"/>
      <c r="CJ273" s="121"/>
      <c r="CK273" s="121"/>
      <c r="CL273" s="122"/>
      <c r="CM273" s="123">
        <f>+IF(BX273&gt;AV273,IF(CC273&gt;BX273,IF(CH273&gt;CC273,CH273,CC273),BX273),AV273)</f>
        <v>0</v>
      </c>
      <c r="CN273" s="124"/>
      <c r="CO273" s="94"/>
      <c r="CP273" s="122"/>
      <c r="CQ273" s="125" t="e">
        <f>+SUMIFS(#REF!,#REF!,AG273)</f>
        <v>#REF!</v>
      </c>
      <c r="CR273" s="126" t="e">
        <f>+SUMIFS(#REF!,#REF!,BB273)+SUMIFS(#REF!,#REF!,BH273)+SUMIFS(#REF!,#REF!,BN273)</f>
        <v>#REF!</v>
      </c>
      <c r="CS273" s="127" t="e">
        <f t="shared" ref="CS273" si="356">+CQ273/BV273</f>
        <v>#REF!</v>
      </c>
      <c r="CT273" s="128"/>
      <c r="CU273" s="129">
        <f>+R273</f>
        <v>0</v>
      </c>
      <c r="CV273" s="130"/>
      <c r="CW273" s="131">
        <f>+AU273</f>
        <v>0</v>
      </c>
      <c r="CX273" s="129">
        <f t="shared" ref="CX273" si="357">+CM273</f>
        <v>0</v>
      </c>
      <c r="CY273" s="132">
        <f t="shared" ref="CY273" si="358">+CX273-CW273</f>
        <v>0</v>
      </c>
      <c r="CZ273" s="132">
        <f t="shared" ref="CZ273" si="359">+$DB$1-CW273</f>
        <v>42277</v>
      </c>
      <c r="DA273" s="133">
        <f t="shared" ref="DA273" si="360">+IF(CZ273&gt;=CY273,100,(CZ273/CY273)*100)</f>
        <v>100</v>
      </c>
      <c r="DB273" s="459"/>
      <c r="DC273" s="132">
        <f t="shared" ref="DC273" si="361">+DA273</f>
        <v>100</v>
      </c>
      <c r="DD273" s="134" t="e">
        <f t="shared" ref="DD273" si="362">+CS273</f>
        <v>#REF!</v>
      </c>
    </row>
    <row r="274" spans="2:108" s="141" customFormat="1" x14ac:dyDescent="0.25">
      <c r="B274" s="197"/>
      <c r="C274" s="187"/>
      <c r="D274" s="84"/>
      <c r="E274" s="194"/>
      <c r="F274" s="85"/>
      <c r="G274" s="85"/>
      <c r="H274" s="86"/>
      <c r="I274" s="216"/>
      <c r="J274" s="191"/>
      <c r="K274" s="143"/>
      <c r="L274" s="87"/>
      <c r="M274" s="190"/>
      <c r="N274" s="88"/>
      <c r="O274" s="97"/>
      <c r="P274" s="90"/>
      <c r="Q274" s="89"/>
      <c r="R274" s="90"/>
      <c r="S274" s="91"/>
      <c r="T274" s="92"/>
      <c r="U274" s="91"/>
      <c r="V274" s="224"/>
      <c r="W274" s="194"/>
      <c r="X274" s="194"/>
      <c r="Y274" s="94">
        <f t="shared" si="314"/>
        <v>0</v>
      </c>
      <c r="Z274" s="192"/>
      <c r="AA274" s="192"/>
      <c r="AB274" s="192"/>
      <c r="AC274" s="192"/>
      <c r="AD274" s="146"/>
      <c r="AE274" s="96"/>
      <c r="AF274" s="83"/>
      <c r="AG274" s="98"/>
      <c r="AH274" s="194"/>
      <c r="AI274" s="195"/>
      <c r="AJ274" s="257"/>
      <c r="AK274" s="146"/>
      <c r="AL274" s="88"/>
      <c r="AM274" s="88"/>
      <c r="AN274" s="94"/>
      <c r="AO274" s="94">
        <f t="shared" si="313"/>
        <v>0</v>
      </c>
      <c r="AP274" s="100" t="s">
        <v>17</v>
      </c>
      <c r="AQ274" s="101" t="s">
        <v>30</v>
      </c>
      <c r="AR274" s="101" t="s">
        <v>30</v>
      </c>
      <c r="AS274" s="101" t="s">
        <v>30</v>
      </c>
      <c r="AT274" s="102" t="s">
        <v>30</v>
      </c>
      <c r="AU274" s="194"/>
      <c r="AV274" s="194"/>
      <c r="AW274" s="88">
        <f t="shared" si="315"/>
        <v>0</v>
      </c>
      <c r="AX274" s="88"/>
      <c r="AY274" s="196"/>
      <c r="AZ274" s="103" t="e">
        <f>LOOKUP(AY274,#REF!,#REF!)</f>
        <v>#REF!</v>
      </c>
      <c r="BA274" s="232"/>
      <c r="BB274" s="104"/>
      <c r="BC274" s="104"/>
      <c r="BD274" s="105"/>
      <c r="BE274" s="106"/>
      <c r="BF274" s="104"/>
      <c r="BG274" s="105"/>
      <c r="BH274" s="107"/>
      <c r="BI274" s="108"/>
      <c r="BJ274" s="109"/>
      <c r="BK274" s="109"/>
      <c r="BL274" s="110"/>
      <c r="BM274" s="109"/>
      <c r="BN274" s="111"/>
      <c r="BO274" s="111"/>
      <c r="BP274" s="112"/>
      <c r="BQ274" s="113"/>
      <c r="BR274" s="114"/>
      <c r="BS274" s="113"/>
      <c r="BT274" s="115">
        <f>+AN274</f>
        <v>0</v>
      </c>
      <c r="BU274" s="116">
        <f t="shared" si="316"/>
        <v>0</v>
      </c>
      <c r="BV274" s="117">
        <f>+AO274+BU274</f>
        <v>0</v>
      </c>
      <c r="BW274" s="118"/>
      <c r="BX274" s="118"/>
      <c r="BY274" s="119"/>
      <c r="BZ274" s="118"/>
      <c r="CA274" s="105"/>
      <c r="CB274" s="109"/>
      <c r="CC274" s="108"/>
      <c r="CD274" s="108"/>
      <c r="CE274" s="108"/>
      <c r="CF274" s="109"/>
      <c r="CG274" s="120"/>
      <c r="CH274" s="120"/>
      <c r="CI274" s="121"/>
      <c r="CJ274" s="121"/>
      <c r="CK274" s="121"/>
      <c r="CL274" s="122"/>
      <c r="CM274" s="123">
        <f>+IF(BX274&gt;AV274,IF(CC274&gt;BX274,IF(CH274&gt;CC274,CH274,CC274),BX274),AV274)</f>
        <v>0</v>
      </c>
      <c r="CN274" s="124"/>
      <c r="CO274" s="94"/>
      <c r="CP274" s="122"/>
      <c r="CQ274" s="125" t="e">
        <f>+SUMIFS(#REF!,#REF!,AG274)</f>
        <v>#REF!</v>
      </c>
      <c r="CR274" s="126" t="e">
        <f>+SUMIFS(#REF!,#REF!,BB274)+SUMIFS(#REF!,#REF!,BH274)+SUMIFS(#REF!,#REF!,BN274)</f>
        <v>#REF!</v>
      </c>
      <c r="CS274" s="127" t="e">
        <f t="shared" ref="CS274" si="363">+CQ274/BV274</f>
        <v>#REF!</v>
      </c>
      <c r="CT274" s="128"/>
      <c r="CU274" s="129">
        <f>+R274</f>
        <v>0</v>
      </c>
      <c r="CV274" s="130"/>
      <c r="CW274" s="131">
        <f>+AU274</f>
        <v>0</v>
      </c>
      <c r="CX274" s="129">
        <f t="shared" ref="CX274" si="364">+CM274</f>
        <v>0</v>
      </c>
      <c r="CY274" s="132">
        <f t="shared" ref="CY274" si="365">+CX274-CW274</f>
        <v>0</v>
      </c>
      <c r="CZ274" s="132">
        <f t="shared" ref="CZ274" si="366">+$DB$1-CW274</f>
        <v>42277</v>
      </c>
      <c r="DA274" s="133">
        <f t="shared" ref="DA274" si="367">+IF(CZ274&gt;=CY274,100,(CZ274/CY274)*100)</f>
        <v>100</v>
      </c>
      <c r="DB274" s="459"/>
      <c r="DC274" s="132">
        <f t="shared" ref="DC274" si="368">+DA274</f>
        <v>100</v>
      </c>
      <c r="DD274" s="134" t="e">
        <f t="shared" ref="DD274" si="369">+CS274</f>
        <v>#REF!</v>
      </c>
    </row>
    <row r="275" spans="2:108" s="141" customFormat="1" x14ac:dyDescent="0.25">
      <c r="B275" s="197"/>
      <c r="C275" s="43"/>
      <c r="D275" s="84"/>
      <c r="E275" s="194"/>
      <c r="F275" s="85"/>
      <c r="G275" s="85"/>
      <c r="H275" s="86"/>
      <c r="I275" s="86"/>
      <c r="J275" s="145"/>
      <c r="K275" s="98"/>
      <c r="L275" s="87"/>
      <c r="M275" s="87"/>
      <c r="N275" s="88"/>
      <c r="O275" s="97"/>
      <c r="P275" s="90"/>
      <c r="Q275" s="89"/>
      <c r="R275" s="90"/>
      <c r="S275" s="91"/>
      <c r="T275" s="92"/>
      <c r="U275" s="91"/>
      <c r="V275" s="135"/>
      <c r="W275" s="194"/>
      <c r="X275" s="194"/>
      <c r="Y275" s="94">
        <f t="shared" si="314"/>
        <v>0</v>
      </c>
      <c r="Z275" s="86"/>
      <c r="AA275" s="86"/>
      <c r="AB275" s="86"/>
      <c r="AC275" s="86"/>
      <c r="AD275" s="95"/>
      <c r="AE275" s="96"/>
      <c r="AF275" s="83"/>
      <c r="AG275" s="98"/>
      <c r="AH275" s="194"/>
      <c r="AI275" s="99"/>
      <c r="AJ275" s="258"/>
      <c r="AK275" s="95"/>
      <c r="AL275" s="88"/>
      <c r="AM275" s="88"/>
      <c r="AN275" s="94"/>
      <c r="AO275" s="94">
        <f t="shared" si="313"/>
        <v>0</v>
      </c>
      <c r="AP275" s="100" t="s">
        <v>17</v>
      </c>
      <c r="AQ275" s="101" t="s">
        <v>30</v>
      </c>
      <c r="AR275" s="101" t="s">
        <v>30</v>
      </c>
      <c r="AS275" s="101" t="s">
        <v>30</v>
      </c>
      <c r="AT275" s="102" t="s">
        <v>30</v>
      </c>
      <c r="AU275" s="194"/>
      <c r="AV275" s="194"/>
      <c r="AW275" s="88">
        <f t="shared" si="315"/>
        <v>0</v>
      </c>
      <c r="AX275" s="88"/>
      <c r="AY275" s="136"/>
      <c r="AZ275" s="103"/>
      <c r="BA275" s="92"/>
      <c r="BB275" s="137"/>
      <c r="BC275" s="104"/>
      <c r="BD275" s="105"/>
      <c r="BE275" s="105"/>
      <c r="BF275" s="104"/>
      <c r="BG275" s="105"/>
      <c r="BH275" s="107"/>
      <c r="BI275" s="108"/>
      <c r="BJ275" s="109"/>
      <c r="BK275" s="109"/>
      <c r="BL275" s="110"/>
      <c r="BM275" s="109"/>
      <c r="BN275" s="111"/>
      <c r="BO275" s="111"/>
      <c r="BP275" s="112"/>
      <c r="BQ275" s="113"/>
      <c r="BR275" s="114"/>
      <c r="BS275" s="113"/>
      <c r="BT275" s="115"/>
      <c r="BU275" s="116">
        <f t="shared" si="316"/>
        <v>0</v>
      </c>
      <c r="BV275" s="117"/>
      <c r="BW275" s="118"/>
      <c r="BX275" s="118"/>
      <c r="BY275" s="118"/>
      <c r="BZ275" s="118"/>
      <c r="CA275" s="105"/>
      <c r="CB275" s="108"/>
      <c r="CC275" s="108"/>
      <c r="CD275" s="108"/>
      <c r="CE275" s="108"/>
      <c r="CF275" s="109"/>
      <c r="CG275" s="120"/>
      <c r="CH275" s="120"/>
      <c r="CI275" s="121"/>
      <c r="CJ275" s="121"/>
      <c r="CK275" s="121"/>
      <c r="CL275" s="122"/>
      <c r="CM275" s="123"/>
      <c r="CN275" s="124"/>
      <c r="CO275" s="94"/>
      <c r="CP275" s="122"/>
      <c r="CQ275" s="125"/>
      <c r="CR275" s="126"/>
      <c r="CS275" s="127"/>
      <c r="CT275" s="128"/>
      <c r="CU275" s="129"/>
      <c r="CV275" s="130"/>
      <c r="CW275" s="131"/>
      <c r="CX275" s="129"/>
      <c r="CY275" s="132"/>
      <c r="CZ275" s="132"/>
      <c r="DA275" s="133"/>
      <c r="DB275" s="459"/>
      <c r="DC275" s="132"/>
      <c r="DD275" s="134"/>
    </row>
    <row r="276" spans="2:108" s="144" customFormat="1" x14ac:dyDescent="0.25">
      <c r="B276" s="197"/>
      <c r="C276" s="43"/>
      <c r="D276" s="84"/>
      <c r="E276" s="194"/>
      <c r="F276" s="85"/>
      <c r="G276" s="85"/>
      <c r="H276" s="86"/>
      <c r="I276" s="86"/>
      <c r="J276" s="145"/>
      <c r="K276" s="98"/>
      <c r="L276" s="87"/>
      <c r="M276" s="87"/>
      <c r="N276" s="88"/>
      <c r="O276" s="97"/>
      <c r="P276" s="90"/>
      <c r="Q276" s="89"/>
      <c r="R276" s="90"/>
      <c r="S276" s="91"/>
      <c r="T276" s="92"/>
      <c r="U276" s="91"/>
      <c r="V276" s="93"/>
      <c r="W276" s="194"/>
      <c r="X276" s="194"/>
      <c r="Y276" s="94">
        <f t="shared" si="314"/>
        <v>0</v>
      </c>
      <c r="Z276" s="86"/>
      <c r="AA276" s="86"/>
      <c r="AB276" s="86"/>
      <c r="AC276" s="86"/>
      <c r="AD276" s="95"/>
      <c r="AE276" s="96"/>
      <c r="AF276" s="83"/>
      <c r="AG276" s="98"/>
      <c r="AH276" s="194"/>
      <c r="AI276" s="99"/>
      <c r="AJ276" s="258"/>
      <c r="AK276" s="95"/>
      <c r="AL276" s="88"/>
      <c r="AM276" s="88"/>
      <c r="AN276" s="94"/>
      <c r="AO276" s="94">
        <f t="shared" si="313"/>
        <v>0</v>
      </c>
      <c r="AP276" s="100" t="s">
        <v>17</v>
      </c>
      <c r="AQ276" s="101" t="s">
        <v>30</v>
      </c>
      <c r="AR276" s="101" t="s">
        <v>30</v>
      </c>
      <c r="AS276" s="101" t="s">
        <v>30</v>
      </c>
      <c r="AT276" s="102" t="s">
        <v>30</v>
      </c>
      <c r="AU276" s="194"/>
      <c r="AV276" s="194"/>
      <c r="AW276" s="88">
        <f t="shared" si="315"/>
        <v>0</v>
      </c>
      <c r="AX276" s="88"/>
      <c r="AY276" s="136"/>
      <c r="AZ276" s="103">
        <v>40179426</v>
      </c>
      <c r="BA276" s="92"/>
      <c r="BB276" s="104"/>
      <c r="BC276" s="104"/>
      <c r="BD276" s="105"/>
      <c r="BE276" s="138"/>
      <c r="BF276" s="104"/>
      <c r="BG276" s="105"/>
      <c r="BH276" s="107"/>
      <c r="BI276" s="108"/>
      <c r="BJ276" s="109"/>
      <c r="BK276" s="109"/>
      <c r="BL276" s="110"/>
      <c r="BM276" s="109"/>
      <c r="BN276" s="111"/>
      <c r="BO276" s="111"/>
      <c r="BP276" s="112"/>
      <c r="BQ276" s="113"/>
      <c r="BR276" s="114"/>
      <c r="BS276" s="113"/>
      <c r="BT276" s="115">
        <f>+AN276</f>
        <v>0</v>
      </c>
      <c r="BU276" s="116">
        <f t="shared" si="316"/>
        <v>0</v>
      </c>
      <c r="BV276" s="117">
        <f>+AO276+BU276</f>
        <v>0</v>
      </c>
      <c r="BW276" s="118"/>
      <c r="BX276" s="118"/>
      <c r="BY276" s="119"/>
      <c r="BZ276" s="118"/>
      <c r="CA276" s="105"/>
      <c r="CB276" s="108"/>
      <c r="CC276" s="108"/>
      <c r="CD276" s="139"/>
      <c r="CE276" s="108"/>
      <c r="CF276" s="109"/>
      <c r="CG276" s="120"/>
      <c r="CH276" s="120"/>
      <c r="CI276" s="121"/>
      <c r="CJ276" s="121"/>
      <c r="CK276" s="121"/>
      <c r="CL276" s="122"/>
      <c r="CM276" s="123">
        <f>+IF(BX276&gt;AV276,IF(CC276&gt;BX276,IF(CH276&gt;CC276,CH276,CC276),BX276),AV276)</f>
        <v>0</v>
      </c>
      <c r="CN276" s="124"/>
      <c r="CO276" s="94"/>
      <c r="CP276" s="122"/>
      <c r="CQ276" s="125" t="e">
        <f>+SUMIFS(#REF!,#REF!,AG276)</f>
        <v>#REF!</v>
      </c>
      <c r="CR276" s="126" t="e">
        <f>+SUMIFS(#REF!,#REF!,BB276)+SUMIFS(#REF!,#REF!,BH276)+SUMIFS(#REF!,#REF!,BN276)</f>
        <v>#REF!</v>
      </c>
      <c r="CS276" s="127" t="e">
        <f t="shared" ref="CS276" si="370">+(CQ276+CR276)/BV276</f>
        <v>#REF!</v>
      </c>
      <c r="CT276" s="128"/>
      <c r="CU276" s="129">
        <f>+R276</f>
        <v>0</v>
      </c>
      <c r="CV276" s="130"/>
      <c r="CW276" s="131">
        <f>+AU276</f>
        <v>0</v>
      </c>
      <c r="CX276" s="129">
        <f t="shared" ref="CX276" si="371">+CM276</f>
        <v>0</v>
      </c>
      <c r="CY276" s="132">
        <f t="shared" ref="CY276" si="372">+CX276-CW276</f>
        <v>0</v>
      </c>
      <c r="CZ276" s="132">
        <f t="shared" ref="CZ276" si="373">+$DB$1-CW276</f>
        <v>42277</v>
      </c>
      <c r="DA276" s="133">
        <f t="shared" ref="DA276" si="374">+IF(CZ276&gt;=CY276,100,(CZ276/CY276)*100)</f>
        <v>100</v>
      </c>
      <c r="DB276" s="459"/>
      <c r="DC276" s="132">
        <f t="shared" ref="DC276" si="375">+DA276</f>
        <v>100</v>
      </c>
      <c r="DD276" s="134" t="e">
        <f t="shared" ref="DD276" si="376">+CS276</f>
        <v>#REF!</v>
      </c>
    </row>
    <row r="277" spans="2:108" s="141" customFormat="1" x14ac:dyDescent="0.25">
      <c r="B277" s="197"/>
      <c r="C277" s="187"/>
      <c r="D277" s="84"/>
      <c r="E277" s="194"/>
      <c r="F277" s="85"/>
      <c r="G277" s="85"/>
      <c r="H277" s="86"/>
      <c r="I277" s="216"/>
      <c r="J277" s="191"/>
      <c r="K277" s="143"/>
      <c r="L277" s="87"/>
      <c r="M277" s="190"/>
      <c r="N277" s="88"/>
      <c r="O277" s="97"/>
      <c r="P277" s="90"/>
      <c r="Q277" s="89"/>
      <c r="R277" s="90"/>
      <c r="S277" s="91"/>
      <c r="T277" s="92"/>
      <c r="U277" s="91"/>
      <c r="V277" s="224"/>
      <c r="W277" s="194"/>
      <c r="X277" s="194"/>
      <c r="Y277" s="94">
        <f t="shared" si="314"/>
        <v>0</v>
      </c>
      <c r="Z277" s="192"/>
      <c r="AA277" s="192"/>
      <c r="AB277" s="192"/>
      <c r="AC277" s="192"/>
      <c r="AD277" s="146"/>
      <c r="AE277" s="96"/>
      <c r="AF277" s="83"/>
      <c r="AG277" s="98"/>
      <c r="AH277" s="194"/>
      <c r="AI277" s="195"/>
      <c r="AJ277" s="257"/>
      <c r="AK277" s="146"/>
      <c r="AL277" s="88"/>
      <c r="AM277" s="88"/>
      <c r="AN277" s="94"/>
      <c r="AO277" s="94">
        <f t="shared" si="313"/>
        <v>0</v>
      </c>
      <c r="AP277" s="100" t="s">
        <v>17</v>
      </c>
      <c r="AQ277" s="101" t="s">
        <v>30</v>
      </c>
      <c r="AR277" s="101" t="s">
        <v>30</v>
      </c>
      <c r="AS277" s="101" t="s">
        <v>30</v>
      </c>
      <c r="AT277" s="102" t="s">
        <v>30</v>
      </c>
      <c r="AU277" s="194"/>
      <c r="AV277" s="194"/>
      <c r="AW277" s="88">
        <f t="shared" si="315"/>
        <v>0</v>
      </c>
      <c r="AX277" s="88"/>
      <c r="AY277" s="196"/>
      <c r="AZ277" s="103">
        <v>79787263</v>
      </c>
      <c r="BA277" s="232"/>
      <c r="BB277" s="104"/>
      <c r="BC277" s="104"/>
      <c r="BD277" s="105"/>
      <c r="BE277" s="106"/>
      <c r="BF277" s="104"/>
      <c r="BG277" s="105"/>
      <c r="BH277" s="107"/>
      <c r="BI277" s="108"/>
      <c r="BJ277" s="109"/>
      <c r="BK277" s="109"/>
      <c r="BL277" s="110"/>
      <c r="BM277" s="109"/>
      <c r="BN277" s="111"/>
      <c r="BO277" s="111"/>
      <c r="BP277" s="112"/>
      <c r="BQ277" s="113"/>
      <c r="BR277" s="114"/>
      <c r="BS277" s="113"/>
      <c r="BT277" s="115"/>
      <c r="BU277" s="116">
        <f t="shared" si="316"/>
        <v>0</v>
      </c>
      <c r="BV277" s="117"/>
      <c r="BW277" s="118"/>
      <c r="BX277" s="118"/>
      <c r="BY277" s="119"/>
      <c r="BZ277" s="118"/>
      <c r="CA277" s="105"/>
      <c r="CB277" s="109"/>
      <c r="CC277" s="108"/>
      <c r="CD277" s="108"/>
      <c r="CE277" s="108"/>
      <c r="CF277" s="109"/>
      <c r="CG277" s="120"/>
      <c r="CH277" s="120"/>
      <c r="CI277" s="121"/>
      <c r="CJ277" s="121"/>
      <c r="CK277" s="121"/>
      <c r="CL277" s="122"/>
      <c r="CM277" s="123"/>
      <c r="CN277" s="124"/>
      <c r="CO277" s="94"/>
      <c r="CP277" s="122"/>
      <c r="CQ277" s="125"/>
      <c r="CR277" s="126"/>
      <c r="CS277" s="127"/>
      <c r="CT277" s="128"/>
      <c r="CU277" s="129"/>
      <c r="CV277" s="130"/>
      <c r="CW277" s="131"/>
      <c r="CX277" s="129"/>
      <c r="CY277" s="132"/>
      <c r="CZ277" s="132"/>
      <c r="DA277" s="133"/>
      <c r="DB277" s="459"/>
      <c r="DC277" s="132"/>
      <c r="DD277" s="134"/>
    </row>
    <row r="278" spans="2:108" s="141" customFormat="1" x14ac:dyDescent="0.25">
      <c r="B278" s="197"/>
      <c r="C278" s="43"/>
      <c r="D278" s="84"/>
      <c r="E278" s="194"/>
      <c r="F278" s="85"/>
      <c r="G278" s="85"/>
      <c r="H278" s="86"/>
      <c r="I278" s="86"/>
      <c r="J278" s="145"/>
      <c r="K278" s="98"/>
      <c r="L278" s="87"/>
      <c r="M278" s="87"/>
      <c r="N278" s="88"/>
      <c r="O278" s="97"/>
      <c r="P278" s="90"/>
      <c r="Q278" s="89"/>
      <c r="R278" s="90"/>
      <c r="S278" s="91"/>
      <c r="T278" s="92"/>
      <c r="U278" s="91"/>
      <c r="V278" s="135"/>
      <c r="W278" s="194"/>
      <c r="X278" s="194"/>
      <c r="Y278" s="94">
        <f t="shared" si="314"/>
        <v>0</v>
      </c>
      <c r="Z278" s="86"/>
      <c r="AA278" s="86"/>
      <c r="AB278" s="86"/>
      <c r="AC278" s="86"/>
      <c r="AD278" s="95"/>
      <c r="AE278" s="96"/>
      <c r="AF278" s="83"/>
      <c r="AG278" s="98"/>
      <c r="AH278" s="194"/>
      <c r="AI278" s="99"/>
      <c r="AJ278" s="258"/>
      <c r="AK278" s="95"/>
      <c r="AL278" s="88"/>
      <c r="AM278" s="88"/>
      <c r="AN278" s="94"/>
      <c r="AO278" s="94">
        <f t="shared" si="313"/>
        <v>0</v>
      </c>
      <c r="AP278" s="100" t="s">
        <v>17</v>
      </c>
      <c r="AQ278" s="101" t="s">
        <v>30</v>
      </c>
      <c r="AR278" s="101" t="s">
        <v>30</v>
      </c>
      <c r="AS278" s="101" t="s">
        <v>30</v>
      </c>
      <c r="AT278" s="102" t="s">
        <v>30</v>
      </c>
      <c r="AU278" s="194"/>
      <c r="AV278" s="194"/>
      <c r="AW278" s="88">
        <f t="shared" si="315"/>
        <v>0</v>
      </c>
      <c r="AX278" s="88"/>
      <c r="AY278" s="136"/>
      <c r="AZ278" s="103"/>
      <c r="BA278" s="92"/>
      <c r="BB278" s="137"/>
      <c r="BC278" s="104"/>
      <c r="BD278" s="105"/>
      <c r="BE278" s="105"/>
      <c r="BF278" s="104"/>
      <c r="BG278" s="105"/>
      <c r="BH278" s="107"/>
      <c r="BI278" s="108"/>
      <c r="BJ278" s="109"/>
      <c r="BK278" s="109"/>
      <c r="BL278" s="110"/>
      <c r="BM278" s="109"/>
      <c r="BN278" s="111"/>
      <c r="BO278" s="111"/>
      <c r="BP278" s="112"/>
      <c r="BQ278" s="113"/>
      <c r="BR278" s="114"/>
      <c r="BS278" s="113"/>
      <c r="BT278" s="115"/>
      <c r="BU278" s="116">
        <f t="shared" si="316"/>
        <v>0</v>
      </c>
      <c r="BV278" s="117"/>
      <c r="BW278" s="118"/>
      <c r="BX278" s="118"/>
      <c r="BY278" s="118"/>
      <c r="BZ278" s="118"/>
      <c r="CA278" s="105"/>
      <c r="CB278" s="108"/>
      <c r="CC278" s="108"/>
      <c r="CD278" s="108"/>
      <c r="CE278" s="108"/>
      <c r="CF278" s="109"/>
      <c r="CG278" s="120"/>
      <c r="CH278" s="120"/>
      <c r="CI278" s="121"/>
      <c r="CJ278" s="121"/>
      <c r="CK278" s="121"/>
      <c r="CL278" s="122"/>
      <c r="CM278" s="123"/>
      <c r="CN278" s="124"/>
      <c r="CO278" s="94"/>
      <c r="CP278" s="122"/>
      <c r="CQ278" s="125"/>
      <c r="CR278" s="126"/>
      <c r="CS278" s="127"/>
      <c r="CT278" s="128"/>
      <c r="CU278" s="129"/>
      <c r="CV278" s="130"/>
      <c r="CW278" s="131"/>
      <c r="CX278" s="129"/>
      <c r="CY278" s="132"/>
      <c r="CZ278" s="132"/>
      <c r="DA278" s="133"/>
      <c r="DB278" s="459"/>
      <c r="DC278" s="132"/>
      <c r="DD278" s="134"/>
    </row>
    <row r="279" spans="2:108" s="141" customFormat="1" x14ac:dyDescent="0.25">
      <c r="B279" s="197"/>
      <c r="C279" s="43"/>
      <c r="D279" s="84"/>
      <c r="E279" s="194"/>
      <c r="F279" s="85"/>
      <c r="G279" s="85"/>
      <c r="H279" s="86"/>
      <c r="I279" s="86"/>
      <c r="J279" s="145"/>
      <c r="K279" s="98"/>
      <c r="L279" s="87"/>
      <c r="M279" s="87"/>
      <c r="N279" s="88"/>
      <c r="O279" s="97"/>
      <c r="P279" s="90"/>
      <c r="Q279" s="89"/>
      <c r="R279" s="90"/>
      <c r="S279" s="91"/>
      <c r="T279" s="92"/>
      <c r="U279" s="91"/>
      <c r="V279" s="93"/>
      <c r="W279" s="194"/>
      <c r="X279" s="194"/>
      <c r="Y279" s="94">
        <f t="shared" si="314"/>
        <v>0</v>
      </c>
      <c r="Z279" s="86"/>
      <c r="AA279" s="86"/>
      <c r="AB279" s="86"/>
      <c r="AC279" s="86"/>
      <c r="AD279" s="95"/>
      <c r="AE279" s="96"/>
      <c r="AF279" s="83"/>
      <c r="AG279" s="98"/>
      <c r="AH279" s="194"/>
      <c r="AI279" s="99"/>
      <c r="AJ279" s="258"/>
      <c r="AK279" s="95"/>
      <c r="AL279" s="88"/>
      <c r="AM279" s="88"/>
      <c r="AN279" s="94"/>
      <c r="AO279" s="94">
        <f t="shared" si="313"/>
        <v>0</v>
      </c>
      <c r="AP279" s="100" t="s">
        <v>17</v>
      </c>
      <c r="AQ279" s="101" t="s">
        <v>30</v>
      </c>
      <c r="AR279" s="101" t="s">
        <v>30</v>
      </c>
      <c r="AS279" s="101" t="s">
        <v>30</v>
      </c>
      <c r="AT279" s="102" t="s">
        <v>30</v>
      </c>
      <c r="AU279" s="194"/>
      <c r="AV279" s="194"/>
      <c r="AW279" s="88">
        <f t="shared" si="315"/>
        <v>0</v>
      </c>
      <c r="AX279" s="88"/>
      <c r="AY279" s="136"/>
      <c r="AZ279" s="103"/>
      <c r="BA279" s="92"/>
      <c r="BB279" s="104"/>
      <c r="BC279" s="104"/>
      <c r="BD279" s="105"/>
      <c r="BE279" s="138"/>
      <c r="BF279" s="104"/>
      <c r="BG279" s="105"/>
      <c r="BH279" s="107"/>
      <c r="BI279" s="108"/>
      <c r="BJ279" s="109"/>
      <c r="BK279" s="109"/>
      <c r="BL279" s="110"/>
      <c r="BM279" s="109"/>
      <c r="BN279" s="111"/>
      <c r="BO279" s="111"/>
      <c r="BP279" s="112"/>
      <c r="BQ279" s="113"/>
      <c r="BR279" s="114"/>
      <c r="BS279" s="113"/>
      <c r="BT279" s="115"/>
      <c r="BU279" s="116">
        <f t="shared" si="316"/>
        <v>0</v>
      </c>
      <c r="BV279" s="117"/>
      <c r="BW279" s="118"/>
      <c r="BX279" s="118"/>
      <c r="BY279" s="119"/>
      <c r="BZ279" s="118"/>
      <c r="CA279" s="105"/>
      <c r="CB279" s="108"/>
      <c r="CC279" s="108"/>
      <c r="CD279" s="139"/>
      <c r="CE279" s="108"/>
      <c r="CF279" s="109"/>
      <c r="CG279" s="120"/>
      <c r="CH279" s="120"/>
      <c r="CI279" s="121"/>
      <c r="CJ279" s="121"/>
      <c r="CK279" s="121"/>
      <c r="CL279" s="122"/>
      <c r="CM279" s="123"/>
      <c r="CN279" s="124"/>
      <c r="CO279" s="94"/>
      <c r="CP279" s="122"/>
      <c r="CQ279" s="125"/>
      <c r="CR279" s="126"/>
      <c r="CS279" s="127"/>
      <c r="CT279" s="128"/>
      <c r="CU279" s="129"/>
      <c r="CV279" s="130"/>
      <c r="CW279" s="131"/>
      <c r="CX279" s="129"/>
      <c r="CY279" s="132"/>
      <c r="CZ279" s="132"/>
      <c r="DA279" s="133"/>
      <c r="DB279" s="459"/>
      <c r="DC279" s="132"/>
      <c r="DD279" s="134"/>
    </row>
    <row r="280" spans="2:108" s="141" customFormat="1" x14ac:dyDescent="0.25">
      <c r="B280" s="197"/>
      <c r="C280" s="187"/>
      <c r="D280" s="84"/>
      <c r="E280" s="194"/>
      <c r="F280" s="85"/>
      <c r="G280" s="85"/>
      <c r="H280" s="86"/>
      <c r="I280" s="216"/>
      <c r="J280" s="191"/>
      <c r="K280" s="143"/>
      <c r="L280" s="87"/>
      <c r="M280" s="190"/>
      <c r="N280" s="88"/>
      <c r="O280" s="97"/>
      <c r="P280" s="90"/>
      <c r="Q280" s="89"/>
      <c r="R280" s="90"/>
      <c r="S280" s="91"/>
      <c r="T280" s="92"/>
      <c r="U280" s="91"/>
      <c r="V280" s="224"/>
      <c r="W280" s="194"/>
      <c r="X280" s="194"/>
      <c r="Y280" s="94">
        <f t="shared" si="314"/>
        <v>0</v>
      </c>
      <c r="Z280" s="192"/>
      <c r="AA280" s="192"/>
      <c r="AB280" s="192"/>
      <c r="AC280" s="192"/>
      <c r="AD280" s="146"/>
      <c r="AE280" s="96"/>
      <c r="AF280" s="83"/>
      <c r="AG280" s="98"/>
      <c r="AH280" s="194"/>
      <c r="AI280" s="195"/>
      <c r="AJ280" s="257"/>
      <c r="AK280" s="146"/>
      <c r="AL280" s="88"/>
      <c r="AM280" s="88"/>
      <c r="AN280" s="94"/>
      <c r="AO280" s="94">
        <f t="shared" si="313"/>
        <v>0</v>
      </c>
      <c r="AP280" s="100" t="s">
        <v>17</v>
      </c>
      <c r="AQ280" s="101" t="s">
        <v>30</v>
      </c>
      <c r="AR280" s="101" t="s">
        <v>30</v>
      </c>
      <c r="AS280" s="101" t="s">
        <v>30</v>
      </c>
      <c r="AT280" s="102" t="s">
        <v>30</v>
      </c>
      <c r="AU280" s="194"/>
      <c r="AV280" s="194"/>
      <c r="AW280" s="88">
        <f t="shared" si="315"/>
        <v>0</v>
      </c>
      <c r="AX280" s="88"/>
      <c r="AY280" s="196"/>
      <c r="AZ280" s="103">
        <v>46357011</v>
      </c>
      <c r="BA280" s="232"/>
      <c r="BB280" s="104"/>
      <c r="BC280" s="104"/>
      <c r="BD280" s="105"/>
      <c r="BE280" s="106"/>
      <c r="BF280" s="104"/>
      <c r="BG280" s="105"/>
      <c r="BH280" s="107"/>
      <c r="BI280" s="108"/>
      <c r="BJ280" s="109"/>
      <c r="BK280" s="109"/>
      <c r="BL280" s="110"/>
      <c r="BM280" s="109"/>
      <c r="BN280" s="111"/>
      <c r="BO280" s="111"/>
      <c r="BP280" s="112"/>
      <c r="BQ280" s="113"/>
      <c r="BR280" s="114"/>
      <c r="BS280" s="113"/>
      <c r="BT280" s="115"/>
      <c r="BU280" s="116">
        <f t="shared" si="316"/>
        <v>0</v>
      </c>
      <c r="BV280" s="117"/>
      <c r="BW280" s="118"/>
      <c r="BX280" s="118"/>
      <c r="BY280" s="119"/>
      <c r="BZ280" s="118"/>
      <c r="CA280" s="105"/>
      <c r="CB280" s="109"/>
      <c r="CC280" s="108"/>
      <c r="CD280" s="108"/>
      <c r="CE280" s="108"/>
      <c r="CF280" s="109"/>
      <c r="CG280" s="120"/>
      <c r="CH280" s="120"/>
      <c r="CI280" s="121"/>
      <c r="CJ280" s="121"/>
      <c r="CK280" s="121"/>
      <c r="CL280" s="122"/>
      <c r="CM280" s="123"/>
      <c r="CN280" s="124"/>
      <c r="CO280" s="94"/>
      <c r="CP280" s="122"/>
      <c r="CQ280" s="125"/>
      <c r="CR280" s="126"/>
      <c r="CS280" s="127"/>
      <c r="CT280" s="128"/>
      <c r="CU280" s="129"/>
      <c r="CV280" s="130"/>
      <c r="CW280" s="131"/>
      <c r="CX280" s="129"/>
      <c r="CY280" s="132"/>
      <c r="CZ280" s="132"/>
      <c r="DA280" s="133"/>
      <c r="DB280" s="459"/>
      <c r="DC280" s="132"/>
      <c r="DD280" s="134"/>
    </row>
    <row r="281" spans="2:108" s="141" customFormat="1" x14ac:dyDescent="0.25">
      <c r="B281" s="197"/>
      <c r="C281" s="43"/>
      <c r="D281" s="84"/>
      <c r="E281" s="194"/>
      <c r="F281" s="85"/>
      <c r="G281" s="85"/>
      <c r="H281" s="86"/>
      <c r="I281" s="86"/>
      <c r="J281" s="145"/>
      <c r="K281" s="98"/>
      <c r="L281" s="87"/>
      <c r="M281" s="87"/>
      <c r="N281" s="88"/>
      <c r="O281" s="97"/>
      <c r="P281" s="90"/>
      <c r="Q281" s="89"/>
      <c r="R281" s="90"/>
      <c r="S281" s="91"/>
      <c r="T281" s="92"/>
      <c r="U281" s="91"/>
      <c r="V281" s="135"/>
      <c r="W281" s="194"/>
      <c r="X281" s="194"/>
      <c r="Y281" s="94">
        <f t="shared" si="314"/>
        <v>0</v>
      </c>
      <c r="Z281" s="86"/>
      <c r="AA281" s="86"/>
      <c r="AB281" s="86"/>
      <c r="AC281" s="86"/>
      <c r="AD281" s="95"/>
      <c r="AE281" s="96"/>
      <c r="AF281" s="83"/>
      <c r="AG281" s="98"/>
      <c r="AH281" s="194"/>
      <c r="AI281" s="99"/>
      <c r="AJ281" s="258"/>
      <c r="AK281" s="95"/>
      <c r="AL281" s="88"/>
      <c r="AM281" s="88"/>
      <c r="AN281" s="94"/>
      <c r="AO281" s="94">
        <f t="shared" si="313"/>
        <v>0</v>
      </c>
      <c r="AP281" s="100" t="s">
        <v>17</v>
      </c>
      <c r="AQ281" s="101" t="s">
        <v>30</v>
      </c>
      <c r="AR281" s="101" t="s">
        <v>30</v>
      </c>
      <c r="AS281" s="101" t="s">
        <v>30</v>
      </c>
      <c r="AT281" s="102" t="s">
        <v>30</v>
      </c>
      <c r="AU281" s="194"/>
      <c r="AV281" s="194"/>
      <c r="AW281" s="88">
        <f t="shared" si="315"/>
        <v>0</v>
      </c>
      <c r="AX281" s="88"/>
      <c r="AY281" s="136"/>
      <c r="AZ281" s="103" t="e">
        <f>LOOKUP(AY281,#REF!,#REF!)</f>
        <v>#REF!</v>
      </c>
      <c r="BA281" s="92"/>
      <c r="BB281" s="137"/>
      <c r="BC281" s="104"/>
      <c r="BD281" s="105"/>
      <c r="BE281" s="105"/>
      <c r="BF281" s="104"/>
      <c r="BG281" s="105"/>
      <c r="BH281" s="107"/>
      <c r="BI281" s="108"/>
      <c r="BJ281" s="109"/>
      <c r="BK281" s="109"/>
      <c r="BL281" s="110"/>
      <c r="BM281" s="109"/>
      <c r="BN281" s="111"/>
      <c r="BO281" s="111"/>
      <c r="BP281" s="112"/>
      <c r="BQ281" s="113"/>
      <c r="BR281" s="114"/>
      <c r="BS281" s="113"/>
      <c r="BT281" s="115">
        <f t="shared" ref="BT281:BT289" si="377">+AN281</f>
        <v>0</v>
      </c>
      <c r="BU281" s="116">
        <f t="shared" si="316"/>
        <v>0</v>
      </c>
      <c r="BV281" s="117">
        <f t="shared" ref="BV281:BV293" si="378">+AO281+BU281</f>
        <v>0</v>
      </c>
      <c r="BW281" s="118"/>
      <c r="BX281" s="118"/>
      <c r="BY281" s="118"/>
      <c r="BZ281" s="118"/>
      <c r="CA281" s="105"/>
      <c r="CB281" s="108"/>
      <c r="CC281" s="108"/>
      <c r="CD281" s="108"/>
      <c r="CE281" s="108"/>
      <c r="CF281" s="109"/>
      <c r="CG281" s="120"/>
      <c r="CH281" s="120"/>
      <c r="CI281" s="121"/>
      <c r="CJ281" s="121"/>
      <c r="CK281" s="121"/>
      <c r="CL281" s="122"/>
      <c r="CM281" s="123">
        <f t="shared" ref="CM281:CM293" si="379">+IF(BX281&gt;AV281,IF(CC281&gt;BX281,IF(CH281&gt;CC281,CH281,CC281),BX281),AV281)</f>
        <v>0</v>
      </c>
      <c r="CN281" s="124"/>
      <c r="CO281" s="94"/>
      <c r="CP281" s="122"/>
      <c r="CQ281" s="125" t="e">
        <f>+SUMIFS(#REF!,#REF!,AG281)</f>
        <v>#REF!</v>
      </c>
      <c r="CR281" s="126" t="e">
        <f>+SUMIFS(#REF!,#REF!,BB281)+SUMIFS(#REF!,#REF!,BH281)+SUMIFS(#REF!,#REF!,BN281)</f>
        <v>#REF!</v>
      </c>
      <c r="CS281" s="127" t="e">
        <f t="shared" ref="CS281:CS289" si="380">+CQ281/BV281</f>
        <v>#REF!</v>
      </c>
      <c r="CT281" s="128"/>
      <c r="CU281" s="129">
        <f t="shared" ref="CU281:CU295" si="381">+R281</f>
        <v>0</v>
      </c>
      <c r="CV281" s="130"/>
      <c r="CW281" s="131">
        <f t="shared" ref="CW281:CW293" si="382">+AU281</f>
        <v>0</v>
      </c>
      <c r="CX281" s="129">
        <f t="shared" ref="CX281:CX289" si="383">+CM281</f>
        <v>0</v>
      </c>
      <c r="CY281" s="132">
        <f t="shared" ref="CY281:CY289" si="384">+CX281-CW281</f>
        <v>0</v>
      </c>
      <c r="CZ281" s="132">
        <f t="shared" ref="CZ281:CZ289" si="385">+$DB$1-CW281</f>
        <v>42277</v>
      </c>
      <c r="DA281" s="133">
        <f t="shared" ref="DA281:DA289" si="386">+IF(CZ281&gt;=CY281,100,(CZ281/CY281)*100)</f>
        <v>100</v>
      </c>
      <c r="DB281" s="459"/>
      <c r="DC281" s="132">
        <f t="shared" ref="DC281:DC289" si="387">+DA281</f>
        <v>100</v>
      </c>
      <c r="DD281" s="134" t="e">
        <f t="shared" ref="DD281:DD289" si="388">+CS281</f>
        <v>#REF!</v>
      </c>
    </row>
    <row r="282" spans="2:108" s="141" customFormat="1" x14ac:dyDescent="0.25">
      <c r="B282" s="197"/>
      <c r="C282" s="43"/>
      <c r="D282" s="84"/>
      <c r="E282" s="194"/>
      <c r="F282" s="85"/>
      <c r="G282" s="85"/>
      <c r="H282" s="86"/>
      <c r="I282" s="86"/>
      <c r="J282" s="145"/>
      <c r="K282" s="98"/>
      <c r="L282" s="87"/>
      <c r="M282" s="87"/>
      <c r="N282" s="88"/>
      <c r="O282" s="97"/>
      <c r="P282" s="90"/>
      <c r="Q282" s="89"/>
      <c r="R282" s="90"/>
      <c r="S282" s="91"/>
      <c r="T282" s="92"/>
      <c r="U282" s="91"/>
      <c r="V282" s="93"/>
      <c r="W282" s="194"/>
      <c r="X282" s="194"/>
      <c r="Y282" s="94">
        <f t="shared" si="314"/>
        <v>0</v>
      </c>
      <c r="Z282" s="86"/>
      <c r="AA282" s="86"/>
      <c r="AB282" s="86"/>
      <c r="AC282" s="86"/>
      <c r="AD282" s="95"/>
      <c r="AE282" s="96"/>
      <c r="AF282" s="83"/>
      <c r="AG282" s="98"/>
      <c r="AH282" s="194"/>
      <c r="AI282" s="99"/>
      <c r="AJ282" s="258"/>
      <c r="AK282" s="95"/>
      <c r="AL282" s="88"/>
      <c r="AM282" s="88"/>
      <c r="AN282" s="94"/>
      <c r="AO282" s="94">
        <f t="shared" si="313"/>
        <v>0</v>
      </c>
      <c r="AP282" s="100" t="s">
        <v>17</v>
      </c>
      <c r="AQ282" s="101" t="s">
        <v>30</v>
      </c>
      <c r="AR282" s="101" t="s">
        <v>30</v>
      </c>
      <c r="AS282" s="101" t="s">
        <v>30</v>
      </c>
      <c r="AT282" s="102" t="s">
        <v>30</v>
      </c>
      <c r="AU282" s="194"/>
      <c r="AV282" s="194"/>
      <c r="AW282" s="88">
        <f t="shared" si="315"/>
        <v>0</v>
      </c>
      <c r="AX282" s="88">
        <v>42352</v>
      </c>
      <c r="AY282" s="136"/>
      <c r="AZ282" s="103" t="e">
        <f>LOOKUP(AY282,#REF!,#REF!)</f>
        <v>#REF!</v>
      </c>
      <c r="BA282" s="92"/>
      <c r="BB282" s="104"/>
      <c r="BC282" s="104"/>
      <c r="BD282" s="105"/>
      <c r="BE282" s="138"/>
      <c r="BF282" s="104"/>
      <c r="BG282" s="105"/>
      <c r="BH282" s="107"/>
      <c r="BI282" s="108"/>
      <c r="BJ282" s="109"/>
      <c r="BK282" s="109"/>
      <c r="BL282" s="110"/>
      <c r="BM282" s="109"/>
      <c r="BN282" s="111"/>
      <c r="BO282" s="111"/>
      <c r="BP282" s="112"/>
      <c r="BQ282" s="113"/>
      <c r="BR282" s="114"/>
      <c r="BS282" s="113"/>
      <c r="BT282" s="115">
        <f t="shared" si="377"/>
        <v>0</v>
      </c>
      <c r="BU282" s="116">
        <f t="shared" si="316"/>
        <v>0</v>
      </c>
      <c r="BV282" s="117">
        <f t="shared" si="378"/>
        <v>0</v>
      </c>
      <c r="BW282" s="118"/>
      <c r="BX282" s="118"/>
      <c r="BY282" s="119"/>
      <c r="BZ282" s="118"/>
      <c r="CA282" s="105"/>
      <c r="CB282" s="108"/>
      <c r="CC282" s="108"/>
      <c r="CD282" s="139"/>
      <c r="CE282" s="108"/>
      <c r="CF282" s="109"/>
      <c r="CG282" s="120"/>
      <c r="CH282" s="120"/>
      <c r="CI282" s="121"/>
      <c r="CJ282" s="121"/>
      <c r="CK282" s="121"/>
      <c r="CL282" s="122"/>
      <c r="CM282" s="123">
        <f t="shared" si="379"/>
        <v>0</v>
      </c>
      <c r="CN282" s="124"/>
      <c r="CO282" s="94"/>
      <c r="CP282" s="122"/>
      <c r="CQ282" s="125" t="e">
        <f>+SUMIFS(#REF!,#REF!,AG282)</f>
        <v>#REF!</v>
      </c>
      <c r="CR282" s="126" t="e">
        <f>+SUMIFS(#REF!,#REF!,BB282)+SUMIFS(#REF!,#REF!,BH282)+SUMIFS(#REF!,#REF!,BN282)</f>
        <v>#REF!</v>
      </c>
      <c r="CS282" s="127" t="e">
        <f t="shared" si="380"/>
        <v>#REF!</v>
      </c>
      <c r="CT282" s="128"/>
      <c r="CU282" s="129">
        <f t="shared" si="381"/>
        <v>0</v>
      </c>
      <c r="CV282" s="130"/>
      <c r="CW282" s="131">
        <f t="shared" si="382"/>
        <v>0</v>
      </c>
      <c r="CX282" s="129">
        <f t="shared" si="383"/>
        <v>0</v>
      </c>
      <c r="CY282" s="132">
        <f t="shared" si="384"/>
        <v>0</v>
      </c>
      <c r="CZ282" s="132">
        <f t="shared" si="385"/>
        <v>42277</v>
      </c>
      <c r="DA282" s="133">
        <f t="shared" si="386"/>
        <v>100</v>
      </c>
      <c r="DB282" s="459"/>
      <c r="DC282" s="132">
        <f t="shared" si="387"/>
        <v>100</v>
      </c>
      <c r="DD282" s="134" t="e">
        <f t="shared" si="388"/>
        <v>#REF!</v>
      </c>
    </row>
    <row r="283" spans="2:108" s="141" customFormat="1" x14ac:dyDescent="0.25">
      <c r="B283" s="197"/>
      <c r="C283" s="187"/>
      <c r="D283" s="84"/>
      <c r="E283" s="194"/>
      <c r="F283" s="85"/>
      <c r="G283" s="85"/>
      <c r="H283" s="86"/>
      <c r="I283" s="216"/>
      <c r="J283" s="191"/>
      <c r="K283" s="143"/>
      <c r="L283" s="87"/>
      <c r="M283" s="190"/>
      <c r="N283" s="88"/>
      <c r="O283" s="97"/>
      <c r="P283" s="90"/>
      <c r="Q283" s="89"/>
      <c r="R283" s="90"/>
      <c r="S283" s="91"/>
      <c r="T283" s="92"/>
      <c r="U283" s="91"/>
      <c r="V283" s="224"/>
      <c r="W283" s="194"/>
      <c r="X283" s="194"/>
      <c r="Y283" s="94">
        <f t="shared" si="314"/>
        <v>0</v>
      </c>
      <c r="Z283" s="192"/>
      <c r="AA283" s="192"/>
      <c r="AB283" s="192"/>
      <c r="AC283" s="192"/>
      <c r="AD283" s="146"/>
      <c r="AE283" s="96"/>
      <c r="AF283" s="83"/>
      <c r="AG283" s="98"/>
      <c r="AH283" s="194"/>
      <c r="AI283" s="195"/>
      <c r="AJ283" s="257"/>
      <c r="AK283" s="146"/>
      <c r="AL283" s="88"/>
      <c r="AM283" s="88"/>
      <c r="AN283" s="94"/>
      <c r="AO283" s="94">
        <f t="shared" si="313"/>
        <v>0</v>
      </c>
      <c r="AP283" s="100" t="s">
        <v>17</v>
      </c>
      <c r="AQ283" s="101" t="s">
        <v>30</v>
      </c>
      <c r="AR283" s="101" t="s">
        <v>30</v>
      </c>
      <c r="AS283" s="101" t="s">
        <v>30</v>
      </c>
      <c r="AT283" s="102" t="s">
        <v>30</v>
      </c>
      <c r="AU283" s="194"/>
      <c r="AV283" s="194"/>
      <c r="AW283" s="88">
        <f t="shared" si="315"/>
        <v>0</v>
      </c>
      <c r="AX283" s="88"/>
      <c r="AY283" s="196"/>
      <c r="AZ283" s="103" t="e">
        <f>LOOKUP(AY283,#REF!,#REF!)</f>
        <v>#REF!</v>
      </c>
      <c r="BA283" s="232"/>
      <c r="BB283" s="104"/>
      <c r="BC283" s="104"/>
      <c r="BD283" s="105"/>
      <c r="BE283" s="106"/>
      <c r="BF283" s="104"/>
      <c r="BG283" s="105"/>
      <c r="BH283" s="107"/>
      <c r="BI283" s="108"/>
      <c r="BJ283" s="109"/>
      <c r="BK283" s="109"/>
      <c r="BL283" s="110"/>
      <c r="BM283" s="109"/>
      <c r="BN283" s="111"/>
      <c r="BO283" s="111"/>
      <c r="BP283" s="112"/>
      <c r="BQ283" s="113"/>
      <c r="BR283" s="114"/>
      <c r="BS283" s="113"/>
      <c r="BT283" s="115">
        <f t="shared" si="377"/>
        <v>0</v>
      </c>
      <c r="BU283" s="116">
        <f t="shared" si="316"/>
        <v>0</v>
      </c>
      <c r="BV283" s="117">
        <f t="shared" si="378"/>
        <v>0</v>
      </c>
      <c r="BW283" s="118"/>
      <c r="BX283" s="118"/>
      <c r="BY283" s="119"/>
      <c r="BZ283" s="118"/>
      <c r="CA283" s="105"/>
      <c r="CB283" s="109"/>
      <c r="CC283" s="108"/>
      <c r="CD283" s="108"/>
      <c r="CE283" s="108"/>
      <c r="CF283" s="109"/>
      <c r="CG283" s="120"/>
      <c r="CH283" s="120"/>
      <c r="CI283" s="121"/>
      <c r="CJ283" s="121"/>
      <c r="CK283" s="121"/>
      <c r="CL283" s="122"/>
      <c r="CM283" s="123">
        <f t="shared" si="379"/>
        <v>0</v>
      </c>
      <c r="CN283" s="124"/>
      <c r="CO283" s="94"/>
      <c r="CP283" s="122"/>
      <c r="CQ283" s="125" t="e">
        <f>+SUMIFS(#REF!,#REF!,AG283)</f>
        <v>#REF!</v>
      </c>
      <c r="CR283" s="126" t="e">
        <f>+SUMIFS(#REF!,#REF!,BB283)+SUMIFS(#REF!,#REF!,BH283)+SUMIFS(#REF!,#REF!,BN283)</f>
        <v>#REF!</v>
      </c>
      <c r="CS283" s="127" t="e">
        <f t="shared" si="380"/>
        <v>#REF!</v>
      </c>
      <c r="CT283" s="128"/>
      <c r="CU283" s="129">
        <f t="shared" si="381"/>
        <v>0</v>
      </c>
      <c r="CV283" s="130"/>
      <c r="CW283" s="131">
        <f t="shared" si="382"/>
        <v>0</v>
      </c>
      <c r="CX283" s="129">
        <f t="shared" si="383"/>
        <v>0</v>
      </c>
      <c r="CY283" s="132">
        <f t="shared" si="384"/>
        <v>0</v>
      </c>
      <c r="CZ283" s="132">
        <f t="shared" si="385"/>
        <v>42277</v>
      </c>
      <c r="DA283" s="133">
        <f t="shared" si="386"/>
        <v>100</v>
      </c>
      <c r="DB283" s="459"/>
      <c r="DC283" s="132">
        <f t="shared" si="387"/>
        <v>100</v>
      </c>
      <c r="DD283" s="134" t="e">
        <f t="shared" si="388"/>
        <v>#REF!</v>
      </c>
    </row>
    <row r="284" spans="2:108" s="141" customFormat="1" x14ac:dyDescent="0.25">
      <c r="B284" s="197"/>
      <c r="C284" s="43"/>
      <c r="D284" s="84"/>
      <c r="E284" s="194"/>
      <c r="F284" s="85"/>
      <c r="G284" s="85"/>
      <c r="H284" s="86"/>
      <c r="I284" s="86"/>
      <c r="J284" s="145"/>
      <c r="K284" s="98"/>
      <c r="L284" s="87"/>
      <c r="M284" s="87"/>
      <c r="N284" s="88"/>
      <c r="O284" s="97"/>
      <c r="P284" s="90"/>
      <c r="Q284" s="89"/>
      <c r="R284" s="90"/>
      <c r="S284" s="91"/>
      <c r="T284" s="92"/>
      <c r="U284" s="91"/>
      <c r="V284" s="135"/>
      <c r="W284" s="194"/>
      <c r="X284" s="194"/>
      <c r="Y284" s="94">
        <f t="shared" si="314"/>
        <v>0</v>
      </c>
      <c r="Z284" s="86"/>
      <c r="AA284" s="86"/>
      <c r="AB284" s="86"/>
      <c r="AC284" s="86"/>
      <c r="AD284" s="95"/>
      <c r="AE284" s="96"/>
      <c r="AF284" s="83"/>
      <c r="AG284" s="98"/>
      <c r="AH284" s="194"/>
      <c r="AI284" s="99"/>
      <c r="AJ284" s="258"/>
      <c r="AK284" s="95"/>
      <c r="AL284" s="88"/>
      <c r="AM284" s="88"/>
      <c r="AN284" s="94"/>
      <c r="AO284" s="94">
        <f t="shared" si="313"/>
        <v>0</v>
      </c>
      <c r="AP284" s="100" t="s">
        <v>17</v>
      </c>
      <c r="AQ284" s="101" t="s">
        <v>30</v>
      </c>
      <c r="AR284" s="101" t="s">
        <v>30</v>
      </c>
      <c r="AS284" s="101" t="s">
        <v>30</v>
      </c>
      <c r="AT284" s="102" t="s">
        <v>30</v>
      </c>
      <c r="AU284" s="194"/>
      <c r="AV284" s="194"/>
      <c r="AW284" s="88">
        <f t="shared" si="315"/>
        <v>0</v>
      </c>
      <c r="AX284" s="88"/>
      <c r="AY284" s="136"/>
      <c r="AZ284" s="103" t="e">
        <f>LOOKUP(AY284,#REF!,#REF!)</f>
        <v>#REF!</v>
      </c>
      <c r="BA284" s="92"/>
      <c r="BB284" s="137"/>
      <c r="BC284" s="104"/>
      <c r="BD284" s="105"/>
      <c r="BE284" s="105"/>
      <c r="BF284" s="104"/>
      <c r="BG284" s="105"/>
      <c r="BH284" s="107"/>
      <c r="BI284" s="108"/>
      <c r="BJ284" s="109"/>
      <c r="BK284" s="109"/>
      <c r="BL284" s="110"/>
      <c r="BM284" s="109"/>
      <c r="BN284" s="111"/>
      <c r="BO284" s="111"/>
      <c r="BP284" s="112"/>
      <c r="BQ284" s="113"/>
      <c r="BR284" s="114"/>
      <c r="BS284" s="113"/>
      <c r="BT284" s="115">
        <f t="shared" si="377"/>
        <v>0</v>
      </c>
      <c r="BU284" s="116">
        <f t="shared" si="316"/>
        <v>0</v>
      </c>
      <c r="BV284" s="117">
        <f t="shared" si="378"/>
        <v>0</v>
      </c>
      <c r="BW284" s="118"/>
      <c r="BX284" s="118"/>
      <c r="BY284" s="118"/>
      <c r="BZ284" s="118"/>
      <c r="CA284" s="105"/>
      <c r="CB284" s="108"/>
      <c r="CC284" s="108"/>
      <c r="CD284" s="108"/>
      <c r="CE284" s="108"/>
      <c r="CF284" s="109"/>
      <c r="CG284" s="120"/>
      <c r="CH284" s="120"/>
      <c r="CI284" s="121"/>
      <c r="CJ284" s="121"/>
      <c r="CK284" s="121"/>
      <c r="CL284" s="122"/>
      <c r="CM284" s="123">
        <f t="shared" si="379"/>
        <v>0</v>
      </c>
      <c r="CN284" s="124"/>
      <c r="CO284" s="94"/>
      <c r="CP284" s="122"/>
      <c r="CQ284" s="125" t="e">
        <f>+SUMIFS(#REF!,#REF!,AG284)</f>
        <v>#REF!</v>
      </c>
      <c r="CR284" s="126" t="e">
        <f>+SUMIFS(#REF!,#REF!,BB284)+SUMIFS(#REF!,#REF!,BH284)+SUMIFS(#REF!,#REF!,BN284)</f>
        <v>#REF!</v>
      </c>
      <c r="CS284" s="127" t="e">
        <f t="shared" ref="CS284" si="389">+CQ284/BV284</f>
        <v>#REF!</v>
      </c>
      <c r="CT284" s="128"/>
      <c r="CU284" s="129">
        <f t="shared" si="381"/>
        <v>0</v>
      </c>
      <c r="CV284" s="130"/>
      <c r="CW284" s="131">
        <f t="shared" si="382"/>
        <v>0</v>
      </c>
      <c r="CX284" s="129">
        <f t="shared" ref="CX284" si="390">+CM284</f>
        <v>0</v>
      </c>
      <c r="CY284" s="132">
        <f t="shared" ref="CY284" si="391">+CX284-CW284</f>
        <v>0</v>
      </c>
      <c r="CZ284" s="132">
        <f t="shared" ref="CZ284" si="392">+$DB$1-CW284</f>
        <v>42277</v>
      </c>
      <c r="DA284" s="133">
        <f t="shared" ref="DA284" si="393">+IF(CZ284&gt;=CY284,100,(CZ284/CY284)*100)</f>
        <v>100</v>
      </c>
      <c r="DB284" s="459"/>
      <c r="DC284" s="132">
        <f t="shared" ref="DC284" si="394">+DA284</f>
        <v>100</v>
      </c>
      <c r="DD284" s="134" t="e">
        <f t="shared" ref="DD284" si="395">+CS284</f>
        <v>#REF!</v>
      </c>
    </row>
    <row r="285" spans="2:108" s="141" customFormat="1" x14ac:dyDescent="0.25">
      <c r="B285" s="197"/>
      <c r="C285" s="43"/>
      <c r="D285" s="84"/>
      <c r="E285" s="194"/>
      <c r="F285" s="85"/>
      <c r="G285" s="85"/>
      <c r="H285" s="86"/>
      <c r="I285" s="86"/>
      <c r="J285" s="145"/>
      <c r="K285" s="98"/>
      <c r="L285" s="87"/>
      <c r="M285" s="87"/>
      <c r="N285" s="88"/>
      <c r="O285" s="97"/>
      <c r="P285" s="90"/>
      <c r="Q285" s="89"/>
      <c r="R285" s="90"/>
      <c r="S285" s="91"/>
      <c r="T285" s="92"/>
      <c r="U285" s="91"/>
      <c r="V285" s="93"/>
      <c r="W285" s="194"/>
      <c r="X285" s="194"/>
      <c r="Y285" s="94">
        <f t="shared" si="314"/>
        <v>0</v>
      </c>
      <c r="Z285" s="86"/>
      <c r="AA285" s="86"/>
      <c r="AB285" s="86"/>
      <c r="AC285" s="86"/>
      <c r="AD285" s="95"/>
      <c r="AE285" s="96"/>
      <c r="AF285" s="83"/>
      <c r="AG285" s="98"/>
      <c r="AH285" s="194"/>
      <c r="AI285" s="99"/>
      <c r="AJ285" s="258"/>
      <c r="AK285" s="95"/>
      <c r="AL285" s="88"/>
      <c r="AM285" s="88"/>
      <c r="AN285" s="94"/>
      <c r="AO285" s="94">
        <f t="shared" si="313"/>
        <v>0</v>
      </c>
      <c r="AP285" s="100" t="s">
        <v>17</v>
      </c>
      <c r="AQ285" s="101" t="s">
        <v>30</v>
      </c>
      <c r="AR285" s="101" t="s">
        <v>30</v>
      </c>
      <c r="AS285" s="101" t="s">
        <v>30</v>
      </c>
      <c r="AT285" s="102" t="s">
        <v>30</v>
      </c>
      <c r="AU285" s="194"/>
      <c r="AV285" s="194"/>
      <c r="AW285" s="88">
        <f t="shared" si="315"/>
        <v>0</v>
      </c>
      <c r="AX285" s="88"/>
      <c r="AY285" s="136"/>
      <c r="AZ285" s="103" t="e">
        <f>LOOKUP(AY285,#REF!,#REF!)</f>
        <v>#REF!</v>
      </c>
      <c r="BA285" s="92"/>
      <c r="BB285" s="104"/>
      <c r="BC285" s="104"/>
      <c r="BD285" s="105"/>
      <c r="BE285" s="138"/>
      <c r="BF285" s="104"/>
      <c r="BG285" s="105"/>
      <c r="BH285" s="107"/>
      <c r="BI285" s="108"/>
      <c r="BJ285" s="109"/>
      <c r="BK285" s="109"/>
      <c r="BL285" s="110"/>
      <c r="BM285" s="109"/>
      <c r="BN285" s="111"/>
      <c r="BO285" s="111"/>
      <c r="BP285" s="112"/>
      <c r="BQ285" s="113"/>
      <c r="BR285" s="114"/>
      <c r="BS285" s="113"/>
      <c r="BT285" s="115">
        <f t="shared" si="377"/>
        <v>0</v>
      </c>
      <c r="BU285" s="116">
        <f t="shared" si="316"/>
        <v>0</v>
      </c>
      <c r="BV285" s="117">
        <f t="shared" si="378"/>
        <v>0</v>
      </c>
      <c r="BW285" s="118"/>
      <c r="BX285" s="118"/>
      <c r="BY285" s="119"/>
      <c r="BZ285" s="118"/>
      <c r="CA285" s="105"/>
      <c r="CB285" s="108"/>
      <c r="CC285" s="108"/>
      <c r="CD285" s="139"/>
      <c r="CE285" s="108"/>
      <c r="CF285" s="109"/>
      <c r="CG285" s="120"/>
      <c r="CH285" s="120"/>
      <c r="CI285" s="121"/>
      <c r="CJ285" s="121"/>
      <c r="CK285" s="121"/>
      <c r="CL285" s="122"/>
      <c r="CM285" s="123">
        <f t="shared" si="379"/>
        <v>0</v>
      </c>
      <c r="CN285" s="124"/>
      <c r="CO285" s="94"/>
      <c r="CP285" s="122"/>
      <c r="CQ285" s="125" t="e">
        <f>+SUMIFS(#REF!,#REF!,AG285)</f>
        <v>#REF!</v>
      </c>
      <c r="CR285" s="126" t="e">
        <f>+SUMIFS(#REF!,#REF!,BB285)+SUMIFS(#REF!,#REF!,BH285)+SUMIFS(#REF!,#REF!,BN285)</f>
        <v>#REF!</v>
      </c>
      <c r="CS285" s="127" t="e">
        <f t="shared" ref="CS285" si="396">+CQ285/BV285</f>
        <v>#REF!</v>
      </c>
      <c r="CT285" s="128"/>
      <c r="CU285" s="129">
        <f t="shared" si="381"/>
        <v>0</v>
      </c>
      <c r="CV285" s="130"/>
      <c r="CW285" s="131">
        <f t="shared" si="382"/>
        <v>0</v>
      </c>
      <c r="CX285" s="129">
        <f t="shared" ref="CX285" si="397">+CM285</f>
        <v>0</v>
      </c>
      <c r="CY285" s="132">
        <f t="shared" ref="CY285" si="398">+CX285-CW285</f>
        <v>0</v>
      </c>
      <c r="CZ285" s="132">
        <f t="shared" ref="CZ285" si="399">+$DB$1-CW285</f>
        <v>42277</v>
      </c>
      <c r="DA285" s="133">
        <f t="shared" ref="DA285" si="400">+IF(CZ285&gt;=CY285,100,(CZ285/CY285)*100)</f>
        <v>100</v>
      </c>
      <c r="DB285" s="459"/>
      <c r="DC285" s="132">
        <f t="shared" ref="DC285" si="401">+DA285</f>
        <v>100</v>
      </c>
      <c r="DD285" s="134" t="e">
        <f t="shared" ref="DD285" si="402">+CS285</f>
        <v>#REF!</v>
      </c>
    </row>
    <row r="286" spans="2:108" s="141" customFormat="1" x14ac:dyDescent="0.25">
      <c r="B286" s="197"/>
      <c r="C286" s="187"/>
      <c r="D286" s="84"/>
      <c r="E286" s="194"/>
      <c r="F286" s="85"/>
      <c r="G286" s="85"/>
      <c r="H286" s="86"/>
      <c r="I286" s="216"/>
      <c r="J286" s="191"/>
      <c r="K286" s="143"/>
      <c r="L286" s="87"/>
      <c r="M286" s="190"/>
      <c r="N286" s="88"/>
      <c r="O286" s="97"/>
      <c r="P286" s="90"/>
      <c r="Q286" s="89"/>
      <c r="R286" s="90"/>
      <c r="S286" s="91"/>
      <c r="T286" s="92"/>
      <c r="U286" s="91"/>
      <c r="V286" s="224"/>
      <c r="W286" s="194"/>
      <c r="X286" s="194"/>
      <c r="Y286" s="94">
        <f t="shared" si="314"/>
        <v>0</v>
      </c>
      <c r="Z286" s="192"/>
      <c r="AA286" s="192"/>
      <c r="AB286" s="192"/>
      <c r="AC286" s="192"/>
      <c r="AD286" s="146"/>
      <c r="AE286" s="96"/>
      <c r="AF286" s="83"/>
      <c r="AG286" s="98"/>
      <c r="AH286" s="194"/>
      <c r="AI286" s="195"/>
      <c r="AJ286" s="257"/>
      <c r="AK286" s="146"/>
      <c r="AL286" s="88"/>
      <c r="AM286" s="88"/>
      <c r="AN286" s="94"/>
      <c r="AO286" s="94">
        <f t="shared" si="313"/>
        <v>0</v>
      </c>
      <c r="AP286" s="100" t="s">
        <v>17</v>
      </c>
      <c r="AQ286" s="101" t="s">
        <v>30</v>
      </c>
      <c r="AR286" s="101" t="s">
        <v>30</v>
      </c>
      <c r="AS286" s="101" t="s">
        <v>30</v>
      </c>
      <c r="AT286" s="102" t="s">
        <v>30</v>
      </c>
      <c r="AU286" s="194"/>
      <c r="AV286" s="194"/>
      <c r="AW286" s="88">
        <f t="shared" si="315"/>
        <v>0</v>
      </c>
      <c r="AX286" s="88"/>
      <c r="AY286" s="196"/>
      <c r="AZ286" s="103" t="e">
        <f>LOOKUP(AY286,#REF!,#REF!)</f>
        <v>#REF!</v>
      </c>
      <c r="BA286" s="232"/>
      <c r="BB286" s="104"/>
      <c r="BC286" s="104"/>
      <c r="BD286" s="105"/>
      <c r="BE286" s="106"/>
      <c r="BF286" s="104"/>
      <c r="BG286" s="105"/>
      <c r="BH286" s="107"/>
      <c r="BI286" s="108"/>
      <c r="BJ286" s="109"/>
      <c r="BK286" s="109"/>
      <c r="BL286" s="110"/>
      <c r="BM286" s="109"/>
      <c r="BN286" s="111"/>
      <c r="BO286" s="111"/>
      <c r="BP286" s="112"/>
      <c r="BQ286" s="113"/>
      <c r="BR286" s="114"/>
      <c r="BS286" s="113"/>
      <c r="BT286" s="115">
        <f t="shared" si="377"/>
        <v>0</v>
      </c>
      <c r="BU286" s="116">
        <f t="shared" si="316"/>
        <v>0</v>
      </c>
      <c r="BV286" s="117">
        <f t="shared" si="378"/>
        <v>0</v>
      </c>
      <c r="BW286" s="118"/>
      <c r="BX286" s="118"/>
      <c r="BY286" s="119"/>
      <c r="BZ286" s="118"/>
      <c r="CA286" s="105"/>
      <c r="CB286" s="109"/>
      <c r="CC286" s="108"/>
      <c r="CD286" s="108"/>
      <c r="CE286" s="108"/>
      <c r="CF286" s="109"/>
      <c r="CG286" s="120"/>
      <c r="CH286" s="120"/>
      <c r="CI286" s="121"/>
      <c r="CJ286" s="121"/>
      <c r="CK286" s="121"/>
      <c r="CL286" s="122"/>
      <c r="CM286" s="123">
        <f t="shared" si="379"/>
        <v>0</v>
      </c>
      <c r="CN286" s="124"/>
      <c r="CO286" s="94"/>
      <c r="CP286" s="122"/>
      <c r="CQ286" s="125" t="e">
        <f>+SUMIFS(#REF!,#REF!,AG286)</f>
        <v>#REF!</v>
      </c>
      <c r="CR286" s="126" t="e">
        <f>+SUMIFS(#REF!,#REF!,BB286)+SUMIFS(#REF!,#REF!,BH286)+SUMIFS(#REF!,#REF!,BN286)</f>
        <v>#REF!</v>
      </c>
      <c r="CS286" s="127" t="e">
        <f t="shared" ref="CS286" si="403">+CQ286/BV286</f>
        <v>#REF!</v>
      </c>
      <c r="CT286" s="128"/>
      <c r="CU286" s="129">
        <f t="shared" si="381"/>
        <v>0</v>
      </c>
      <c r="CV286" s="130"/>
      <c r="CW286" s="131">
        <f t="shared" si="382"/>
        <v>0</v>
      </c>
      <c r="CX286" s="129">
        <f t="shared" ref="CX286" si="404">+CM286</f>
        <v>0</v>
      </c>
      <c r="CY286" s="132">
        <f t="shared" ref="CY286" si="405">+CX286-CW286</f>
        <v>0</v>
      </c>
      <c r="CZ286" s="132">
        <f t="shared" ref="CZ286" si="406">+$DB$1-CW286</f>
        <v>42277</v>
      </c>
      <c r="DA286" s="133">
        <f t="shared" ref="DA286" si="407">+IF(CZ286&gt;=CY286,100,(CZ286/CY286)*100)</f>
        <v>100</v>
      </c>
      <c r="DB286" s="459"/>
      <c r="DC286" s="132">
        <f t="shared" ref="DC286" si="408">+DA286</f>
        <v>100</v>
      </c>
      <c r="DD286" s="134" t="e">
        <f t="shared" ref="DD286" si="409">+CS286</f>
        <v>#REF!</v>
      </c>
    </row>
    <row r="287" spans="2:108" s="141" customFormat="1" x14ac:dyDescent="0.25">
      <c r="B287" s="197"/>
      <c r="C287" s="43"/>
      <c r="D287" s="84"/>
      <c r="E287" s="194"/>
      <c r="F287" s="85"/>
      <c r="G287" s="85"/>
      <c r="H287" s="86"/>
      <c r="I287" s="86"/>
      <c r="J287" s="145"/>
      <c r="K287" s="98"/>
      <c r="L287" s="87"/>
      <c r="M287" s="87"/>
      <c r="N287" s="88"/>
      <c r="O287" s="97"/>
      <c r="P287" s="90"/>
      <c r="Q287" s="89"/>
      <c r="R287" s="90"/>
      <c r="S287" s="91"/>
      <c r="T287" s="92"/>
      <c r="U287" s="91"/>
      <c r="V287" s="135"/>
      <c r="W287" s="194"/>
      <c r="X287" s="194"/>
      <c r="Y287" s="94">
        <f t="shared" si="314"/>
        <v>0</v>
      </c>
      <c r="Z287" s="86"/>
      <c r="AA287" s="86"/>
      <c r="AB287" s="86"/>
      <c r="AC287" s="86"/>
      <c r="AD287" s="95"/>
      <c r="AE287" s="96"/>
      <c r="AF287" s="83"/>
      <c r="AG287" s="98"/>
      <c r="AH287" s="194"/>
      <c r="AI287" s="99"/>
      <c r="AJ287" s="258"/>
      <c r="AK287" s="95"/>
      <c r="AL287" s="88"/>
      <c r="AM287" s="88"/>
      <c r="AN287" s="94"/>
      <c r="AO287" s="94">
        <f t="shared" si="313"/>
        <v>0</v>
      </c>
      <c r="AP287" s="100" t="s">
        <v>17</v>
      </c>
      <c r="AQ287" s="101" t="s">
        <v>30</v>
      </c>
      <c r="AR287" s="101" t="s">
        <v>30</v>
      </c>
      <c r="AS287" s="101" t="s">
        <v>30</v>
      </c>
      <c r="AT287" s="102" t="s">
        <v>30</v>
      </c>
      <c r="AU287" s="194"/>
      <c r="AV287" s="194"/>
      <c r="AW287" s="88">
        <f t="shared" si="315"/>
        <v>0</v>
      </c>
      <c r="AX287" s="88"/>
      <c r="AY287" s="136"/>
      <c r="AZ287" s="103" t="e">
        <f>LOOKUP(AY287,#REF!,#REF!)</f>
        <v>#REF!</v>
      </c>
      <c r="BA287" s="92"/>
      <c r="BB287" s="137"/>
      <c r="BC287" s="104"/>
      <c r="BD287" s="105"/>
      <c r="BE287" s="105"/>
      <c r="BF287" s="104"/>
      <c r="BG287" s="105"/>
      <c r="BH287" s="107"/>
      <c r="BI287" s="108"/>
      <c r="BJ287" s="109"/>
      <c r="BK287" s="109"/>
      <c r="BL287" s="110"/>
      <c r="BM287" s="109"/>
      <c r="BN287" s="111"/>
      <c r="BO287" s="111"/>
      <c r="BP287" s="112"/>
      <c r="BQ287" s="113"/>
      <c r="BR287" s="114"/>
      <c r="BS287" s="113"/>
      <c r="BT287" s="115">
        <f t="shared" si="377"/>
        <v>0</v>
      </c>
      <c r="BU287" s="116">
        <f t="shared" si="316"/>
        <v>0</v>
      </c>
      <c r="BV287" s="117">
        <f t="shared" si="378"/>
        <v>0</v>
      </c>
      <c r="BW287" s="118"/>
      <c r="BX287" s="118"/>
      <c r="BY287" s="118"/>
      <c r="BZ287" s="118"/>
      <c r="CA287" s="105"/>
      <c r="CB287" s="108"/>
      <c r="CC287" s="108"/>
      <c r="CD287" s="108"/>
      <c r="CE287" s="108"/>
      <c r="CF287" s="109"/>
      <c r="CG287" s="120"/>
      <c r="CH287" s="120"/>
      <c r="CI287" s="121"/>
      <c r="CJ287" s="121"/>
      <c r="CK287" s="121"/>
      <c r="CL287" s="122"/>
      <c r="CM287" s="123">
        <f t="shared" si="379"/>
        <v>0</v>
      </c>
      <c r="CN287" s="124"/>
      <c r="CO287" s="94"/>
      <c r="CP287" s="122"/>
      <c r="CQ287" s="125" t="e">
        <f>+SUMIFS(#REF!,#REF!,AG287)</f>
        <v>#REF!</v>
      </c>
      <c r="CR287" s="126" t="e">
        <f>+SUMIFS(#REF!,#REF!,BB287)+SUMIFS(#REF!,#REF!,BH287)+SUMIFS(#REF!,#REF!,BN287)</f>
        <v>#REF!</v>
      </c>
      <c r="CS287" s="127" t="e">
        <f t="shared" ref="CS287" si="410">+CQ287/BV287</f>
        <v>#REF!</v>
      </c>
      <c r="CT287" s="128"/>
      <c r="CU287" s="129">
        <f t="shared" si="381"/>
        <v>0</v>
      </c>
      <c r="CV287" s="130"/>
      <c r="CW287" s="131">
        <f t="shared" si="382"/>
        <v>0</v>
      </c>
      <c r="CX287" s="129">
        <f t="shared" ref="CX287" si="411">+CM287</f>
        <v>0</v>
      </c>
      <c r="CY287" s="132">
        <f t="shared" ref="CY287" si="412">+CX287-CW287</f>
        <v>0</v>
      </c>
      <c r="CZ287" s="132">
        <f t="shared" ref="CZ287" si="413">+$DB$1-CW287</f>
        <v>42277</v>
      </c>
      <c r="DA287" s="133">
        <f t="shared" ref="DA287" si="414">+IF(CZ287&gt;=CY287,100,(CZ287/CY287)*100)</f>
        <v>100</v>
      </c>
      <c r="DB287" s="459"/>
      <c r="DC287" s="132">
        <f t="shared" ref="DC287" si="415">+DA287</f>
        <v>100</v>
      </c>
      <c r="DD287" s="134" t="e">
        <f t="shared" ref="DD287" si="416">+CS287</f>
        <v>#REF!</v>
      </c>
    </row>
    <row r="288" spans="2:108" s="141" customFormat="1" x14ac:dyDescent="0.25">
      <c r="B288" s="197"/>
      <c r="C288" s="43"/>
      <c r="D288" s="84"/>
      <c r="E288" s="194"/>
      <c r="F288" s="85"/>
      <c r="G288" s="85"/>
      <c r="H288" s="86"/>
      <c r="I288" s="86"/>
      <c r="J288" s="145"/>
      <c r="K288" s="98"/>
      <c r="L288" s="87"/>
      <c r="M288" s="87"/>
      <c r="N288" s="88"/>
      <c r="O288" s="97"/>
      <c r="P288" s="90"/>
      <c r="Q288" s="89"/>
      <c r="R288" s="90"/>
      <c r="S288" s="91"/>
      <c r="T288" s="92"/>
      <c r="U288" s="91"/>
      <c r="V288" s="93"/>
      <c r="W288" s="194"/>
      <c r="X288" s="194"/>
      <c r="Y288" s="94">
        <f t="shared" si="314"/>
        <v>0</v>
      </c>
      <c r="Z288" s="86"/>
      <c r="AA288" s="86"/>
      <c r="AB288" s="86"/>
      <c r="AC288" s="86"/>
      <c r="AD288" s="95"/>
      <c r="AE288" s="96"/>
      <c r="AF288" s="83"/>
      <c r="AG288" s="98"/>
      <c r="AH288" s="194"/>
      <c r="AI288" s="99"/>
      <c r="AJ288" s="258"/>
      <c r="AK288" s="95"/>
      <c r="AL288" s="88"/>
      <c r="AM288" s="88"/>
      <c r="AN288" s="94"/>
      <c r="AO288" s="94">
        <f t="shared" si="313"/>
        <v>0</v>
      </c>
      <c r="AP288" s="100" t="s">
        <v>17</v>
      </c>
      <c r="AQ288" s="101" t="s">
        <v>30</v>
      </c>
      <c r="AR288" s="101" t="s">
        <v>30</v>
      </c>
      <c r="AS288" s="101" t="s">
        <v>30</v>
      </c>
      <c r="AT288" s="102" t="s">
        <v>30</v>
      </c>
      <c r="AU288" s="194"/>
      <c r="AV288" s="194"/>
      <c r="AW288" s="88">
        <f t="shared" si="315"/>
        <v>0</v>
      </c>
      <c r="AX288" s="88"/>
      <c r="AY288" s="136"/>
      <c r="AZ288" s="103" t="e">
        <f>LOOKUP(AY288,#REF!,#REF!)</f>
        <v>#REF!</v>
      </c>
      <c r="BA288" s="92"/>
      <c r="BB288" s="104"/>
      <c r="BC288" s="104"/>
      <c r="BD288" s="105"/>
      <c r="BE288" s="138"/>
      <c r="BF288" s="104"/>
      <c r="BG288" s="105"/>
      <c r="BH288" s="107"/>
      <c r="BI288" s="108"/>
      <c r="BJ288" s="109"/>
      <c r="BK288" s="109"/>
      <c r="BL288" s="110"/>
      <c r="BM288" s="109"/>
      <c r="BN288" s="111"/>
      <c r="BO288" s="111"/>
      <c r="BP288" s="112"/>
      <c r="BQ288" s="113"/>
      <c r="BR288" s="114"/>
      <c r="BS288" s="113"/>
      <c r="BT288" s="115">
        <f t="shared" si="377"/>
        <v>0</v>
      </c>
      <c r="BU288" s="116">
        <f t="shared" si="316"/>
        <v>0</v>
      </c>
      <c r="BV288" s="117">
        <f t="shared" si="378"/>
        <v>0</v>
      </c>
      <c r="BW288" s="118"/>
      <c r="BX288" s="118"/>
      <c r="BY288" s="119"/>
      <c r="BZ288" s="118"/>
      <c r="CA288" s="105"/>
      <c r="CB288" s="108"/>
      <c r="CC288" s="108"/>
      <c r="CD288" s="139"/>
      <c r="CE288" s="108"/>
      <c r="CF288" s="109"/>
      <c r="CG288" s="120"/>
      <c r="CH288" s="120"/>
      <c r="CI288" s="121"/>
      <c r="CJ288" s="121"/>
      <c r="CK288" s="121"/>
      <c r="CL288" s="122"/>
      <c r="CM288" s="123">
        <f t="shared" si="379"/>
        <v>0</v>
      </c>
      <c r="CN288" s="124"/>
      <c r="CO288" s="94"/>
      <c r="CP288" s="122"/>
      <c r="CQ288" s="125" t="e">
        <f>+SUMIFS(#REF!,#REF!,AG288)</f>
        <v>#REF!</v>
      </c>
      <c r="CR288" s="126" t="e">
        <f>+SUMIFS(#REF!,#REF!,BB288)+SUMIFS(#REF!,#REF!,BH288)+SUMIFS(#REF!,#REF!,BN288)</f>
        <v>#REF!</v>
      </c>
      <c r="CS288" s="127" t="e">
        <f t="shared" ref="CS288" si="417">+CQ288/BV288</f>
        <v>#REF!</v>
      </c>
      <c r="CT288" s="128"/>
      <c r="CU288" s="129">
        <f t="shared" si="381"/>
        <v>0</v>
      </c>
      <c r="CV288" s="130"/>
      <c r="CW288" s="131">
        <f t="shared" si="382"/>
        <v>0</v>
      </c>
      <c r="CX288" s="129">
        <f t="shared" ref="CX288" si="418">+CM288</f>
        <v>0</v>
      </c>
      <c r="CY288" s="132">
        <f t="shared" ref="CY288" si="419">+CX288-CW288</f>
        <v>0</v>
      </c>
      <c r="CZ288" s="132">
        <f t="shared" ref="CZ288" si="420">+$DB$1-CW288</f>
        <v>42277</v>
      </c>
      <c r="DA288" s="133">
        <f t="shared" ref="DA288" si="421">+IF(CZ288&gt;=CY288,100,(CZ288/CY288)*100)</f>
        <v>100</v>
      </c>
      <c r="DB288" s="459"/>
      <c r="DC288" s="132">
        <f t="shared" ref="DC288" si="422">+DA288</f>
        <v>100</v>
      </c>
      <c r="DD288" s="134" t="e">
        <f t="shared" ref="DD288" si="423">+CS288</f>
        <v>#REF!</v>
      </c>
    </row>
    <row r="289" spans="2:108" s="141" customFormat="1" x14ac:dyDescent="0.25">
      <c r="B289" s="197"/>
      <c r="C289" s="187"/>
      <c r="D289" s="84"/>
      <c r="E289" s="194"/>
      <c r="F289" s="85"/>
      <c r="G289" s="85"/>
      <c r="H289" s="86"/>
      <c r="I289" s="216"/>
      <c r="J289" s="191"/>
      <c r="K289" s="143"/>
      <c r="L289" s="87"/>
      <c r="M289" s="190"/>
      <c r="N289" s="88"/>
      <c r="O289" s="97"/>
      <c r="P289" s="90"/>
      <c r="Q289" s="89"/>
      <c r="R289" s="90"/>
      <c r="S289" s="91"/>
      <c r="T289" s="92"/>
      <c r="U289" s="91"/>
      <c r="V289" s="224"/>
      <c r="W289" s="194"/>
      <c r="X289" s="194"/>
      <c r="Y289" s="94">
        <f t="shared" si="314"/>
        <v>0</v>
      </c>
      <c r="Z289" s="192"/>
      <c r="AA289" s="192"/>
      <c r="AB289" s="192"/>
      <c r="AC289" s="192"/>
      <c r="AD289" s="146"/>
      <c r="AE289" s="96"/>
      <c r="AF289" s="83"/>
      <c r="AG289" s="98"/>
      <c r="AH289" s="194"/>
      <c r="AI289" s="195"/>
      <c r="AJ289" s="257"/>
      <c r="AK289" s="146"/>
      <c r="AL289" s="88"/>
      <c r="AM289" s="88"/>
      <c r="AN289" s="94"/>
      <c r="AO289" s="94">
        <f t="shared" si="313"/>
        <v>0</v>
      </c>
      <c r="AP289" s="100" t="s">
        <v>17</v>
      </c>
      <c r="AQ289" s="101" t="s">
        <v>30</v>
      </c>
      <c r="AR289" s="101" t="s">
        <v>30</v>
      </c>
      <c r="AS289" s="101" t="s">
        <v>30</v>
      </c>
      <c r="AT289" s="102" t="s">
        <v>30</v>
      </c>
      <c r="AU289" s="194"/>
      <c r="AV289" s="194"/>
      <c r="AW289" s="88">
        <f t="shared" si="315"/>
        <v>0</v>
      </c>
      <c r="AX289" s="88"/>
      <c r="AY289" s="196"/>
      <c r="AZ289" s="103" t="e">
        <f>LOOKUP(AY289,#REF!,#REF!)</f>
        <v>#REF!</v>
      </c>
      <c r="BA289" s="232"/>
      <c r="BB289" s="104"/>
      <c r="BC289" s="104"/>
      <c r="BD289" s="105"/>
      <c r="BE289" s="106"/>
      <c r="BF289" s="104"/>
      <c r="BG289" s="105"/>
      <c r="BH289" s="107"/>
      <c r="BI289" s="108"/>
      <c r="BJ289" s="109"/>
      <c r="BK289" s="109"/>
      <c r="BL289" s="110"/>
      <c r="BM289" s="109"/>
      <c r="BN289" s="111"/>
      <c r="BO289" s="111"/>
      <c r="BP289" s="112"/>
      <c r="BQ289" s="113"/>
      <c r="BR289" s="114"/>
      <c r="BS289" s="113"/>
      <c r="BT289" s="115">
        <f t="shared" si="377"/>
        <v>0</v>
      </c>
      <c r="BU289" s="116">
        <f t="shared" si="316"/>
        <v>0</v>
      </c>
      <c r="BV289" s="117">
        <f t="shared" si="378"/>
        <v>0</v>
      </c>
      <c r="BW289" s="118"/>
      <c r="BX289" s="118"/>
      <c r="BY289" s="119"/>
      <c r="BZ289" s="118"/>
      <c r="CA289" s="105"/>
      <c r="CB289" s="109"/>
      <c r="CC289" s="108"/>
      <c r="CD289" s="108"/>
      <c r="CE289" s="108"/>
      <c r="CF289" s="109"/>
      <c r="CG289" s="120"/>
      <c r="CH289" s="120"/>
      <c r="CI289" s="121"/>
      <c r="CJ289" s="121"/>
      <c r="CK289" s="121"/>
      <c r="CL289" s="122"/>
      <c r="CM289" s="123">
        <f t="shared" si="379"/>
        <v>0</v>
      </c>
      <c r="CN289" s="124"/>
      <c r="CO289" s="94"/>
      <c r="CP289" s="122"/>
      <c r="CQ289" s="125" t="e">
        <f>+SUMIFS(#REF!,#REF!,AG289)</f>
        <v>#REF!</v>
      </c>
      <c r="CR289" s="126" t="e">
        <f>+SUMIFS(#REF!,#REF!,BB289)+SUMIFS(#REF!,#REF!,BH289)+SUMIFS(#REF!,#REF!,BN289)</f>
        <v>#REF!</v>
      </c>
      <c r="CS289" s="127" t="e">
        <f t="shared" si="380"/>
        <v>#REF!</v>
      </c>
      <c r="CT289" s="128"/>
      <c r="CU289" s="129">
        <f t="shared" si="381"/>
        <v>0</v>
      </c>
      <c r="CV289" s="130"/>
      <c r="CW289" s="131">
        <f t="shared" si="382"/>
        <v>0</v>
      </c>
      <c r="CX289" s="129">
        <f t="shared" si="383"/>
        <v>0</v>
      </c>
      <c r="CY289" s="132">
        <f t="shared" si="384"/>
        <v>0</v>
      </c>
      <c r="CZ289" s="132">
        <f t="shared" si="385"/>
        <v>42277</v>
      </c>
      <c r="DA289" s="133">
        <f t="shared" si="386"/>
        <v>100</v>
      </c>
      <c r="DB289" s="459"/>
      <c r="DC289" s="132">
        <f t="shared" si="387"/>
        <v>100</v>
      </c>
      <c r="DD289" s="134" t="e">
        <f t="shared" si="388"/>
        <v>#REF!</v>
      </c>
    </row>
    <row r="290" spans="2:108" s="141" customFormat="1" x14ac:dyDescent="0.25">
      <c r="B290" s="197"/>
      <c r="C290" s="43"/>
      <c r="D290" s="84"/>
      <c r="E290" s="194"/>
      <c r="F290" s="85"/>
      <c r="G290" s="85"/>
      <c r="H290" s="86"/>
      <c r="I290" s="86"/>
      <c r="J290" s="145"/>
      <c r="K290" s="98"/>
      <c r="L290" s="87"/>
      <c r="M290" s="87"/>
      <c r="N290" s="88"/>
      <c r="O290" s="97"/>
      <c r="P290" s="90"/>
      <c r="Q290" s="89"/>
      <c r="R290" s="90"/>
      <c r="S290" s="91"/>
      <c r="T290" s="92"/>
      <c r="U290" s="91"/>
      <c r="V290" s="135"/>
      <c r="W290" s="194"/>
      <c r="X290" s="194"/>
      <c r="Y290" s="94">
        <f t="shared" si="314"/>
        <v>0</v>
      </c>
      <c r="Z290" s="86"/>
      <c r="AA290" s="86"/>
      <c r="AB290" s="86"/>
      <c r="AC290" s="86"/>
      <c r="AD290" s="95"/>
      <c r="AE290" s="96"/>
      <c r="AF290" s="83"/>
      <c r="AG290" s="98"/>
      <c r="AH290" s="194"/>
      <c r="AI290" s="99"/>
      <c r="AJ290" s="258"/>
      <c r="AK290" s="95"/>
      <c r="AL290" s="88"/>
      <c r="AM290" s="88"/>
      <c r="AN290" s="94"/>
      <c r="AO290" s="94">
        <f t="shared" si="313"/>
        <v>0</v>
      </c>
      <c r="AP290" s="100" t="s">
        <v>17</v>
      </c>
      <c r="AQ290" s="101" t="s">
        <v>30</v>
      </c>
      <c r="AR290" s="101" t="s">
        <v>30</v>
      </c>
      <c r="AS290" s="101" t="s">
        <v>30</v>
      </c>
      <c r="AT290" s="102" t="s">
        <v>30</v>
      </c>
      <c r="AU290" s="194"/>
      <c r="AV290" s="194"/>
      <c r="AW290" s="88">
        <f t="shared" si="315"/>
        <v>0</v>
      </c>
      <c r="AX290" s="88"/>
      <c r="AY290" s="136"/>
      <c r="AZ290" s="103" t="e">
        <f>LOOKUP(AY290,#REF!,#REF!)</f>
        <v>#REF!</v>
      </c>
      <c r="BA290" s="92"/>
      <c r="BB290" s="137"/>
      <c r="BC290" s="104"/>
      <c r="BD290" s="105"/>
      <c r="BE290" s="105"/>
      <c r="BF290" s="104"/>
      <c r="BG290" s="105"/>
      <c r="BH290" s="107"/>
      <c r="BI290" s="108"/>
      <c r="BJ290" s="109"/>
      <c r="BK290" s="109"/>
      <c r="BL290" s="110"/>
      <c r="BM290" s="109"/>
      <c r="BN290" s="111"/>
      <c r="BO290" s="111"/>
      <c r="BP290" s="112"/>
      <c r="BQ290" s="113"/>
      <c r="BR290" s="114"/>
      <c r="BS290" s="113"/>
      <c r="BT290" s="115">
        <v>4000000</v>
      </c>
      <c r="BU290" s="116">
        <f t="shared" si="316"/>
        <v>4000000</v>
      </c>
      <c r="BV290" s="117">
        <f t="shared" si="378"/>
        <v>4000000</v>
      </c>
      <c r="BW290" s="118"/>
      <c r="BX290" s="118"/>
      <c r="BY290" s="118"/>
      <c r="BZ290" s="118"/>
      <c r="CA290" s="105"/>
      <c r="CB290" s="108"/>
      <c r="CC290" s="108"/>
      <c r="CD290" s="108"/>
      <c r="CE290" s="108"/>
      <c r="CF290" s="109"/>
      <c r="CG290" s="120"/>
      <c r="CH290" s="120"/>
      <c r="CI290" s="121"/>
      <c r="CJ290" s="121"/>
      <c r="CK290" s="121"/>
      <c r="CL290" s="122"/>
      <c r="CM290" s="123">
        <f t="shared" si="379"/>
        <v>0</v>
      </c>
      <c r="CN290" s="124"/>
      <c r="CO290" s="94"/>
      <c r="CP290" s="122"/>
      <c r="CQ290" s="125" t="e">
        <f>+SUMIFS(#REF!,#REF!,AG290)</f>
        <v>#REF!</v>
      </c>
      <c r="CR290" s="126" t="e">
        <f>+SUMIFS(#REF!,#REF!,BB290)+SUMIFS(#REF!,#REF!,BH290)+SUMIFS(#REF!,#REF!,BN290)</f>
        <v>#REF!</v>
      </c>
      <c r="CS290" s="127" t="e">
        <f t="shared" ref="CS290" si="424">+CQ290/BV290</f>
        <v>#REF!</v>
      </c>
      <c r="CT290" s="128"/>
      <c r="CU290" s="129">
        <f t="shared" si="381"/>
        <v>0</v>
      </c>
      <c r="CV290" s="130"/>
      <c r="CW290" s="131">
        <f t="shared" si="382"/>
        <v>0</v>
      </c>
      <c r="CX290" s="129">
        <f t="shared" ref="CX290" si="425">+CM290</f>
        <v>0</v>
      </c>
      <c r="CY290" s="132">
        <f t="shared" ref="CY290" si="426">+CX290-CW290</f>
        <v>0</v>
      </c>
      <c r="CZ290" s="132">
        <f t="shared" ref="CZ290" si="427">+$DB$1-CW290</f>
        <v>42277</v>
      </c>
      <c r="DA290" s="133">
        <f t="shared" ref="DA290" si="428">+IF(CZ290&gt;=CY290,100,(CZ290/CY290)*100)</f>
        <v>100</v>
      </c>
      <c r="DB290" s="459"/>
      <c r="DC290" s="132">
        <f t="shared" ref="DC290" si="429">+DA290</f>
        <v>100</v>
      </c>
      <c r="DD290" s="134" t="e">
        <f t="shared" ref="DD290" si="430">+CS290</f>
        <v>#REF!</v>
      </c>
    </row>
    <row r="291" spans="2:108" s="141" customFormat="1" x14ac:dyDescent="0.25">
      <c r="B291" s="197"/>
      <c r="C291" s="43"/>
      <c r="D291" s="84"/>
      <c r="E291" s="194"/>
      <c r="F291" s="85"/>
      <c r="G291" s="85"/>
      <c r="H291" s="86"/>
      <c r="I291" s="86"/>
      <c r="J291" s="145"/>
      <c r="K291" s="98"/>
      <c r="L291" s="87"/>
      <c r="M291" s="87"/>
      <c r="N291" s="88"/>
      <c r="O291" s="97"/>
      <c r="P291" s="90"/>
      <c r="Q291" s="89"/>
      <c r="R291" s="90"/>
      <c r="S291" s="91"/>
      <c r="T291" s="92"/>
      <c r="U291" s="91"/>
      <c r="V291" s="93"/>
      <c r="W291" s="194"/>
      <c r="X291" s="194"/>
      <c r="Y291" s="94">
        <f t="shared" si="314"/>
        <v>0</v>
      </c>
      <c r="Z291" s="86"/>
      <c r="AA291" s="86"/>
      <c r="AB291" s="86"/>
      <c r="AC291" s="86"/>
      <c r="AD291" s="95"/>
      <c r="AE291" s="96"/>
      <c r="AF291" s="83"/>
      <c r="AG291" s="98"/>
      <c r="AH291" s="194"/>
      <c r="AI291" s="99"/>
      <c r="AJ291" s="258"/>
      <c r="AK291" s="95"/>
      <c r="AL291" s="88"/>
      <c r="AM291" s="88"/>
      <c r="AN291" s="94"/>
      <c r="AO291" s="94">
        <f t="shared" si="313"/>
        <v>0</v>
      </c>
      <c r="AP291" s="100" t="s">
        <v>17</v>
      </c>
      <c r="AQ291" s="101" t="s">
        <v>30</v>
      </c>
      <c r="AR291" s="101" t="s">
        <v>30</v>
      </c>
      <c r="AS291" s="101" t="s">
        <v>30</v>
      </c>
      <c r="AT291" s="102" t="s">
        <v>30</v>
      </c>
      <c r="AU291" s="194"/>
      <c r="AV291" s="194"/>
      <c r="AW291" s="88">
        <f t="shared" si="315"/>
        <v>0</v>
      </c>
      <c r="AX291" s="88"/>
      <c r="AY291" s="136"/>
      <c r="AZ291" s="103" t="e">
        <f>LOOKUP(AY291,#REF!,#REF!)</f>
        <v>#REF!</v>
      </c>
      <c r="BA291" s="92"/>
      <c r="BB291" s="104"/>
      <c r="BC291" s="104"/>
      <c r="BD291" s="105"/>
      <c r="BE291" s="138"/>
      <c r="BF291" s="104"/>
      <c r="BG291" s="105"/>
      <c r="BH291" s="107"/>
      <c r="BI291" s="108"/>
      <c r="BJ291" s="109"/>
      <c r="BK291" s="109"/>
      <c r="BL291" s="110"/>
      <c r="BM291" s="109"/>
      <c r="BN291" s="111"/>
      <c r="BO291" s="111"/>
      <c r="BP291" s="112"/>
      <c r="BQ291" s="113"/>
      <c r="BR291" s="114"/>
      <c r="BS291" s="113"/>
      <c r="BT291" s="115">
        <f>+AN291</f>
        <v>0</v>
      </c>
      <c r="BU291" s="116">
        <f t="shared" si="316"/>
        <v>0</v>
      </c>
      <c r="BV291" s="117">
        <f t="shared" si="378"/>
        <v>0</v>
      </c>
      <c r="BW291" s="118"/>
      <c r="BX291" s="118"/>
      <c r="BY291" s="119"/>
      <c r="BZ291" s="118"/>
      <c r="CA291" s="105"/>
      <c r="CB291" s="108"/>
      <c r="CC291" s="108"/>
      <c r="CD291" s="139"/>
      <c r="CE291" s="108"/>
      <c r="CF291" s="109"/>
      <c r="CG291" s="120"/>
      <c r="CH291" s="120"/>
      <c r="CI291" s="121"/>
      <c r="CJ291" s="121"/>
      <c r="CK291" s="121"/>
      <c r="CL291" s="122"/>
      <c r="CM291" s="123">
        <f t="shared" si="379"/>
        <v>0</v>
      </c>
      <c r="CN291" s="124"/>
      <c r="CO291" s="94"/>
      <c r="CP291" s="122"/>
      <c r="CQ291" s="125" t="e">
        <f>+SUMIFS(#REF!,#REF!,AG291)</f>
        <v>#REF!</v>
      </c>
      <c r="CR291" s="126" t="e">
        <f>+SUMIFS(#REF!,#REF!,BB291)+SUMIFS(#REF!,#REF!,BH291)+SUMIFS(#REF!,#REF!,BN291)</f>
        <v>#REF!</v>
      </c>
      <c r="CS291" s="127" t="e">
        <f t="shared" ref="CS291" si="431">+CQ291/BV291</f>
        <v>#REF!</v>
      </c>
      <c r="CT291" s="128"/>
      <c r="CU291" s="129">
        <f t="shared" si="381"/>
        <v>0</v>
      </c>
      <c r="CV291" s="130"/>
      <c r="CW291" s="131">
        <f t="shared" si="382"/>
        <v>0</v>
      </c>
      <c r="CX291" s="129">
        <f t="shared" ref="CX291" si="432">+CM291</f>
        <v>0</v>
      </c>
      <c r="CY291" s="132">
        <f t="shared" ref="CY291" si="433">+CX291-CW291</f>
        <v>0</v>
      </c>
      <c r="CZ291" s="132">
        <f t="shared" ref="CZ291" si="434">+$DB$1-CW291</f>
        <v>42277</v>
      </c>
      <c r="DA291" s="133">
        <f t="shared" ref="DA291" si="435">+IF(CZ291&gt;=CY291,100,(CZ291/CY291)*100)</f>
        <v>100</v>
      </c>
      <c r="DB291" s="459"/>
      <c r="DC291" s="132">
        <f t="shared" ref="DC291" si="436">+DA291</f>
        <v>100</v>
      </c>
      <c r="DD291" s="134" t="e">
        <f t="shared" ref="DD291" si="437">+CS291</f>
        <v>#REF!</v>
      </c>
    </row>
    <row r="292" spans="2:108" s="141" customFormat="1" x14ac:dyDescent="0.25">
      <c r="B292" s="197"/>
      <c r="C292" s="187"/>
      <c r="D292" s="84"/>
      <c r="E292" s="194"/>
      <c r="F292" s="85"/>
      <c r="G292" s="85"/>
      <c r="H292" s="86"/>
      <c r="I292" s="216"/>
      <c r="J292" s="191"/>
      <c r="K292" s="143"/>
      <c r="L292" s="87"/>
      <c r="M292" s="190"/>
      <c r="N292" s="88"/>
      <c r="O292" s="97"/>
      <c r="P292" s="90"/>
      <c r="Q292" s="89"/>
      <c r="R292" s="90"/>
      <c r="S292" s="91"/>
      <c r="T292" s="92"/>
      <c r="U292" s="91"/>
      <c r="V292" s="224"/>
      <c r="W292" s="194"/>
      <c r="X292" s="194"/>
      <c r="Y292" s="94">
        <f t="shared" si="314"/>
        <v>0</v>
      </c>
      <c r="Z292" s="192"/>
      <c r="AA292" s="192"/>
      <c r="AB292" s="192"/>
      <c r="AC292" s="192"/>
      <c r="AD292" s="146"/>
      <c r="AE292" s="96"/>
      <c r="AF292" s="83"/>
      <c r="AG292" s="98"/>
      <c r="AH292" s="194"/>
      <c r="AI292" s="195"/>
      <c r="AJ292" s="257"/>
      <c r="AK292" s="146"/>
      <c r="AL292" s="88"/>
      <c r="AM292" s="88"/>
      <c r="AN292" s="94"/>
      <c r="AO292" s="94">
        <f t="shared" si="313"/>
        <v>0</v>
      </c>
      <c r="AP292" s="100" t="s">
        <v>17</v>
      </c>
      <c r="AQ292" s="101" t="s">
        <v>30</v>
      </c>
      <c r="AR292" s="101" t="s">
        <v>30</v>
      </c>
      <c r="AS292" s="101" t="s">
        <v>30</v>
      </c>
      <c r="AT292" s="102" t="s">
        <v>30</v>
      </c>
      <c r="AU292" s="194"/>
      <c r="AV292" s="194"/>
      <c r="AW292" s="88">
        <f t="shared" si="315"/>
        <v>0</v>
      </c>
      <c r="AX292" s="88">
        <v>44177</v>
      </c>
      <c r="AY292" s="196"/>
      <c r="AZ292" s="103" t="e">
        <f>LOOKUP(AY292,#REF!,#REF!)</f>
        <v>#REF!</v>
      </c>
      <c r="BA292" s="232"/>
      <c r="BB292" s="104"/>
      <c r="BC292" s="104"/>
      <c r="BD292" s="105"/>
      <c r="BE292" s="106"/>
      <c r="BF292" s="104"/>
      <c r="BG292" s="105"/>
      <c r="BH292" s="107"/>
      <c r="BI292" s="108"/>
      <c r="BJ292" s="109"/>
      <c r="BK292" s="109"/>
      <c r="BL292" s="110"/>
      <c r="BM292" s="109"/>
      <c r="BN292" s="111"/>
      <c r="BO292" s="111"/>
      <c r="BP292" s="112"/>
      <c r="BQ292" s="113"/>
      <c r="BR292" s="114"/>
      <c r="BS292" s="113"/>
      <c r="BT292" s="115">
        <f>+AN292</f>
        <v>0</v>
      </c>
      <c r="BU292" s="116">
        <f t="shared" si="316"/>
        <v>0</v>
      </c>
      <c r="BV292" s="117">
        <f t="shared" si="378"/>
        <v>0</v>
      </c>
      <c r="BW292" s="118"/>
      <c r="BX292" s="118"/>
      <c r="BY292" s="119"/>
      <c r="BZ292" s="118"/>
      <c r="CA292" s="105"/>
      <c r="CB292" s="109"/>
      <c r="CC292" s="108"/>
      <c r="CD292" s="108"/>
      <c r="CE292" s="108"/>
      <c r="CF292" s="109"/>
      <c r="CG292" s="120"/>
      <c r="CH292" s="120"/>
      <c r="CI292" s="121"/>
      <c r="CJ292" s="121"/>
      <c r="CK292" s="121"/>
      <c r="CL292" s="122"/>
      <c r="CM292" s="123">
        <f t="shared" si="379"/>
        <v>0</v>
      </c>
      <c r="CN292" s="124"/>
      <c r="CO292" s="94"/>
      <c r="CP292" s="122"/>
      <c r="CQ292" s="125" t="e">
        <f>+SUMIFS(#REF!,#REF!,AG292)</f>
        <v>#REF!</v>
      </c>
      <c r="CR292" s="126" t="e">
        <f>+SUMIFS(#REF!,#REF!,BB292)+SUMIFS(#REF!,#REF!,BH292)+SUMIFS(#REF!,#REF!,BN292)</f>
        <v>#REF!</v>
      </c>
      <c r="CS292" s="127" t="e">
        <f t="shared" ref="CS292" si="438">+CQ292/BV292</f>
        <v>#REF!</v>
      </c>
      <c r="CT292" s="128"/>
      <c r="CU292" s="129">
        <f t="shared" si="381"/>
        <v>0</v>
      </c>
      <c r="CV292" s="130"/>
      <c r="CW292" s="131">
        <f t="shared" si="382"/>
        <v>0</v>
      </c>
      <c r="CX292" s="129">
        <f t="shared" ref="CX292" si="439">+CM292</f>
        <v>0</v>
      </c>
      <c r="CY292" s="132">
        <f t="shared" ref="CY292" si="440">+CX292-CW292</f>
        <v>0</v>
      </c>
      <c r="CZ292" s="132">
        <f t="shared" ref="CZ292" si="441">+$DB$1-CW292</f>
        <v>42277</v>
      </c>
      <c r="DA292" s="133">
        <f t="shared" ref="DA292" si="442">+IF(CZ292&gt;=CY292,100,(CZ292/CY292)*100)</f>
        <v>100</v>
      </c>
      <c r="DB292" s="459"/>
      <c r="DC292" s="132">
        <f t="shared" ref="DC292" si="443">+DA292</f>
        <v>100</v>
      </c>
      <c r="DD292" s="134" t="e">
        <f t="shared" ref="DD292" si="444">+CS292</f>
        <v>#REF!</v>
      </c>
    </row>
    <row r="293" spans="2:108" s="141" customFormat="1" x14ac:dyDescent="0.25">
      <c r="B293" s="197"/>
      <c r="C293" s="43"/>
      <c r="D293" s="84"/>
      <c r="E293" s="194"/>
      <c r="F293" s="85"/>
      <c r="G293" s="85"/>
      <c r="H293" s="86"/>
      <c r="I293" s="86"/>
      <c r="J293" s="145"/>
      <c r="K293" s="98"/>
      <c r="L293" s="87"/>
      <c r="M293" s="87"/>
      <c r="N293" s="88"/>
      <c r="O293" s="97"/>
      <c r="P293" s="90"/>
      <c r="Q293" s="89"/>
      <c r="R293" s="90"/>
      <c r="S293" s="91"/>
      <c r="T293" s="92"/>
      <c r="U293" s="91"/>
      <c r="V293" s="135"/>
      <c r="W293" s="194"/>
      <c r="X293" s="194"/>
      <c r="Y293" s="94">
        <f t="shared" si="314"/>
        <v>0</v>
      </c>
      <c r="Z293" s="86"/>
      <c r="AA293" s="86"/>
      <c r="AB293" s="86"/>
      <c r="AC293" s="86"/>
      <c r="AD293" s="95"/>
      <c r="AE293" s="96"/>
      <c r="AF293" s="83"/>
      <c r="AG293" s="98"/>
      <c r="AH293" s="194"/>
      <c r="AI293" s="99"/>
      <c r="AJ293" s="258"/>
      <c r="AK293" s="95"/>
      <c r="AL293" s="88"/>
      <c r="AM293" s="88"/>
      <c r="AN293" s="94"/>
      <c r="AO293" s="94">
        <f t="shared" si="313"/>
        <v>0</v>
      </c>
      <c r="AP293" s="100" t="s">
        <v>17</v>
      </c>
      <c r="AQ293" s="101" t="s">
        <v>30</v>
      </c>
      <c r="AR293" s="101" t="s">
        <v>30</v>
      </c>
      <c r="AS293" s="101" t="s">
        <v>30</v>
      </c>
      <c r="AT293" s="102" t="s">
        <v>30</v>
      </c>
      <c r="AU293" s="194"/>
      <c r="AV293" s="194"/>
      <c r="AW293" s="88">
        <f t="shared" si="315"/>
        <v>0</v>
      </c>
      <c r="AX293" s="88"/>
      <c r="AY293" s="136"/>
      <c r="AZ293" s="103" t="e">
        <f>LOOKUP(AY293,#REF!,#REF!)</f>
        <v>#REF!</v>
      </c>
      <c r="BA293" s="92"/>
      <c r="BB293" s="137"/>
      <c r="BC293" s="104"/>
      <c r="BD293" s="105"/>
      <c r="BE293" s="105"/>
      <c r="BF293" s="104"/>
      <c r="BG293" s="105"/>
      <c r="BH293" s="107"/>
      <c r="BI293" s="108"/>
      <c r="BJ293" s="109"/>
      <c r="BK293" s="109"/>
      <c r="BL293" s="110"/>
      <c r="BM293" s="109"/>
      <c r="BN293" s="111"/>
      <c r="BO293" s="111"/>
      <c r="BP293" s="112"/>
      <c r="BQ293" s="113"/>
      <c r="BR293" s="114"/>
      <c r="BS293" s="113"/>
      <c r="BT293" s="115">
        <f>+AN293</f>
        <v>0</v>
      </c>
      <c r="BU293" s="116">
        <f t="shared" si="316"/>
        <v>0</v>
      </c>
      <c r="BV293" s="117">
        <f t="shared" si="378"/>
        <v>0</v>
      </c>
      <c r="BW293" s="118"/>
      <c r="BX293" s="118"/>
      <c r="BY293" s="118"/>
      <c r="BZ293" s="118"/>
      <c r="CA293" s="105"/>
      <c r="CB293" s="108"/>
      <c r="CC293" s="108"/>
      <c r="CD293" s="108"/>
      <c r="CE293" s="108"/>
      <c r="CF293" s="109"/>
      <c r="CG293" s="120"/>
      <c r="CH293" s="120"/>
      <c r="CI293" s="121"/>
      <c r="CJ293" s="121"/>
      <c r="CK293" s="121"/>
      <c r="CL293" s="122"/>
      <c r="CM293" s="123">
        <f t="shared" si="379"/>
        <v>0</v>
      </c>
      <c r="CN293" s="124"/>
      <c r="CO293" s="94"/>
      <c r="CP293" s="122"/>
      <c r="CQ293" s="125" t="e">
        <f>+SUMIFS(#REF!,#REF!,AG293)</f>
        <v>#REF!</v>
      </c>
      <c r="CR293" s="126" t="e">
        <f>+SUMIFS(#REF!,#REF!,BB293)+SUMIFS(#REF!,#REF!,BH293)+SUMIFS(#REF!,#REF!,BN293)</f>
        <v>#REF!</v>
      </c>
      <c r="CS293" s="127" t="e">
        <f t="shared" ref="CS293" si="445">+CQ293/BV293</f>
        <v>#REF!</v>
      </c>
      <c r="CT293" s="128"/>
      <c r="CU293" s="129">
        <f t="shared" si="381"/>
        <v>0</v>
      </c>
      <c r="CV293" s="130"/>
      <c r="CW293" s="131">
        <f t="shared" si="382"/>
        <v>0</v>
      </c>
      <c r="CX293" s="129">
        <f t="shared" ref="CX293" si="446">+CM293</f>
        <v>0</v>
      </c>
      <c r="CY293" s="132">
        <f t="shared" ref="CY293" si="447">+CX293-CW293</f>
        <v>0</v>
      </c>
      <c r="CZ293" s="132">
        <f t="shared" ref="CZ293" si="448">+$DB$1-CW293</f>
        <v>42277</v>
      </c>
      <c r="DA293" s="133">
        <f t="shared" ref="DA293" si="449">+IF(CZ293&gt;=CY293,100,(CZ293/CY293)*100)</f>
        <v>100</v>
      </c>
      <c r="DB293" s="459"/>
      <c r="DC293" s="132">
        <f t="shared" ref="DC293" si="450">+DA293</f>
        <v>100</v>
      </c>
      <c r="DD293" s="134" t="e">
        <f t="shared" ref="DD293" si="451">+CS293</f>
        <v>#REF!</v>
      </c>
    </row>
    <row r="294" spans="2:108" s="141" customFormat="1" x14ac:dyDescent="0.25">
      <c r="B294" s="197"/>
      <c r="C294" s="43"/>
      <c r="D294" s="84"/>
      <c r="E294" s="194"/>
      <c r="F294" s="85"/>
      <c r="G294" s="85"/>
      <c r="H294" s="86"/>
      <c r="I294" s="86"/>
      <c r="J294" s="145"/>
      <c r="K294" s="98"/>
      <c r="L294" s="87"/>
      <c r="M294" s="87"/>
      <c r="N294" s="88"/>
      <c r="O294" s="97"/>
      <c r="P294" s="90"/>
      <c r="Q294" s="89"/>
      <c r="R294" s="90"/>
      <c r="S294" s="91"/>
      <c r="T294" s="92"/>
      <c r="U294" s="91"/>
      <c r="V294" s="93"/>
      <c r="W294" s="194"/>
      <c r="X294" s="194"/>
      <c r="Y294" s="94">
        <f t="shared" si="314"/>
        <v>0</v>
      </c>
      <c r="Z294" s="86"/>
      <c r="AA294" s="86"/>
      <c r="AB294" s="86"/>
      <c r="AC294" s="86"/>
      <c r="AD294" s="95"/>
      <c r="AE294" s="96"/>
      <c r="AF294" s="83"/>
      <c r="AG294" s="98"/>
      <c r="AH294" s="194"/>
      <c r="AI294" s="99"/>
      <c r="AJ294" s="258"/>
      <c r="AK294" s="95"/>
      <c r="AL294" s="88"/>
      <c r="AM294" s="88"/>
      <c r="AN294" s="94"/>
      <c r="AO294" s="94">
        <f t="shared" si="313"/>
        <v>0</v>
      </c>
      <c r="AP294" s="100" t="s">
        <v>17</v>
      </c>
      <c r="AQ294" s="101" t="s">
        <v>30</v>
      </c>
      <c r="AR294" s="101" t="s">
        <v>30</v>
      </c>
      <c r="AS294" s="101" t="s">
        <v>30</v>
      </c>
      <c r="AT294" s="102" t="s">
        <v>30</v>
      </c>
      <c r="AU294" s="194"/>
      <c r="AV294" s="194"/>
      <c r="AW294" s="88">
        <f t="shared" si="315"/>
        <v>0</v>
      </c>
      <c r="AX294" s="88"/>
      <c r="AY294" s="136"/>
      <c r="AZ294" s="103">
        <v>79717103</v>
      </c>
      <c r="BA294" s="92"/>
      <c r="BB294" s="104"/>
      <c r="BC294" s="104"/>
      <c r="BD294" s="105"/>
      <c r="BE294" s="138"/>
      <c r="BF294" s="104"/>
      <c r="BG294" s="105"/>
      <c r="BH294" s="107"/>
      <c r="BI294" s="108"/>
      <c r="BJ294" s="109"/>
      <c r="BK294" s="109"/>
      <c r="BL294" s="110"/>
      <c r="BM294" s="109"/>
      <c r="BN294" s="111"/>
      <c r="BO294" s="111"/>
      <c r="BP294" s="112"/>
      <c r="BQ294" s="113"/>
      <c r="BR294" s="114"/>
      <c r="BS294" s="113"/>
      <c r="BT294" s="115"/>
      <c r="BU294" s="116">
        <f t="shared" si="316"/>
        <v>0</v>
      </c>
      <c r="BV294" s="117"/>
      <c r="BW294" s="118"/>
      <c r="BX294" s="118"/>
      <c r="BY294" s="119"/>
      <c r="BZ294" s="118"/>
      <c r="CA294" s="105"/>
      <c r="CB294" s="108"/>
      <c r="CC294" s="108"/>
      <c r="CD294" s="139"/>
      <c r="CE294" s="108"/>
      <c r="CF294" s="109"/>
      <c r="CG294" s="120"/>
      <c r="CH294" s="120"/>
      <c r="CI294" s="121"/>
      <c r="CJ294" s="121"/>
      <c r="CK294" s="121"/>
      <c r="CL294" s="122"/>
      <c r="CM294" s="123"/>
      <c r="CN294" s="124"/>
      <c r="CO294" s="94"/>
      <c r="CP294" s="122"/>
      <c r="CQ294" s="125"/>
      <c r="CR294" s="126"/>
      <c r="CS294" s="127"/>
      <c r="CT294" s="128"/>
      <c r="CU294" s="129">
        <f t="shared" si="381"/>
        <v>0</v>
      </c>
      <c r="CV294" s="130"/>
      <c r="CW294" s="131"/>
      <c r="CX294" s="129"/>
      <c r="CY294" s="132"/>
      <c r="CZ294" s="132"/>
      <c r="DA294" s="133"/>
      <c r="DB294" s="459"/>
      <c r="DC294" s="132"/>
      <c r="DD294" s="134"/>
    </row>
    <row r="295" spans="2:108" s="141" customFormat="1" x14ac:dyDescent="0.25">
      <c r="B295" s="197"/>
      <c r="C295" s="187"/>
      <c r="D295" s="84"/>
      <c r="E295" s="194"/>
      <c r="F295" s="85"/>
      <c r="G295" s="85"/>
      <c r="H295" s="86"/>
      <c r="I295" s="216"/>
      <c r="J295" s="191"/>
      <c r="K295" s="143"/>
      <c r="L295" s="87"/>
      <c r="M295" s="190"/>
      <c r="N295" s="88"/>
      <c r="O295" s="97"/>
      <c r="P295" s="90"/>
      <c r="Q295" s="89"/>
      <c r="R295" s="90"/>
      <c r="S295" s="91"/>
      <c r="T295" s="92"/>
      <c r="U295" s="91"/>
      <c r="V295" s="224"/>
      <c r="W295" s="194"/>
      <c r="X295" s="194"/>
      <c r="Y295" s="94">
        <f t="shared" si="314"/>
        <v>0</v>
      </c>
      <c r="Z295" s="192"/>
      <c r="AA295" s="192"/>
      <c r="AB295" s="192"/>
      <c r="AC295" s="192"/>
      <c r="AD295" s="146"/>
      <c r="AE295" s="96"/>
      <c r="AF295" s="83"/>
      <c r="AG295" s="98"/>
      <c r="AH295" s="194"/>
      <c r="AI295" s="195"/>
      <c r="AJ295" s="257"/>
      <c r="AK295" s="146"/>
      <c r="AL295" s="88"/>
      <c r="AM295" s="88"/>
      <c r="AN295" s="94"/>
      <c r="AO295" s="94">
        <f t="shared" si="313"/>
        <v>0</v>
      </c>
      <c r="AP295" s="100" t="s">
        <v>17</v>
      </c>
      <c r="AQ295" s="101" t="s">
        <v>30</v>
      </c>
      <c r="AR295" s="101" t="s">
        <v>30</v>
      </c>
      <c r="AS295" s="101" t="s">
        <v>30</v>
      </c>
      <c r="AT295" s="102" t="s">
        <v>30</v>
      </c>
      <c r="AU295" s="194"/>
      <c r="AV295" s="194"/>
      <c r="AW295" s="88">
        <f t="shared" si="315"/>
        <v>0</v>
      </c>
      <c r="AX295" s="88"/>
      <c r="AY295" s="196"/>
      <c r="AZ295" s="103">
        <v>52491542</v>
      </c>
      <c r="BA295" s="232"/>
      <c r="BB295" s="104"/>
      <c r="BC295" s="104"/>
      <c r="BD295" s="105"/>
      <c r="BE295" s="106"/>
      <c r="BF295" s="104"/>
      <c r="BG295" s="105"/>
      <c r="BH295" s="107"/>
      <c r="BI295" s="108"/>
      <c r="BJ295" s="109"/>
      <c r="BK295" s="109"/>
      <c r="BL295" s="110"/>
      <c r="BM295" s="109"/>
      <c r="BN295" s="111"/>
      <c r="BO295" s="111"/>
      <c r="BP295" s="112"/>
      <c r="BQ295" s="113"/>
      <c r="BR295" s="114"/>
      <c r="BS295" s="113"/>
      <c r="BT295" s="115"/>
      <c r="BU295" s="116">
        <f t="shared" si="316"/>
        <v>0</v>
      </c>
      <c r="BV295" s="117"/>
      <c r="BW295" s="118"/>
      <c r="BX295" s="118"/>
      <c r="BY295" s="119"/>
      <c r="BZ295" s="118"/>
      <c r="CA295" s="105"/>
      <c r="CB295" s="109"/>
      <c r="CC295" s="108"/>
      <c r="CD295" s="108"/>
      <c r="CE295" s="108"/>
      <c r="CF295" s="109"/>
      <c r="CG295" s="120"/>
      <c r="CH295" s="120"/>
      <c r="CI295" s="121"/>
      <c r="CJ295" s="121"/>
      <c r="CK295" s="121"/>
      <c r="CL295" s="122"/>
      <c r="CM295" s="123"/>
      <c r="CN295" s="124"/>
      <c r="CO295" s="94"/>
      <c r="CP295" s="122"/>
      <c r="CQ295" s="125"/>
      <c r="CR295" s="126"/>
      <c r="CS295" s="127"/>
      <c r="CT295" s="128"/>
      <c r="CU295" s="129">
        <f t="shared" si="381"/>
        <v>0</v>
      </c>
      <c r="CV295" s="130"/>
      <c r="CW295" s="131"/>
      <c r="CX295" s="129"/>
      <c r="CY295" s="132"/>
      <c r="CZ295" s="132"/>
      <c r="DA295" s="133"/>
      <c r="DB295" s="459"/>
      <c r="DC295" s="132"/>
      <c r="DD295" s="134"/>
    </row>
    <row r="296" spans="2:108" s="141" customFormat="1" x14ac:dyDescent="0.25">
      <c r="B296" s="197"/>
      <c r="C296" s="43"/>
      <c r="D296" s="84"/>
      <c r="E296" s="194"/>
      <c r="F296" s="85"/>
      <c r="G296" s="85"/>
      <c r="H296" s="86"/>
      <c r="I296" s="86"/>
      <c r="J296" s="145"/>
      <c r="K296" s="98"/>
      <c r="L296" s="87"/>
      <c r="M296" s="87"/>
      <c r="N296" s="88"/>
      <c r="O296" s="97"/>
      <c r="P296" s="90"/>
      <c r="Q296" s="89"/>
      <c r="R296" s="90"/>
      <c r="S296" s="91"/>
      <c r="T296" s="92"/>
      <c r="U296" s="91"/>
      <c r="V296" s="135"/>
      <c r="W296" s="194"/>
      <c r="X296" s="194"/>
      <c r="Y296" s="94">
        <f t="shared" si="314"/>
        <v>0</v>
      </c>
      <c r="Z296" s="86"/>
      <c r="AA296" s="86"/>
      <c r="AB296" s="86"/>
      <c r="AC296" s="86"/>
      <c r="AD296" s="95"/>
      <c r="AE296" s="96"/>
      <c r="AF296" s="83"/>
      <c r="AG296" s="98"/>
      <c r="AH296" s="194"/>
      <c r="AI296" s="99"/>
      <c r="AJ296" s="258"/>
      <c r="AK296" s="95"/>
      <c r="AL296" s="88"/>
      <c r="AM296" s="88"/>
      <c r="AN296" s="94"/>
      <c r="AO296" s="94">
        <f t="shared" si="313"/>
        <v>0</v>
      </c>
      <c r="AP296" s="100" t="s">
        <v>17</v>
      </c>
      <c r="AQ296" s="101" t="s">
        <v>30</v>
      </c>
      <c r="AR296" s="101" t="s">
        <v>30</v>
      </c>
      <c r="AS296" s="101" t="s">
        <v>30</v>
      </c>
      <c r="AT296" s="102" t="s">
        <v>30</v>
      </c>
      <c r="AU296" s="194"/>
      <c r="AV296" s="194"/>
      <c r="AW296" s="88">
        <f t="shared" si="315"/>
        <v>0</v>
      </c>
      <c r="AX296" s="88"/>
      <c r="AY296" s="136"/>
      <c r="AZ296" s="103"/>
      <c r="BA296" s="92"/>
      <c r="BB296" s="137"/>
      <c r="BC296" s="104"/>
      <c r="BD296" s="105"/>
      <c r="BE296" s="105"/>
      <c r="BF296" s="104"/>
      <c r="BG296" s="105"/>
      <c r="BH296" s="107"/>
      <c r="BI296" s="108"/>
      <c r="BJ296" s="109"/>
      <c r="BK296" s="109"/>
      <c r="BL296" s="110"/>
      <c r="BM296" s="109"/>
      <c r="BN296" s="111"/>
      <c r="BO296" s="111"/>
      <c r="BP296" s="112"/>
      <c r="BQ296" s="113"/>
      <c r="BR296" s="114"/>
      <c r="BS296" s="113"/>
      <c r="BT296" s="115"/>
      <c r="BU296" s="116">
        <f t="shared" si="316"/>
        <v>0</v>
      </c>
      <c r="BV296" s="117"/>
      <c r="BW296" s="118"/>
      <c r="BX296" s="118"/>
      <c r="BY296" s="118"/>
      <c r="BZ296" s="118"/>
      <c r="CA296" s="105"/>
      <c r="CB296" s="108"/>
      <c r="CC296" s="108"/>
      <c r="CD296" s="108"/>
      <c r="CE296" s="108"/>
      <c r="CF296" s="109"/>
      <c r="CG296" s="120"/>
      <c r="CH296" s="120"/>
      <c r="CI296" s="121"/>
      <c r="CJ296" s="121"/>
      <c r="CK296" s="121"/>
      <c r="CL296" s="122"/>
      <c r="CM296" s="123"/>
      <c r="CN296" s="124"/>
      <c r="CO296" s="94"/>
      <c r="CP296" s="122"/>
      <c r="CQ296" s="125"/>
      <c r="CR296" s="126"/>
      <c r="CS296" s="127"/>
      <c r="CT296" s="128"/>
      <c r="CU296" s="129"/>
      <c r="CV296" s="130"/>
      <c r="CW296" s="131"/>
      <c r="CX296" s="129"/>
      <c r="CY296" s="132"/>
      <c r="CZ296" s="132"/>
      <c r="DA296" s="133"/>
      <c r="DB296" s="459"/>
      <c r="DC296" s="132"/>
      <c r="DD296" s="134"/>
    </row>
    <row r="297" spans="2:108" s="141" customFormat="1" x14ac:dyDescent="0.25">
      <c r="B297" s="197"/>
      <c r="C297" s="43"/>
      <c r="D297" s="84"/>
      <c r="E297" s="194"/>
      <c r="F297" s="85"/>
      <c r="G297" s="85"/>
      <c r="H297" s="86"/>
      <c r="I297" s="86"/>
      <c r="J297" s="145"/>
      <c r="K297" s="98"/>
      <c r="L297" s="87"/>
      <c r="M297" s="87"/>
      <c r="N297" s="88"/>
      <c r="O297" s="97"/>
      <c r="P297" s="90"/>
      <c r="Q297" s="89"/>
      <c r="R297" s="90"/>
      <c r="S297" s="91"/>
      <c r="T297" s="92"/>
      <c r="U297" s="91"/>
      <c r="V297" s="93"/>
      <c r="W297" s="194"/>
      <c r="X297" s="194"/>
      <c r="Y297" s="94">
        <f t="shared" si="314"/>
        <v>0</v>
      </c>
      <c r="Z297" s="86"/>
      <c r="AA297" s="86"/>
      <c r="AB297" s="86"/>
      <c r="AC297" s="86"/>
      <c r="AD297" s="95"/>
      <c r="AE297" s="96"/>
      <c r="AF297" s="83"/>
      <c r="AG297" s="98"/>
      <c r="AH297" s="194"/>
      <c r="AI297" s="99"/>
      <c r="AJ297" s="258"/>
      <c r="AK297" s="95"/>
      <c r="AL297" s="88"/>
      <c r="AM297" s="88"/>
      <c r="AN297" s="94"/>
      <c r="AO297" s="94">
        <f t="shared" si="313"/>
        <v>0</v>
      </c>
      <c r="AP297" s="100" t="s">
        <v>17</v>
      </c>
      <c r="AQ297" s="101" t="s">
        <v>30</v>
      </c>
      <c r="AR297" s="101" t="s">
        <v>30</v>
      </c>
      <c r="AS297" s="101" t="s">
        <v>30</v>
      </c>
      <c r="AT297" s="102" t="s">
        <v>30</v>
      </c>
      <c r="AU297" s="194"/>
      <c r="AV297" s="194"/>
      <c r="AW297" s="88">
        <f t="shared" si="315"/>
        <v>0</v>
      </c>
      <c r="AX297" s="88"/>
      <c r="AY297" s="136"/>
      <c r="AZ297" s="103"/>
      <c r="BA297" s="92"/>
      <c r="BB297" s="104"/>
      <c r="BC297" s="104"/>
      <c r="BD297" s="105"/>
      <c r="BE297" s="138"/>
      <c r="BF297" s="104"/>
      <c r="BG297" s="105"/>
      <c r="BH297" s="107"/>
      <c r="BI297" s="108"/>
      <c r="BJ297" s="109"/>
      <c r="BK297" s="109"/>
      <c r="BL297" s="110"/>
      <c r="BM297" s="109"/>
      <c r="BN297" s="111"/>
      <c r="BO297" s="111"/>
      <c r="BP297" s="112"/>
      <c r="BQ297" s="113"/>
      <c r="BR297" s="114"/>
      <c r="BS297" s="113"/>
      <c r="BT297" s="115"/>
      <c r="BU297" s="116">
        <f t="shared" si="316"/>
        <v>0</v>
      </c>
      <c r="BV297" s="117"/>
      <c r="BW297" s="118"/>
      <c r="BX297" s="118"/>
      <c r="BY297" s="119"/>
      <c r="BZ297" s="118"/>
      <c r="CA297" s="105"/>
      <c r="CB297" s="108"/>
      <c r="CC297" s="108"/>
      <c r="CD297" s="139"/>
      <c r="CE297" s="108"/>
      <c r="CF297" s="109"/>
      <c r="CG297" s="120"/>
      <c r="CH297" s="120"/>
      <c r="CI297" s="121"/>
      <c r="CJ297" s="121"/>
      <c r="CK297" s="121"/>
      <c r="CL297" s="122"/>
      <c r="CM297" s="123"/>
      <c r="CN297" s="124"/>
      <c r="CO297" s="94"/>
      <c r="CP297" s="122"/>
      <c r="CQ297" s="125"/>
      <c r="CR297" s="126"/>
      <c r="CS297" s="127"/>
      <c r="CT297" s="128"/>
      <c r="CU297" s="129"/>
      <c r="CV297" s="130"/>
      <c r="CW297" s="131"/>
      <c r="CX297" s="129"/>
      <c r="CY297" s="132"/>
      <c r="CZ297" s="132"/>
      <c r="DA297" s="133"/>
      <c r="DB297" s="459"/>
      <c r="DC297" s="132"/>
      <c r="DD297" s="134"/>
    </row>
    <row r="298" spans="2:108" s="141" customFormat="1" x14ac:dyDescent="0.25">
      <c r="B298" s="197"/>
      <c r="C298" s="187"/>
      <c r="D298" s="84"/>
      <c r="E298" s="194"/>
      <c r="F298" s="85"/>
      <c r="G298" s="85"/>
      <c r="H298" s="86"/>
      <c r="I298" s="216"/>
      <c r="J298" s="191"/>
      <c r="K298" s="143"/>
      <c r="L298" s="87"/>
      <c r="M298" s="190"/>
      <c r="N298" s="88"/>
      <c r="O298" s="97"/>
      <c r="P298" s="90"/>
      <c r="Q298" s="89"/>
      <c r="R298" s="90"/>
      <c r="S298" s="91"/>
      <c r="T298" s="92"/>
      <c r="U298" s="91"/>
      <c r="V298" s="224"/>
      <c r="W298" s="194"/>
      <c r="X298" s="194"/>
      <c r="Y298" s="94">
        <f t="shared" si="314"/>
        <v>0</v>
      </c>
      <c r="Z298" s="192"/>
      <c r="AA298" s="192"/>
      <c r="AB298" s="192"/>
      <c r="AC298" s="192"/>
      <c r="AD298" s="146"/>
      <c r="AE298" s="96"/>
      <c r="AF298" s="83"/>
      <c r="AG298" s="98"/>
      <c r="AH298" s="194"/>
      <c r="AI298" s="195"/>
      <c r="AJ298" s="257"/>
      <c r="AK298" s="146"/>
      <c r="AL298" s="88"/>
      <c r="AM298" s="88"/>
      <c r="AN298" s="94"/>
      <c r="AO298" s="94">
        <f t="shared" si="313"/>
        <v>0</v>
      </c>
      <c r="AP298" s="100" t="s">
        <v>17</v>
      </c>
      <c r="AQ298" s="101" t="s">
        <v>30</v>
      </c>
      <c r="AR298" s="101" t="s">
        <v>30</v>
      </c>
      <c r="AS298" s="101" t="s">
        <v>30</v>
      </c>
      <c r="AT298" s="102" t="s">
        <v>30</v>
      </c>
      <c r="AU298" s="194"/>
      <c r="AV298" s="194"/>
      <c r="AW298" s="88">
        <f t="shared" si="315"/>
        <v>0</v>
      </c>
      <c r="AX298" s="88"/>
      <c r="AY298" s="196"/>
      <c r="AZ298" s="103">
        <v>79537863</v>
      </c>
      <c r="BA298" s="232"/>
      <c r="BB298" s="104"/>
      <c r="BC298" s="104"/>
      <c r="BD298" s="105"/>
      <c r="BE298" s="106"/>
      <c r="BF298" s="104"/>
      <c r="BG298" s="105"/>
      <c r="BH298" s="107"/>
      <c r="BI298" s="108"/>
      <c r="BJ298" s="109"/>
      <c r="BK298" s="109"/>
      <c r="BL298" s="110"/>
      <c r="BM298" s="109"/>
      <c r="BN298" s="111"/>
      <c r="BO298" s="111"/>
      <c r="BP298" s="112"/>
      <c r="BQ298" s="113"/>
      <c r="BR298" s="114"/>
      <c r="BS298" s="113"/>
      <c r="BT298" s="115"/>
      <c r="BU298" s="116">
        <f t="shared" si="316"/>
        <v>0</v>
      </c>
      <c r="BV298" s="117"/>
      <c r="BW298" s="118"/>
      <c r="BX298" s="118"/>
      <c r="BY298" s="119"/>
      <c r="BZ298" s="118"/>
      <c r="CA298" s="105"/>
      <c r="CB298" s="109"/>
      <c r="CC298" s="108"/>
      <c r="CD298" s="108"/>
      <c r="CE298" s="108"/>
      <c r="CF298" s="109"/>
      <c r="CG298" s="120"/>
      <c r="CH298" s="120"/>
      <c r="CI298" s="121"/>
      <c r="CJ298" s="121"/>
      <c r="CK298" s="121"/>
      <c r="CL298" s="122"/>
      <c r="CM298" s="123"/>
      <c r="CN298" s="124"/>
      <c r="CO298" s="94"/>
      <c r="CP298" s="122"/>
      <c r="CQ298" s="125"/>
      <c r="CR298" s="126"/>
      <c r="CS298" s="127"/>
      <c r="CT298" s="128"/>
      <c r="CU298" s="129"/>
      <c r="CV298" s="130"/>
      <c r="CW298" s="131"/>
      <c r="CX298" s="129"/>
      <c r="CY298" s="132"/>
      <c r="CZ298" s="132"/>
      <c r="DA298" s="133"/>
      <c r="DB298" s="459"/>
      <c r="DC298" s="132"/>
      <c r="DD298" s="134"/>
    </row>
    <row r="299" spans="2:108" s="141" customFormat="1" x14ac:dyDescent="0.25">
      <c r="B299" s="197"/>
      <c r="C299" s="43"/>
      <c r="D299" s="84"/>
      <c r="E299" s="194"/>
      <c r="F299" s="85"/>
      <c r="G299" s="85"/>
      <c r="H299" s="86"/>
      <c r="I299" s="86"/>
      <c r="J299" s="145"/>
      <c r="K299" s="98"/>
      <c r="L299" s="87"/>
      <c r="M299" s="87"/>
      <c r="N299" s="88"/>
      <c r="O299" s="97"/>
      <c r="P299" s="90"/>
      <c r="Q299" s="89"/>
      <c r="R299" s="90"/>
      <c r="S299" s="91"/>
      <c r="T299" s="92"/>
      <c r="U299" s="91"/>
      <c r="V299" s="135"/>
      <c r="W299" s="194"/>
      <c r="X299" s="194"/>
      <c r="Y299" s="94">
        <f t="shared" si="314"/>
        <v>0</v>
      </c>
      <c r="Z299" s="86"/>
      <c r="AA299" s="86"/>
      <c r="AB299" s="86"/>
      <c r="AC299" s="86"/>
      <c r="AD299" s="95"/>
      <c r="AE299" s="96"/>
      <c r="AF299" s="83"/>
      <c r="AG299" s="98"/>
      <c r="AH299" s="194"/>
      <c r="AI299" s="99"/>
      <c r="AJ299" s="258"/>
      <c r="AK299" s="95"/>
      <c r="AL299" s="88"/>
      <c r="AM299" s="88"/>
      <c r="AN299" s="94"/>
      <c r="AO299" s="94">
        <f t="shared" si="313"/>
        <v>0</v>
      </c>
      <c r="AP299" s="100" t="s">
        <v>17</v>
      </c>
      <c r="AQ299" s="101" t="s">
        <v>30</v>
      </c>
      <c r="AR299" s="101" t="s">
        <v>30</v>
      </c>
      <c r="AS299" s="101" t="s">
        <v>30</v>
      </c>
      <c r="AT299" s="102" t="s">
        <v>30</v>
      </c>
      <c r="AU299" s="194"/>
      <c r="AV299" s="194"/>
      <c r="AW299" s="88">
        <f t="shared" si="315"/>
        <v>0</v>
      </c>
      <c r="AX299" s="88"/>
      <c r="AY299" s="136"/>
      <c r="AZ299" s="103"/>
      <c r="BA299" s="92"/>
      <c r="BB299" s="137"/>
      <c r="BC299" s="104"/>
      <c r="BD299" s="105"/>
      <c r="BE299" s="105"/>
      <c r="BF299" s="104"/>
      <c r="BG299" s="105"/>
      <c r="BH299" s="107"/>
      <c r="BI299" s="108"/>
      <c r="BJ299" s="109"/>
      <c r="BK299" s="109"/>
      <c r="BL299" s="110"/>
      <c r="BM299" s="109"/>
      <c r="BN299" s="111"/>
      <c r="BO299" s="111"/>
      <c r="BP299" s="112"/>
      <c r="BQ299" s="113"/>
      <c r="BR299" s="114"/>
      <c r="BS299" s="113"/>
      <c r="BT299" s="115"/>
      <c r="BU299" s="116">
        <f t="shared" si="316"/>
        <v>0</v>
      </c>
      <c r="BV299" s="117"/>
      <c r="BW299" s="118"/>
      <c r="BX299" s="118"/>
      <c r="BY299" s="118"/>
      <c r="BZ299" s="118"/>
      <c r="CA299" s="105"/>
      <c r="CB299" s="108"/>
      <c r="CC299" s="108"/>
      <c r="CD299" s="108"/>
      <c r="CE299" s="108"/>
      <c r="CF299" s="109"/>
      <c r="CG299" s="120"/>
      <c r="CH299" s="120"/>
      <c r="CI299" s="121"/>
      <c r="CJ299" s="121"/>
      <c r="CK299" s="121"/>
      <c r="CL299" s="122"/>
      <c r="CM299" s="123"/>
      <c r="CN299" s="124"/>
      <c r="CO299" s="94"/>
      <c r="CP299" s="122"/>
      <c r="CQ299" s="125"/>
      <c r="CR299" s="126"/>
      <c r="CS299" s="127"/>
      <c r="CT299" s="128"/>
      <c r="CU299" s="129"/>
      <c r="CV299" s="130"/>
      <c r="CW299" s="131"/>
      <c r="CX299" s="129"/>
      <c r="CY299" s="132"/>
      <c r="CZ299" s="132"/>
      <c r="DA299" s="133"/>
      <c r="DB299" s="459"/>
      <c r="DC299" s="132"/>
      <c r="DD299" s="134"/>
    </row>
    <row r="300" spans="2:108" s="141" customFormat="1" x14ac:dyDescent="0.25">
      <c r="B300" s="197"/>
      <c r="C300" s="43"/>
      <c r="D300" s="84"/>
      <c r="E300" s="194"/>
      <c r="F300" s="85"/>
      <c r="G300" s="85"/>
      <c r="H300" s="86"/>
      <c r="I300" s="86"/>
      <c r="J300" s="145"/>
      <c r="K300" s="98"/>
      <c r="L300" s="87"/>
      <c r="M300" s="87"/>
      <c r="N300" s="88"/>
      <c r="O300" s="97"/>
      <c r="P300" s="90"/>
      <c r="Q300" s="89"/>
      <c r="R300" s="90"/>
      <c r="S300" s="91"/>
      <c r="T300" s="92"/>
      <c r="U300" s="91"/>
      <c r="V300" s="93"/>
      <c r="W300" s="194"/>
      <c r="X300" s="194"/>
      <c r="Y300" s="94">
        <f t="shared" si="314"/>
        <v>0</v>
      </c>
      <c r="Z300" s="86"/>
      <c r="AA300" s="86"/>
      <c r="AB300" s="86"/>
      <c r="AC300" s="86"/>
      <c r="AD300" s="95"/>
      <c r="AE300" s="96"/>
      <c r="AF300" s="83"/>
      <c r="AG300" s="98"/>
      <c r="AH300" s="194"/>
      <c r="AI300" s="99"/>
      <c r="AJ300" s="258"/>
      <c r="AK300" s="95"/>
      <c r="AL300" s="88"/>
      <c r="AM300" s="88"/>
      <c r="AN300" s="94"/>
      <c r="AO300" s="94">
        <f t="shared" si="313"/>
        <v>0</v>
      </c>
      <c r="AP300" s="100" t="s">
        <v>17</v>
      </c>
      <c r="AQ300" s="101" t="s">
        <v>30</v>
      </c>
      <c r="AR300" s="101" t="s">
        <v>30</v>
      </c>
      <c r="AS300" s="101" t="s">
        <v>30</v>
      </c>
      <c r="AT300" s="102" t="s">
        <v>30</v>
      </c>
      <c r="AU300" s="194"/>
      <c r="AV300" s="194"/>
      <c r="AW300" s="88">
        <f t="shared" si="315"/>
        <v>0</v>
      </c>
      <c r="AX300" s="88"/>
      <c r="AY300" s="136"/>
      <c r="AZ300" s="103">
        <v>9658590</v>
      </c>
      <c r="BA300" s="92"/>
      <c r="BB300" s="104"/>
      <c r="BC300" s="104"/>
      <c r="BD300" s="105"/>
      <c r="BE300" s="138"/>
      <c r="BF300" s="104"/>
      <c r="BG300" s="105"/>
      <c r="BH300" s="107"/>
      <c r="BI300" s="108"/>
      <c r="BJ300" s="109"/>
      <c r="BK300" s="109"/>
      <c r="BL300" s="110"/>
      <c r="BM300" s="109"/>
      <c r="BN300" s="111"/>
      <c r="BO300" s="111"/>
      <c r="BP300" s="112"/>
      <c r="BQ300" s="113"/>
      <c r="BR300" s="114"/>
      <c r="BS300" s="113"/>
      <c r="BT300" s="115"/>
      <c r="BU300" s="116">
        <f t="shared" si="316"/>
        <v>0</v>
      </c>
      <c r="BV300" s="117"/>
      <c r="BW300" s="118"/>
      <c r="BX300" s="118"/>
      <c r="BY300" s="119"/>
      <c r="BZ300" s="118"/>
      <c r="CA300" s="105"/>
      <c r="CB300" s="108"/>
      <c r="CC300" s="108"/>
      <c r="CD300" s="139"/>
      <c r="CE300" s="108"/>
      <c r="CF300" s="109"/>
      <c r="CG300" s="120"/>
      <c r="CH300" s="120"/>
      <c r="CI300" s="121"/>
      <c r="CJ300" s="121"/>
      <c r="CK300" s="121"/>
      <c r="CL300" s="122"/>
      <c r="CM300" s="123"/>
      <c r="CN300" s="124"/>
      <c r="CO300" s="94"/>
      <c r="CP300" s="122"/>
      <c r="CQ300" s="125"/>
      <c r="CR300" s="126"/>
      <c r="CS300" s="127"/>
      <c r="CT300" s="128"/>
      <c r="CU300" s="129"/>
      <c r="CV300" s="130"/>
      <c r="CW300" s="131"/>
      <c r="CX300" s="129"/>
      <c r="CY300" s="132"/>
      <c r="CZ300" s="132"/>
      <c r="DA300" s="133"/>
      <c r="DB300" s="459"/>
      <c r="DC300" s="132"/>
      <c r="DD300" s="134"/>
    </row>
    <row r="301" spans="2:108" s="141" customFormat="1" x14ac:dyDescent="0.25">
      <c r="B301" s="197"/>
      <c r="C301" s="187"/>
      <c r="D301" s="84"/>
      <c r="E301" s="194"/>
      <c r="F301" s="85"/>
      <c r="G301" s="85"/>
      <c r="H301" s="86"/>
      <c r="I301" s="216"/>
      <c r="J301" s="191"/>
      <c r="K301" s="143"/>
      <c r="L301" s="87"/>
      <c r="M301" s="190"/>
      <c r="N301" s="88"/>
      <c r="O301" s="97"/>
      <c r="P301" s="90"/>
      <c r="Q301" s="89"/>
      <c r="R301" s="90"/>
      <c r="S301" s="91"/>
      <c r="T301" s="92"/>
      <c r="U301" s="91"/>
      <c r="V301" s="224"/>
      <c r="W301" s="194"/>
      <c r="X301" s="194"/>
      <c r="Y301" s="94">
        <f t="shared" si="314"/>
        <v>0</v>
      </c>
      <c r="Z301" s="192"/>
      <c r="AA301" s="192"/>
      <c r="AB301" s="192"/>
      <c r="AC301" s="192"/>
      <c r="AD301" s="146"/>
      <c r="AE301" s="96"/>
      <c r="AF301" s="83"/>
      <c r="AG301" s="98"/>
      <c r="AH301" s="194"/>
      <c r="AI301" s="195"/>
      <c r="AJ301" s="257"/>
      <c r="AK301" s="146"/>
      <c r="AL301" s="88"/>
      <c r="AM301" s="88"/>
      <c r="AN301" s="94"/>
      <c r="AO301" s="94">
        <f t="shared" si="313"/>
        <v>0</v>
      </c>
      <c r="AP301" s="100" t="s">
        <v>17</v>
      </c>
      <c r="AQ301" s="101" t="s">
        <v>30</v>
      </c>
      <c r="AR301" s="101" t="s">
        <v>30</v>
      </c>
      <c r="AS301" s="101" t="s">
        <v>30</v>
      </c>
      <c r="AT301" s="102" t="s">
        <v>30</v>
      </c>
      <c r="AU301" s="194"/>
      <c r="AV301" s="194"/>
      <c r="AW301" s="88">
        <f t="shared" si="315"/>
        <v>0</v>
      </c>
      <c r="AX301" s="88"/>
      <c r="AY301" s="196"/>
      <c r="AZ301" s="103" t="e">
        <f>LOOKUP(AY301,#REF!,#REF!)</f>
        <v>#REF!</v>
      </c>
      <c r="BA301" s="232"/>
      <c r="BB301" s="104"/>
      <c r="BC301" s="104"/>
      <c r="BD301" s="105"/>
      <c r="BE301" s="106"/>
      <c r="BF301" s="104"/>
      <c r="BG301" s="105"/>
      <c r="BH301" s="107"/>
      <c r="BI301" s="108"/>
      <c r="BJ301" s="109"/>
      <c r="BK301" s="109"/>
      <c r="BL301" s="110"/>
      <c r="BM301" s="109"/>
      <c r="BN301" s="111"/>
      <c r="BO301" s="111"/>
      <c r="BP301" s="112"/>
      <c r="BQ301" s="113"/>
      <c r="BR301" s="114"/>
      <c r="BS301" s="113"/>
      <c r="BT301" s="115">
        <v>16748600</v>
      </c>
      <c r="BU301" s="116">
        <f t="shared" si="316"/>
        <v>16748600</v>
      </c>
      <c r="BV301" s="117">
        <f t="shared" ref="BV301:BV308" si="452">+AO301+BU301</f>
        <v>16748600</v>
      </c>
      <c r="BW301" s="118"/>
      <c r="BX301" s="118"/>
      <c r="BY301" s="119"/>
      <c r="BZ301" s="118"/>
      <c r="CA301" s="105"/>
      <c r="CB301" s="109"/>
      <c r="CC301" s="108"/>
      <c r="CD301" s="108"/>
      <c r="CE301" s="108"/>
      <c r="CF301" s="109"/>
      <c r="CG301" s="120"/>
      <c r="CH301" s="120"/>
      <c r="CI301" s="121"/>
      <c r="CJ301" s="121"/>
      <c r="CK301" s="121"/>
      <c r="CL301" s="122"/>
      <c r="CM301" s="123">
        <f t="shared" ref="CM301:CM307" si="453">+IF(BX301&gt;AV301,IF(CC301&gt;BX301,IF(CH301&gt;CC301,CH301,CC301),BX301),AV301)</f>
        <v>0</v>
      </c>
      <c r="CN301" s="124"/>
      <c r="CO301" s="94"/>
      <c r="CP301" s="122"/>
      <c r="CQ301" s="125" t="e">
        <f>+SUMIFS(#REF!,#REF!,AG301)</f>
        <v>#REF!</v>
      </c>
      <c r="CR301" s="126" t="e">
        <f>+SUMIFS(#REF!,#REF!,BB301)+SUMIFS(#REF!,#REF!,BH301)+SUMIFS(#REF!,#REF!,BN301)</f>
        <v>#REF!</v>
      </c>
      <c r="CS301" s="127" t="e">
        <f t="shared" ref="CS301" si="454">+CQ301/BV301</f>
        <v>#REF!</v>
      </c>
      <c r="CT301" s="128"/>
      <c r="CU301" s="129">
        <f t="shared" ref="CU301:CU307" si="455">+R301</f>
        <v>0</v>
      </c>
      <c r="CV301" s="130"/>
      <c r="CW301" s="131">
        <f t="shared" ref="CW301:CW307" si="456">+AU301</f>
        <v>0</v>
      </c>
      <c r="CX301" s="129">
        <f t="shared" ref="CX301" si="457">+CM301</f>
        <v>0</v>
      </c>
      <c r="CY301" s="132">
        <f t="shared" ref="CY301" si="458">+CX301-CW301</f>
        <v>0</v>
      </c>
      <c r="CZ301" s="132">
        <f t="shared" ref="CZ301" si="459">+$DB$1-CW301</f>
        <v>42277</v>
      </c>
      <c r="DA301" s="133">
        <f t="shared" ref="DA301" si="460">+IF(CZ301&gt;=CY301,100,(CZ301/CY301)*100)</f>
        <v>100</v>
      </c>
      <c r="DB301" s="459"/>
      <c r="DC301" s="132">
        <f t="shared" ref="DC301" si="461">+DA301</f>
        <v>100</v>
      </c>
      <c r="DD301" s="134" t="e">
        <f t="shared" ref="DD301" si="462">+CS301</f>
        <v>#REF!</v>
      </c>
    </row>
    <row r="302" spans="2:108" s="141" customFormat="1" x14ac:dyDescent="0.25">
      <c r="B302" s="197"/>
      <c r="C302" s="43"/>
      <c r="D302" s="84"/>
      <c r="E302" s="194"/>
      <c r="F302" s="85"/>
      <c r="G302" s="85"/>
      <c r="H302" s="86"/>
      <c r="I302" s="86"/>
      <c r="J302" s="145"/>
      <c r="K302" s="98"/>
      <c r="L302" s="87"/>
      <c r="M302" s="87"/>
      <c r="N302" s="88"/>
      <c r="O302" s="97"/>
      <c r="P302" s="90"/>
      <c r="Q302" s="89"/>
      <c r="R302" s="90"/>
      <c r="S302" s="91"/>
      <c r="T302" s="92"/>
      <c r="U302" s="91"/>
      <c r="V302" s="135"/>
      <c r="W302" s="194"/>
      <c r="X302" s="194"/>
      <c r="Y302" s="94">
        <f t="shared" si="314"/>
        <v>0</v>
      </c>
      <c r="Z302" s="86"/>
      <c r="AA302" s="86"/>
      <c r="AB302" s="86"/>
      <c r="AC302" s="86"/>
      <c r="AD302" s="95"/>
      <c r="AE302" s="96"/>
      <c r="AF302" s="83"/>
      <c r="AG302" s="98"/>
      <c r="AH302" s="194"/>
      <c r="AI302" s="99"/>
      <c r="AJ302" s="258"/>
      <c r="AK302" s="95"/>
      <c r="AL302" s="88"/>
      <c r="AM302" s="88"/>
      <c r="AN302" s="94"/>
      <c r="AO302" s="94">
        <f t="shared" si="313"/>
        <v>0</v>
      </c>
      <c r="AP302" s="100" t="s">
        <v>17</v>
      </c>
      <c r="AQ302" s="101" t="s">
        <v>30</v>
      </c>
      <c r="AR302" s="101" t="s">
        <v>30</v>
      </c>
      <c r="AS302" s="101" t="s">
        <v>30</v>
      </c>
      <c r="AT302" s="102" t="s">
        <v>30</v>
      </c>
      <c r="AU302" s="194"/>
      <c r="AV302" s="194"/>
      <c r="AW302" s="88">
        <f t="shared" si="315"/>
        <v>0</v>
      </c>
      <c r="AX302" s="88"/>
      <c r="AY302" s="136"/>
      <c r="AZ302" s="103" t="e">
        <f>LOOKUP(AY302,#REF!,#REF!)</f>
        <v>#REF!</v>
      </c>
      <c r="BA302" s="92"/>
      <c r="BB302" s="137"/>
      <c r="BC302" s="104"/>
      <c r="BD302" s="105"/>
      <c r="BE302" s="105"/>
      <c r="BF302" s="104"/>
      <c r="BG302" s="105"/>
      <c r="BH302" s="107"/>
      <c r="BI302" s="108"/>
      <c r="BJ302" s="109"/>
      <c r="BK302" s="109"/>
      <c r="BL302" s="110"/>
      <c r="BM302" s="109"/>
      <c r="BN302" s="111"/>
      <c r="BO302" s="111"/>
      <c r="BP302" s="112"/>
      <c r="BQ302" s="113"/>
      <c r="BR302" s="114"/>
      <c r="BS302" s="113"/>
      <c r="BT302" s="115">
        <v>63794123</v>
      </c>
      <c r="BU302" s="116">
        <f t="shared" si="316"/>
        <v>63794123</v>
      </c>
      <c r="BV302" s="117">
        <f t="shared" si="452"/>
        <v>63794123</v>
      </c>
      <c r="BW302" s="118"/>
      <c r="BX302" s="118"/>
      <c r="BY302" s="118"/>
      <c r="BZ302" s="118"/>
      <c r="CA302" s="105"/>
      <c r="CB302" s="108"/>
      <c r="CC302" s="108"/>
      <c r="CD302" s="108"/>
      <c r="CE302" s="108"/>
      <c r="CF302" s="109"/>
      <c r="CG302" s="120"/>
      <c r="CH302" s="120"/>
      <c r="CI302" s="121"/>
      <c r="CJ302" s="121"/>
      <c r="CK302" s="121"/>
      <c r="CL302" s="122"/>
      <c r="CM302" s="123">
        <f t="shared" si="453"/>
        <v>0</v>
      </c>
      <c r="CN302" s="124"/>
      <c r="CO302" s="94"/>
      <c r="CP302" s="122"/>
      <c r="CQ302" s="125" t="e">
        <f>+SUMIFS(#REF!,#REF!,AG302)</f>
        <v>#REF!</v>
      </c>
      <c r="CR302" s="126" t="e">
        <f>+SUMIFS(#REF!,#REF!,BB302)+SUMIFS(#REF!,#REF!,BH302)+SUMIFS(#REF!,#REF!,BN302)</f>
        <v>#REF!</v>
      </c>
      <c r="CS302" s="127" t="e">
        <f t="shared" ref="CS302:CS303" si="463">+CQ302/BV302</f>
        <v>#REF!</v>
      </c>
      <c r="CT302" s="128"/>
      <c r="CU302" s="129">
        <f t="shared" si="455"/>
        <v>0</v>
      </c>
      <c r="CV302" s="130"/>
      <c r="CW302" s="131">
        <f t="shared" si="456"/>
        <v>0</v>
      </c>
      <c r="CX302" s="129">
        <f t="shared" ref="CX302:CX303" si="464">+CM302</f>
        <v>0</v>
      </c>
      <c r="CY302" s="132">
        <f t="shared" ref="CY302:CY303" si="465">+CX302-CW302</f>
        <v>0</v>
      </c>
      <c r="CZ302" s="132">
        <f t="shared" ref="CZ302:CZ303" si="466">+$DB$1-CW302</f>
        <v>42277</v>
      </c>
      <c r="DA302" s="133">
        <f t="shared" ref="DA302:DA303" si="467">+IF(CZ302&gt;=CY302,100,(CZ302/CY302)*100)</f>
        <v>100</v>
      </c>
      <c r="DB302" s="459"/>
      <c r="DC302" s="132">
        <f t="shared" ref="DC302:DC303" si="468">+DA302</f>
        <v>100</v>
      </c>
      <c r="DD302" s="134" t="e">
        <f t="shared" ref="DD302:DD303" si="469">+CS302</f>
        <v>#REF!</v>
      </c>
    </row>
    <row r="303" spans="2:108" s="141" customFormat="1" x14ac:dyDescent="0.25">
      <c r="B303" s="197"/>
      <c r="C303" s="43"/>
      <c r="D303" s="84"/>
      <c r="E303" s="194"/>
      <c r="F303" s="85"/>
      <c r="G303" s="85"/>
      <c r="H303" s="86"/>
      <c r="I303" s="86"/>
      <c r="J303" s="145"/>
      <c r="K303" s="98"/>
      <c r="L303" s="87"/>
      <c r="M303" s="87"/>
      <c r="N303" s="88"/>
      <c r="O303" s="97"/>
      <c r="P303" s="90"/>
      <c r="Q303" s="89"/>
      <c r="R303" s="90"/>
      <c r="S303" s="91"/>
      <c r="T303" s="92"/>
      <c r="U303" s="91"/>
      <c r="V303" s="93"/>
      <c r="W303" s="194"/>
      <c r="X303" s="194"/>
      <c r="Y303" s="94">
        <f t="shared" si="314"/>
        <v>0</v>
      </c>
      <c r="Z303" s="86"/>
      <c r="AA303" s="86"/>
      <c r="AB303" s="86"/>
      <c r="AC303" s="86"/>
      <c r="AD303" s="95"/>
      <c r="AE303" s="96"/>
      <c r="AF303" s="83"/>
      <c r="AG303" s="98"/>
      <c r="AH303" s="194"/>
      <c r="AI303" s="99"/>
      <c r="AJ303" s="258"/>
      <c r="AK303" s="95"/>
      <c r="AL303" s="88"/>
      <c r="AM303" s="88"/>
      <c r="AN303" s="94"/>
      <c r="AO303" s="94">
        <f t="shared" si="313"/>
        <v>0</v>
      </c>
      <c r="AP303" s="100" t="s">
        <v>17</v>
      </c>
      <c r="AQ303" s="101" t="s">
        <v>30</v>
      </c>
      <c r="AR303" s="101" t="s">
        <v>30</v>
      </c>
      <c r="AS303" s="101" t="s">
        <v>30</v>
      </c>
      <c r="AT303" s="102" t="s">
        <v>30</v>
      </c>
      <c r="AU303" s="194"/>
      <c r="AV303" s="194"/>
      <c r="AW303" s="88">
        <f t="shared" si="315"/>
        <v>0</v>
      </c>
      <c r="AX303" s="88"/>
      <c r="AY303" s="136"/>
      <c r="AZ303" s="103">
        <v>80065170</v>
      </c>
      <c r="BA303" s="92"/>
      <c r="BB303" s="104"/>
      <c r="BC303" s="104"/>
      <c r="BD303" s="105"/>
      <c r="BE303" s="138"/>
      <c r="BF303" s="104"/>
      <c r="BG303" s="105"/>
      <c r="BH303" s="107"/>
      <c r="BI303" s="108"/>
      <c r="BJ303" s="109"/>
      <c r="BK303" s="109"/>
      <c r="BL303" s="110"/>
      <c r="BM303" s="109"/>
      <c r="BN303" s="111"/>
      <c r="BO303" s="111"/>
      <c r="BP303" s="112"/>
      <c r="BQ303" s="113"/>
      <c r="BR303" s="114"/>
      <c r="BS303" s="113"/>
      <c r="BT303" s="115">
        <f t="shared" ref="BT303:BT328" si="470">+AN303</f>
        <v>0</v>
      </c>
      <c r="BU303" s="116">
        <f t="shared" si="316"/>
        <v>0</v>
      </c>
      <c r="BV303" s="117">
        <f t="shared" si="452"/>
        <v>0</v>
      </c>
      <c r="BW303" s="118"/>
      <c r="BX303" s="118"/>
      <c r="BY303" s="119"/>
      <c r="BZ303" s="118"/>
      <c r="CA303" s="105"/>
      <c r="CB303" s="108"/>
      <c r="CC303" s="108"/>
      <c r="CD303" s="139"/>
      <c r="CE303" s="108"/>
      <c r="CF303" s="109"/>
      <c r="CG303" s="120"/>
      <c r="CH303" s="120"/>
      <c r="CI303" s="121"/>
      <c r="CJ303" s="121"/>
      <c r="CK303" s="121"/>
      <c r="CL303" s="122"/>
      <c r="CM303" s="123">
        <f t="shared" si="453"/>
        <v>0</v>
      </c>
      <c r="CN303" s="124"/>
      <c r="CO303" s="94"/>
      <c r="CP303" s="122"/>
      <c r="CQ303" s="125" t="e">
        <f>+SUMIFS(#REF!,#REF!,AG303)</f>
        <v>#REF!</v>
      </c>
      <c r="CR303" s="126" t="e">
        <f>+SUMIFS(#REF!,#REF!,BB303)+SUMIFS(#REF!,#REF!,BH303)+SUMIFS(#REF!,#REF!,BN303)</f>
        <v>#REF!</v>
      </c>
      <c r="CS303" s="127" t="e">
        <f t="shared" si="463"/>
        <v>#REF!</v>
      </c>
      <c r="CT303" s="128"/>
      <c r="CU303" s="129">
        <f t="shared" si="455"/>
        <v>0</v>
      </c>
      <c r="CV303" s="130"/>
      <c r="CW303" s="131">
        <f t="shared" si="456"/>
        <v>0</v>
      </c>
      <c r="CX303" s="129">
        <f t="shared" si="464"/>
        <v>0</v>
      </c>
      <c r="CY303" s="132">
        <f t="shared" si="465"/>
        <v>0</v>
      </c>
      <c r="CZ303" s="132">
        <f t="shared" si="466"/>
        <v>42277</v>
      </c>
      <c r="DA303" s="133">
        <f t="shared" si="467"/>
        <v>100</v>
      </c>
      <c r="DB303" s="459"/>
      <c r="DC303" s="132">
        <f t="shared" si="468"/>
        <v>100</v>
      </c>
      <c r="DD303" s="134" t="e">
        <f t="shared" si="469"/>
        <v>#REF!</v>
      </c>
    </row>
    <row r="304" spans="2:108" s="147" customFormat="1" x14ac:dyDescent="0.25">
      <c r="B304" s="197"/>
      <c r="C304" s="187"/>
      <c r="D304" s="84"/>
      <c r="E304" s="194"/>
      <c r="F304" s="85"/>
      <c r="G304" s="85"/>
      <c r="H304" s="86"/>
      <c r="I304" s="216"/>
      <c r="J304" s="191"/>
      <c r="K304" s="143"/>
      <c r="L304" s="87"/>
      <c r="M304" s="190"/>
      <c r="N304" s="88"/>
      <c r="O304" s="97"/>
      <c r="P304" s="90"/>
      <c r="Q304" s="89"/>
      <c r="R304" s="90"/>
      <c r="S304" s="91"/>
      <c r="T304" s="92"/>
      <c r="U304" s="91"/>
      <c r="V304" s="224"/>
      <c r="W304" s="194"/>
      <c r="X304" s="194"/>
      <c r="Y304" s="94">
        <f t="shared" si="314"/>
        <v>0</v>
      </c>
      <c r="Z304" s="192"/>
      <c r="AA304" s="192"/>
      <c r="AB304" s="192"/>
      <c r="AC304" s="192"/>
      <c r="AD304" s="146"/>
      <c r="AE304" s="96"/>
      <c r="AF304" s="83"/>
      <c r="AG304" s="98"/>
      <c r="AH304" s="194"/>
      <c r="AI304" s="195"/>
      <c r="AJ304" s="257"/>
      <c r="AK304" s="146"/>
      <c r="AL304" s="88"/>
      <c r="AM304" s="88"/>
      <c r="AN304" s="94"/>
      <c r="AO304" s="94">
        <f t="shared" si="313"/>
        <v>0</v>
      </c>
      <c r="AP304" s="100" t="s">
        <v>17</v>
      </c>
      <c r="AQ304" s="101" t="s">
        <v>30</v>
      </c>
      <c r="AR304" s="101" t="s">
        <v>30</v>
      </c>
      <c r="AS304" s="101" t="s">
        <v>30</v>
      </c>
      <c r="AT304" s="102" t="s">
        <v>30</v>
      </c>
      <c r="AU304" s="194"/>
      <c r="AV304" s="194"/>
      <c r="AW304" s="88">
        <f t="shared" si="315"/>
        <v>0</v>
      </c>
      <c r="AX304" s="88"/>
      <c r="AY304" s="196"/>
      <c r="AZ304" s="103">
        <v>80065170</v>
      </c>
      <c r="BA304" s="232"/>
      <c r="BB304" s="104"/>
      <c r="BC304" s="104"/>
      <c r="BD304" s="105"/>
      <c r="BE304" s="106"/>
      <c r="BF304" s="104"/>
      <c r="BG304" s="105"/>
      <c r="BH304" s="107"/>
      <c r="BI304" s="108"/>
      <c r="BJ304" s="109"/>
      <c r="BK304" s="109"/>
      <c r="BL304" s="110"/>
      <c r="BM304" s="109"/>
      <c r="BN304" s="111"/>
      <c r="BO304" s="111"/>
      <c r="BP304" s="112"/>
      <c r="BQ304" s="113"/>
      <c r="BR304" s="114"/>
      <c r="BS304" s="113"/>
      <c r="BT304" s="115">
        <f t="shared" si="470"/>
        <v>0</v>
      </c>
      <c r="BU304" s="116">
        <f t="shared" si="316"/>
        <v>0</v>
      </c>
      <c r="BV304" s="117">
        <f t="shared" si="452"/>
        <v>0</v>
      </c>
      <c r="BW304" s="118"/>
      <c r="BX304" s="118"/>
      <c r="BY304" s="119"/>
      <c r="BZ304" s="118"/>
      <c r="CA304" s="105"/>
      <c r="CB304" s="109"/>
      <c r="CC304" s="108"/>
      <c r="CD304" s="108"/>
      <c r="CE304" s="108"/>
      <c r="CF304" s="109"/>
      <c r="CG304" s="120"/>
      <c r="CH304" s="120"/>
      <c r="CI304" s="121"/>
      <c r="CJ304" s="121"/>
      <c r="CK304" s="121"/>
      <c r="CL304" s="122"/>
      <c r="CM304" s="123">
        <f t="shared" si="453"/>
        <v>0</v>
      </c>
      <c r="CN304" s="124"/>
      <c r="CO304" s="94"/>
      <c r="CP304" s="122"/>
      <c r="CQ304" s="125" t="e">
        <f>+SUMIFS(#REF!,#REF!,AG304)</f>
        <v>#REF!</v>
      </c>
      <c r="CR304" s="126" t="e">
        <f>+SUMIFS(#REF!,#REF!,BB304)+SUMIFS(#REF!,#REF!,BH304)+SUMIFS(#REF!,#REF!,BN304)</f>
        <v>#REF!</v>
      </c>
      <c r="CS304" s="127" t="e">
        <f t="shared" ref="CS304:CS305" si="471">+CQ304/BV304</f>
        <v>#REF!</v>
      </c>
      <c r="CT304" s="128"/>
      <c r="CU304" s="129">
        <f t="shared" si="455"/>
        <v>0</v>
      </c>
      <c r="CV304" s="130"/>
      <c r="CW304" s="131">
        <f t="shared" si="456"/>
        <v>0</v>
      </c>
      <c r="CX304" s="129">
        <f t="shared" ref="CX304:CX305" si="472">+CM304</f>
        <v>0</v>
      </c>
      <c r="CY304" s="132">
        <f t="shared" ref="CY304:CY305" si="473">+CX304-CW304</f>
        <v>0</v>
      </c>
      <c r="CZ304" s="132">
        <f t="shared" ref="CZ304:CZ305" si="474">+$DB$1-CW304</f>
        <v>42277</v>
      </c>
      <c r="DA304" s="133">
        <f t="shared" ref="DA304:DA305" si="475">+IF(CZ304&gt;=CY304,100,(CZ304/CY304)*100)</f>
        <v>100</v>
      </c>
      <c r="DB304" s="459"/>
      <c r="DC304" s="132">
        <f t="shared" ref="DC304:DC305" si="476">+DA304</f>
        <v>100</v>
      </c>
      <c r="DD304" s="134" t="e">
        <f t="shared" ref="DD304:DD305" si="477">+CS304</f>
        <v>#REF!</v>
      </c>
    </row>
    <row r="305" spans="2:108" s="141" customFormat="1" x14ac:dyDescent="0.25">
      <c r="B305" s="197"/>
      <c r="C305" s="43"/>
      <c r="D305" s="84"/>
      <c r="E305" s="194"/>
      <c r="F305" s="85"/>
      <c r="G305" s="85"/>
      <c r="H305" s="86"/>
      <c r="I305" s="86"/>
      <c r="J305" s="145"/>
      <c r="K305" s="98"/>
      <c r="L305" s="87"/>
      <c r="M305" s="87"/>
      <c r="N305" s="88"/>
      <c r="O305" s="97"/>
      <c r="P305" s="90"/>
      <c r="Q305" s="89"/>
      <c r="R305" s="90"/>
      <c r="S305" s="91"/>
      <c r="T305" s="92"/>
      <c r="U305" s="91"/>
      <c r="V305" s="135"/>
      <c r="W305" s="194"/>
      <c r="X305" s="194"/>
      <c r="Y305" s="94">
        <f t="shared" si="314"/>
        <v>0</v>
      </c>
      <c r="Z305" s="86"/>
      <c r="AA305" s="86"/>
      <c r="AB305" s="86"/>
      <c r="AC305" s="86"/>
      <c r="AD305" s="95"/>
      <c r="AE305" s="96"/>
      <c r="AF305" s="83"/>
      <c r="AG305" s="98"/>
      <c r="AH305" s="194"/>
      <c r="AI305" s="99"/>
      <c r="AJ305" s="258"/>
      <c r="AK305" s="95"/>
      <c r="AL305" s="88"/>
      <c r="AM305" s="88"/>
      <c r="AN305" s="94"/>
      <c r="AO305" s="94">
        <f t="shared" si="313"/>
        <v>0</v>
      </c>
      <c r="AP305" s="100" t="s">
        <v>17</v>
      </c>
      <c r="AQ305" s="101" t="s">
        <v>30</v>
      </c>
      <c r="AR305" s="101" t="s">
        <v>30</v>
      </c>
      <c r="AS305" s="101" t="s">
        <v>30</v>
      </c>
      <c r="AT305" s="102" t="s">
        <v>30</v>
      </c>
      <c r="AU305" s="194"/>
      <c r="AV305" s="194"/>
      <c r="AW305" s="88">
        <f t="shared" si="315"/>
        <v>0</v>
      </c>
      <c r="AX305" s="88"/>
      <c r="AY305" s="136"/>
      <c r="AZ305" s="103" t="e">
        <f>LOOKUP(AY305,#REF!,#REF!)</f>
        <v>#REF!</v>
      </c>
      <c r="BA305" s="92"/>
      <c r="BB305" s="137"/>
      <c r="BC305" s="104"/>
      <c r="BD305" s="105"/>
      <c r="BE305" s="105"/>
      <c r="BF305" s="104"/>
      <c r="BG305" s="105"/>
      <c r="BH305" s="107"/>
      <c r="BI305" s="108"/>
      <c r="BJ305" s="109"/>
      <c r="BK305" s="109"/>
      <c r="BL305" s="110"/>
      <c r="BM305" s="109"/>
      <c r="BN305" s="111"/>
      <c r="BO305" s="111"/>
      <c r="BP305" s="112"/>
      <c r="BQ305" s="113"/>
      <c r="BR305" s="114"/>
      <c r="BS305" s="113"/>
      <c r="BT305" s="115">
        <f t="shared" si="470"/>
        <v>0</v>
      </c>
      <c r="BU305" s="116">
        <f t="shared" si="316"/>
        <v>0</v>
      </c>
      <c r="BV305" s="117">
        <f t="shared" si="452"/>
        <v>0</v>
      </c>
      <c r="BW305" s="118"/>
      <c r="BX305" s="118"/>
      <c r="BY305" s="118"/>
      <c r="BZ305" s="118"/>
      <c r="CA305" s="105"/>
      <c r="CB305" s="108"/>
      <c r="CC305" s="108"/>
      <c r="CD305" s="108"/>
      <c r="CE305" s="108"/>
      <c r="CF305" s="109"/>
      <c r="CG305" s="120"/>
      <c r="CH305" s="120"/>
      <c r="CI305" s="121"/>
      <c r="CJ305" s="121"/>
      <c r="CK305" s="121"/>
      <c r="CL305" s="122"/>
      <c r="CM305" s="123">
        <f t="shared" si="453"/>
        <v>0</v>
      </c>
      <c r="CN305" s="124"/>
      <c r="CO305" s="94"/>
      <c r="CP305" s="122"/>
      <c r="CQ305" s="125" t="e">
        <f>+SUMIFS(#REF!,#REF!,AG305)</f>
        <v>#REF!</v>
      </c>
      <c r="CR305" s="126" t="e">
        <f>+SUMIFS(#REF!,#REF!,BB305)+SUMIFS(#REF!,#REF!,BH305)+SUMIFS(#REF!,#REF!,BN305)</f>
        <v>#REF!</v>
      </c>
      <c r="CS305" s="127" t="e">
        <f t="shared" si="471"/>
        <v>#REF!</v>
      </c>
      <c r="CT305" s="128"/>
      <c r="CU305" s="129">
        <f t="shared" si="455"/>
        <v>0</v>
      </c>
      <c r="CV305" s="130"/>
      <c r="CW305" s="131">
        <f t="shared" si="456"/>
        <v>0</v>
      </c>
      <c r="CX305" s="129">
        <f t="shared" si="472"/>
        <v>0</v>
      </c>
      <c r="CY305" s="132">
        <f t="shared" si="473"/>
        <v>0</v>
      </c>
      <c r="CZ305" s="132">
        <f t="shared" si="474"/>
        <v>42277</v>
      </c>
      <c r="DA305" s="133">
        <f t="shared" si="475"/>
        <v>100</v>
      </c>
      <c r="DB305" s="459"/>
      <c r="DC305" s="132">
        <f t="shared" si="476"/>
        <v>100</v>
      </c>
      <c r="DD305" s="134" t="e">
        <f t="shared" si="477"/>
        <v>#REF!</v>
      </c>
    </row>
    <row r="306" spans="2:108" s="141" customFormat="1" x14ac:dyDescent="0.25">
      <c r="B306" s="197"/>
      <c r="C306" s="43"/>
      <c r="D306" s="84"/>
      <c r="E306" s="194"/>
      <c r="F306" s="85"/>
      <c r="G306" s="85"/>
      <c r="H306" s="86"/>
      <c r="I306" s="86"/>
      <c r="J306" s="145"/>
      <c r="K306" s="98"/>
      <c r="L306" s="87"/>
      <c r="M306" s="87"/>
      <c r="N306" s="88"/>
      <c r="O306" s="97"/>
      <c r="P306" s="90"/>
      <c r="Q306" s="89"/>
      <c r="R306" s="90"/>
      <c r="S306" s="91"/>
      <c r="T306" s="92"/>
      <c r="U306" s="91"/>
      <c r="V306" s="93"/>
      <c r="W306" s="194"/>
      <c r="X306" s="194"/>
      <c r="Y306" s="94">
        <f t="shared" si="314"/>
        <v>0</v>
      </c>
      <c r="Z306" s="86"/>
      <c r="AA306" s="86"/>
      <c r="AB306" s="86"/>
      <c r="AC306" s="86"/>
      <c r="AD306" s="95"/>
      <c r="AE306" s="96"/>
      <c r="AF306" s="83"/>
      <c r="AG306" s="98"/>
      <c r="AH306" s="194"/>
      <c r="AI306" s="99"/>
      <c r="AJ306" s="258"/>
      <c r="AK306" s="95"/>
      <c r="AL306" s="88"/>
      <c r="AM306" s="88"/>
      <c r="AN306" s="94"/>
      <c r="AO306" s="94">
        <f t="shared" si="313"/>
        <v>0</v>
      </c>
      <c r="AP306" s="100" t="s">
        <v>17</v>
      </c>
      <c r="AQ306" s="101" t="s">
        <v>30</v>
      </c>
      <c r="AR306" s="101" t="s">
        <v>30</v>
      </c>
      <c r="AS306" s="101" t="s">
        <v>30</v>
      </c>
      <c r="AT306" s="102" t="s">
        <v>30</v>
      </c>
      <c r="AU306" s="194"/>
      <c r="AV306" s="194"/>
      <c r="AW306" s="88">
        <f t="shared" si="315"/>
        <v>0</v>
      </c>
      <c r="AX306" s="88"/>
      <c r="AY306" s="136"/>
      <c r="AZ306" s="103" t="e">
        <f>LOOKUP(AY306,#REF!,#REF!)</f>
        <v>#REF!</v>
      </c>
      <c r="BA306" s="92"/>
      <c r="BB306" s="104"/>
      <c r="BC306" s="104"/>
      <c r="BD306" s="105"/>
      <c r="BE306" s="138"/>
      <c r="BF306" s="104"/>
      <c r="BG306" s="105"/>
      <c r="BH306" s="107"/>
      <c r="BI306" s="108"/>
      <c r="BJ306" s="109"/>
      <c r="BK306" s="109"/>
      <c r="BL306" s="110"/>
      <c r="BM306" s="109"/>
      <c r="BN306" s="111"/>
      <c r="BO306" s="111"/>
      <c r="BP306" s="112"/>
      <c r="BQ306" s="113"/>
      <c r="BR306" s="114"/>
      <c r="BS306" s="113"/>
      <c r="BT306" s="115">
        <f t="shared" si="470"/>
        <v>0</v>
      </c>
      <c r="BU306" s="116">
        <f t="shared" si="316"/>
        <v>0</v>
      </c>
      <c r="BV306" s="117">
        <f t="shared" si="452"/>
        <v>0</v>
      </c>
      <c r="BW306" s="118"/>
      <c r="BX306" s="118"/>
      <c r="BY306" s="119"/>
      <c r="BZ306" s="118"/>
      <c r="CA306" s="105"/>
      <c r="CB306" s="108"/>
      <c r="CC306" s="108"/>
      <c r="CD306" s="139"/>
      <c r="CE306" s="108"/>
      <c r="CF306" s="109"/>
      <c r="CG306" s="120"/>
      <c r="CH306" s="120"/>
      <c r="CI306" s="121"/>
      <c r="CJ306" s="121"/>
      <c r="CK306" s="121"/>
      <c r="CL306" s="122"/>
      <c r="CM306" s="123">
        <f t="shared" si="453"/>
        <v>0</v>
      </c>
      <c r="CN306" s="124"/>
      <c r="CO306" s="94"/>
      <c r="CP306" s="122"/>
      <c r="CQ306" s="125" t="e">
        <f>+SUMIFS(#REF!,#REF!,AG306)</f>
        <v>#REF!</v>
      </c>
      <c r="CR306" s="126" t="e">
        <f>+SUMIFS(#REF!,#REF!,BB306)+SUMIFS(#REF!,#REF!,BH306)+SUMIFS(#REF!,#REF!,BN306)</f>
        <v>#REF!</v>
      </c>
      <c r="CS306" s="127" t="e">
        <f t="shared" ref="CS306:CS307" si="478">+CQ306/BV306</f>
        <v>#REF!</v>
      </c>
      <c r="CT306" s="128"/>
      <c r="CU306" s="129">
        <f t="shared" si="455"/>
        <v>0</v>
      </c>
      <c r="CV306" s="130"/>
      <c r="CW306" s="131">
        <f t="shared" si="456"/>
        <v>0</v>
      </c>
      <c r="CX306" s="129">
        <f t="shared" ref="CX306:CX307" si="479">+CM306</f>
        <v>0</v>
      </c>
      <c r="CY306" s="132">
        <f t="shared" ref="CY306:CY307" si="480">+CX306-CW306</f>
        <v>0</v>
      </c>
      <c r="CZ306" s="132">
        <f t="shared" ref="CZ306:CZ307" si="481">+$DB$1-CW306</f>
        <v>42277</v>
      </c>
      <c r="DA306" s="133">
        <f t="shared" ref="DA306:DA307" si="482">+IF(CZ306&gt;=CY306,100,(CZ306/CY306)*100)</f>
        <v>100</v>
      </c>
      <c r="DB306" s="459"/>
      <c r="DC306" s="132">
        <f t="shared" ref="DC306:DC308" si="483">+DA306</f>
        <v>100</v>
      </c>
      <c r="DD306" s="134" t="e">
        <f t="shared" ref="DD306:DD308" si="484">+CS306</f>
        <v>#REF!</v>
      </c>
    </row>
    <row r="307" spans="2:108" s="141" customFormat="1" x14ac:dyDescent="0.25">
      <c r="B307" s="197"/>
      <c r="C307" s="187"/>
      <c r="D307" s="84"/>
      <c r="E307" s="194"/>
      <c r="F307" s="85"/>
      <c r="G307" s="85"/>
      <c r="H307" s="86"/>
      <c r="I307" s="216"/>
      <c r="J307" s="191"/>
      <c r="K307" s="143"/>
      <c r="L307" s="87"/>
      <c r="M307" s="190"/>
      <c r="N307" s="88"/>
      <c r="O307" s="97"/>
      <c r="P307" s="90"/>
      <c r="Q307" s="89"/>
      <c r="R307" s="90"/>
      <c r="S307" s="91"/>
      <c r="T307" s="92"/>
      <c r="U307" s="91"/>
      <c r="V307" s="224"/>
      <c r="W307" s="194"/>
      <c r="X307" s="194"/>
      <c r="Y307" s="94">
        <f t="shared" si="314"/>
        <v>0</v>
      </c>
      <c r="Z307" s="192"/>
      <c r="AA307" s="192"/>
      <c r="AB307" s="192"/>
      <c r="AC307" s="192"/>
      <c r="AD307" s="146"/>
      <c r="AE307" s="96"/>
      <c r="AF307" s="83"/>
      <c r="AG307" s="98"/>
      <c r="AH307" s="194"/>
      <c r="AI307" s="195"/>
      <c r="AJ307" s="257"/>
      <c r="AK307" s="146"/>
      <c r="AL307" s="88"/>
      <c r="AM307" s="88"/>
      <c r="AN307" s="94"/>
      <c r="AO307" s="94">
        <f t="shared" si="313"/>
        <v>0</v>
      </c>
      <c r="AP307" s="100" t="s">
        <v>17</v>
      </c>
      <c r="AQ307" s="101" t="s">
        <v>30</v>
      </c>
      <c r="AR307" s="101" t="s">
        <v>30</v>
      </c>
      <c r="AS307" s="101" t="s">
        <v>30</v>
      </c>
      <c r="AT307" s="102" t="s">
        <v>30</v>
      </c>
      <c r="AU307" s="194"/>
      <c r="AV307" s="194"/>
      <c r="AW307" s="88">
        <f t="shared" si="315"/>
        <v>0</v>
      </c>
      <c r="AX307" s="88"/>
      <c r="AY307" s="196"/>
      <c r="AZ307" s="103" t="e">
        <f>LOOKUP(AY307,#REF!,#REF!)</f>
        <v>#REF!</v>
      </c>
      <c r="BA307" s="232"/>
      <c r="BB307" s="104"/>
      <c r="BC307" s="104"/>
      <c r="BD307" s="105"/>
      <c r="BE307" s="106"/>
      <c r="BF307" s="104"/>
      <c r="BG307" s="105"/>
      <c r="BH307" s="107"/>
      <c r="BI307" s="108"/>
      <c r="BJ307" s="109"/>
      <c r="BK307" s="109"/>
      <c r="BL307" s="110"/>
      <c r="BM307" s="109"/>
      <c r="BN307" s="111"/>
      <c r="BO307" s="111"/>
      <c r="BP307" s="112"/>
      <c r="BQ307" s="113"/>
      <c r="BR307" s="114"/>
      <c r="BS307" s="113"/>
      <c r="BT307" s="115">
        <f t="shared" si="470"/>
        <v>0</v>
      </c>
      <c r="BU307" s="116">
        <f t="shared" si="316"/>
        <v>0</v>
      </c>
      <c r="BV307" s="117">
        <f t="shared" si="452"/>
        <v>0</v>
      </c>
      <c r="BW307" s="118"/>
      <c r="BX307" s="118"/>
      <c r="BY307" s="119"/>
      <c r="BZ307" s="118"/>
      <c r="CA307" s="105"/>
      <c r="CB307" s="109"/>
      <c r="CC307" s="108"/>
      <c r="CD307" s="108"/>
      <c r="CE307" s="108"/>
      <c r="CF307" s="109"/>
      <c r="CG307" s="120"/>
      <c r="CH307" s="120"/>
      <c r="CI307" s="121"/>
      <c r="CJ307" s="121"/>
      <c r="CK307" s="121"/>
      <c r="CL307" s="122"/>
      <c r="CM307" s="123">
        <f t="shared" si="453"/>
        <v>0</v>
      </c>
      <c r="CN307" s="124"/>
      <c r="CO307" s="94"/>
      <c r="CP307" s="122"/>
      <c r="CQ307" s="125" t="e">
        <f>+SUMIFS(#REF!,#REF!,AG307)</f>
        <v>#REF!</v>
      </c>
      <c r="CR307" s="126" t="e">
        <f>+SUMIFS(#REF!,#REF!,BB307)+SUMIFS(#REF!,#REF!,BH307)+SUMIFS(#REF!,#REF!,BN307)</f>
        <v>#REF!</v>
      </c>
      <c r="CS307" s="127" t="e">
        <f t="shared" si="478"/>
        <v>#REF!</v>
      </c>
      <c r="CT307" s="128"/>
      <c r="CU307" s="129">
        <f t="shared" si="455"/>
        <v>0</v>
      </c>
      <c r="CV307" s="130"/>
      <c r="CW307" s="131">
        <f t="shared" si="456"/>
        <v>0</v>
      </c>
      <c r="CX307" s="129">
        <f t="shared" si="479"/>
        <v>0</v>
      </c>
      <c r="CY307" s="132">
        <f t="shared" si="480"/>
        <v>0</v>
      </c>
      <c r="CZ307" s="132">
        <f t="shared" si="481"/>
        <v>42277</v>
      </c>
      <c r="DA307" s="133">
        <f t="shared" si="482"/>
        <v>100</v>
      </c>
      <c r="DB307" s="459"/>
      <c r="DC307" s="132">
        <f t="shared" si="483"/>
        <v>100</v>
      </c>
      <c r="DD307" s="134" t="e">
        <f t="shared" si="484"/>
        <v>#REF!</v>
      </c>
    </row>
    <row r="308" spans="2:108" s="148" customFormat="1" x14ac:dyDescent="0.25">
      <c r="B308" s="197"/>
      <c r="C308" s="43"/>
      <c r="D308" s="84"/>
      <c r="E308" s="194"/>
      <c r="F308" s="85"/>
      <c r="G308" s="85"/>
      <c r="H308" s="86"/>
      <c r="I308" s="86"/>
      <c r="J308" s="145"/>
      <c r="K308" s="98"/>
      <c r="L308" s="87"/>
      <c r="M308" s="87"/>
      <c r="N308" s="88"/>
      <c r="O308" s="97"/>
      <c r="P308" s="90"/>
      <c r="Q308" s="89"/>
      <c r="R308" s="90"/>
      <c r="S308" s="91"/>
      <c r="T308" s="92"/>
      <c r="U308" s="91"/>
      <c r="V308" s="135"/>
      <c r="W308" s="194"/>
      <c r="X308" s="194"/>
      <c r="Y308" s="94">
        <f t="shared" si="314"/>
        <v>0</v>
      </c>
      <c r="Z308" s="86"/>
      <c r="AA308" s="86"/>
      <c r="AB308" s="86"/>
      <c r="AC308" s="86"/>
      <c r="AD308" s="95"/>
      <c r="AE308" s="96"/>
      <c r="AF308" s="83"/>
      <c r="AG308" s="98"/>
      <c r="AH308" s="194"/>
      <c r="AI308" s="99"/>
      <c r="AJ308" s="258"/>
      <c r="AK308" s="95"/>
      <c r="AL308" s="88"/>
      <c r="AM308" s="88"/>
      <c r="AN308" s="94"/>
      <c r="AO308" s="94">
        <f t="shared" si="313"/>
        <v>0</v>
      </c>
      <c r="AP308" s="100" t="s">
        <v>17</v>
      </c>
      <c r="AQ308" s="101" t="s">
        <v>30</v>
      </c>
      <c r="AR308" s="101" t="s">
        <v>30</v>
      </c>
      <c r="AS308" s="101" t="s">
        <v>30</v>
      </c>
      <c r="AT308" s="102" t="s">
        <v>30</v>
      </c>
      <c r="AU308" s="194"/>
      <c r="AV308" s="194"/>
      <c r="AW308" s="88">
        <f t="shared" si="315"/>
        <v>0</v>
      </c>
      <c r="AX308" s="88"/>
      <c r="AY308" s="136"/>
      <c r="AZ308" s="103" t="e">
        <f>LOOKUP(AY308,#REF!,#REF!)</f>
        <v>#REF!</v>
      </c>
      <c r="BA308" s="92"/>
      <c r="BB308" s="137"/>
      <c r="BC308" s="104"/>
      <c r="BD308" s="105"/>
      <c r="BE308" s="105"/>
      <c r="BF308" s="104"/>
      <c r="BG308" s="105"/>
      <c r="BH308" s="107"/>
      <c r="BI308" s="108"/>
      <c r="BJ308" s="109"/>
      <c r="BK308" s="109"/>
      <c r="BL308" s="110"/>
      <c r="BM308" s="109"/>
      <c r="BN308" s="111"/>
      <c r="BO308" s="111"/>
      <c r="BP308" s="112"/>
      <c r="BQ308" s="113"/>
      <c r="BR308" s="114"/>
      <c r="BS308" s="113"/>
      <c r="BT308" s="115">
        <f t="shared" si="470"/>
        <v>0</v>
      </c>
      <c r="BU308" s="116">
        <f t="shared" si="316"/>
        <v>0</v>
      </c>
      <c r="BV308" s="117">
        <f t="shared" si="452"/>
        <v>0</v>
      </c>
      <c r="BW308" s="118"/>
      <c r="BX308" s="118"/>
      <c r="BY308" s="118"/>
      <c r="BZ308" s="118"/>
      <c r="CA308" s="105"/>
      <c r="CB308" s="108"/>
      <c r="CC308" s="108"/>
      <c r="CD308" s="108"/>
      <c r="CE308" s="108"/>
      <c r="CF308" s="109"/>
      <c r="CG308" s="120"/>
      <c r="CH308" s="120"/>
      <c r="CI308" s="121"/>
      <c r="CJ308" s="121"/>
      <c r="CK308" s="121"/>
      <c r="CL308" s="122"/>
      <c r="CM308" s="123"/>
      <c r="CN308" s="124"/>
      <c r="CO308" s="94"/>
      <c r="CP308" s="122"/>
      <c r="CQ308" s="125"/>
      <c r="CR308" s="126"/>
      <c r="CS308" s="127"/>
      <c r="CT308" s="128"/>
      <c r="CU308" s="129"/>
      <c r="CV308" s="130"/>
      <c r="CW308" s="131"/>
      <c r="CX308" s="129"/>
      <c r="CY308" s="132"/>
      <c r="CZ308" s="132"/>
      <c r="DA308" s="133"/>
      <c r="DB308" s="459"/>
      <c r="DC308" s="132">
        <f t="shared" si="483"/>
        <v>0</v>
      </c>
      <c r="DD308" s="134">
        <f t="shared" si="484"/>
        <v>0</v>
      </c>
    </row>
    <row r="309" spans="2:108" s="147" customFormat="1" x14ac:dyDescent="0.25">
      <c r="B309" s="197"/>
      <c r="C309" s="43"/>
      <c r="D309" s="84"/>
      <c r="E309" s="194"/>
      <c r="F309" s="85"/>
      <c r="G309" s="85"/>
      <c r="H309" s="86"/>
      <c r="I309" s="86"/>
      <c r="J309" s="145"/>
      <c r="K309" s="98"/>
      <c r="L309" s="87"/>
      <c r="M309" s="87"/>
      <c r="N309" s="88"/>
      <c r="O309" s="97"/>
      <c r="P309" s="90"/>
      <c r="Q309" s="89"/>
      <c r="R309" s="90"/>
      <c r="S309" s="91"/>
      <c r="T309" s="92"/>
      <c r="U309" s="91"/>
      <c r="V309" s="93"/>
      <c r="W309" s="194"/>
      <c r="X309" s="194"/>
      <c r="Y309" s="94">
        <f t="shared" si="314"/>
        <v>0</v>
      </c>
      <c r="Z309" s="86"/>
      <c r="AA309" s="86"/>
      <c r="AB309" s="86"/>
      <c r="AC309" s="86"/>
      <c r="AD309" s="95"/>
      <c r="AE309" s="96"/>
      <c r="AF309" s="83"/>
      <c r="AG309" s="98"/>
      <c r="AH309" s="194"/>
      <c r="AI309" s="99"/>
      <c r="AJ309" s="258"/>
      <c r="AK309" s="95"/>
      <c r="AL309" s="88"/>
      <c r="AM309" s="88"/>
      <c r="AN309" s="94"/>
      <c r="AO309" s="94">
        <f t="shared" si="313"/>
        <v>0</v>
      </c>
      <c r="AP309" s="100" t="s">
        <v>17</v>
      </c>
      <c r="AQ309" s="101" t="s">
        <v>30</v>
      </c>
      <c r="AR309" s="101" t="s">
        <v>30</v>
      </c>
      <c r="AS309" s="101" t="s">
        <v>30</v>
      </c>
      <c r="AT309" s="102" t="s">
        <v>30</v>
      </c>
      <c r="AU309" s="194"/>
      <c r="AV309" s="194"/>
      <c r="AW309" s="88">
        <f t="shared" si="315"/>
        <v>0</v>
      </c>
      <c r="AX309" s="88"/>
      <c r="AY309" s="136"/>
      <c r="AZ309" s="103" t="e">
        <f>LOOKUP(AY309,#REF!,#REF!)</f>
        <v>#REF!</v>
      </c>
      <c r="BA309" s="92"/>
      <c r="BB309" s="104"/>
      <c r="BC309" s="104"/>
      <c r="BD309" s="105"/>
      <c r="BE309" s="138"/>
      <c r="BF309" s="104"/>
      <c r="BG309" s="105"/>
      <c r="BH309" s="107"/>
      <c r="BI309" s="108"/>
      <c r="BJ309" s="109"/>
      <c r="BK309" s="109"/>
      <c r="BL309" s="110"/>
      <c r="BM309" s="109"/>
      <c r="BN309" s="111"/>
      <c r="BO309" s="111"/>
      <c r="BP309" s="112"/>
      <c r="BQ309" s="113"/>
      <c r="BR309" s="114"/>
      <c r="BS309" s="113"/>
      <c r="BT309" s="115">
        <f t="shared" si="470"/>
        <v>0</v>
      </c>
      <c r="BU309" s="116">
        <f t="shared" si="316"/>
        <v>0</v>
      </c>
      <c r="BV309" s="117">
        <v>303630000</v>
      </c>
      <c r="BW309" s="118"/>
      <c r="BX309" s="118"/>
      <c r="BY309" s="119"/>
      <c r="BZ309" s="118"/>
      <c r="CA309" s="105"/>
      <c r="CB309" s="108"/>
      <c r="CC309" s="108"/>
      <c r="CD309" s="139"/>
      <c r="CE309" s="108"/>
      <c r="CF309" s="109"/>
      <c r="CG309" s="120"/>
      <c r="CH309" s="120"/>
      <c r="CI309" s="121"/>
      <c r="CJ309" s="121"/>
      <c r="CK309" s="121"/>
      <c r="CL309" s="122"/>
      <c r="CM309" s="123">
        <f t="shared" ref="CM309:CM328" si="485">+IF(BX309&gt;AV309,IF(CC309&gt;BX309,IF(CH309&gt;CC309,CH309,CC309),BX309),AV309)</f>
        <v>0</v>
      </c>
      <c r="CN309" s="124"/>
      <c r="CO309" s="94"/>
      <c r="CP309" s="122"/>
      <c r="CQ309" s="125" t="e">
        <f>+SUMIFS(#REF!,#REF!,AG309)</f>
        <v>#REF!</v>
      </c>
      <c r="CR309" s="126" t="e">
        <f>+SUMIFS(#REF!,#REF!,BB309)+SUMIFS(#REF!,#REF!,BH309)+SUMIFS(#REF!,#REF!,BN309)</f>
        <v>#REF!</v>
      </c>
      <c r="CS309" s="127" t="e">
        <f t="shared" ref="CS309:CS311" si="486">+CQ309/BV309</f>
        <v>#REF!</v>
      </c>
      <c r="CT309" s="128"/>
      <c r="CU309" s="129">
        <f t="shared" ref="CU309:CU328" si="487">+R309</f>
        <v>0</v>
      </c>
      <c r="CV309" s="130"/>
      <c r="CW309" s="131">
        <f t="shared" ref="CW309:CW328" si="488">+AU309</f>
        <v>0</v>
      </c>
      <c r="CX309" s="129">
        <f t="shared" ref="CX309:CX311" si="489">+CM309</f>
        <v>0</v>
      </c>
      <c r="CY309" s="132">
        <f t="shared" ref="CY309:CY311" si="490">+CX309-CW309</f>
        <v>0</v>
      </c>
      <c r="CZ309" s="132">
        <f t="shared" ref="CZ309:CZ311" si="491">+$DB$1-CW309</f>
        <v>42277</v>
      </c>
      <c r="DA309" s="133">
        <f t="shared" ref="DA309:DA311" si="492">+IF(CZ309&gt;=CY309,100,(CZ309/CY309)*100)</f>
        <v>100</v>
      </c>
      <c r="DB309" s="459"/>
      <c r="DC309" s="132">
        <f t="shared" ref="DC309:DC311" si="493">+DA309</f>
        <v>100</v>
      </c>
      <c r="DD309" s="134" t="e">
        <f t="shared" ref="DD309:DD311" si="494">+CS309</f>
        <v>#REF!</v>
      </c>
    </row>
    <row r="310" spans="2:108" s="141" customFormat="1" x14ac:dyDescent="0.25">
      <c r="B310" s="197"/>
      <c r="C310" s="187"/>
      <c r="D310" s="84"/>
      <c r="E310" s="194"/>
      <c r="F310" s="85"/>
      <c r="G310" s="85"/>
      <c r="H310" s="86"/>
      <c r="I310" s="216"/>
      <c r="J310" s="191"/>
      <c r="K310" s="143"/>
      <c r="L310" s="87"/>
      <c r="M310" s="190"/>
      <c r="N310" s="88"/>
      <c r="O310" s="97"/>
      <c r="P310" s="90"/>
      <c r="Q310" s="89"/>
      <c r="R310" s="90"/>
      <c r="S310" s="91"/>
      <c r="T310" s="92"/>
      <c r="U310" s="91"/>
      <c r="V310" s="224"/>
      <c r="W310" s="194"/>
      <c r="X310" s="194"/>
      <c r="Y310" s="94">
        <f t="shared" si="314"/>
        <v>0</v>
      </c>
      <c r="Z310" s="192"/>
      <c r="AA310" s="192"/>
      <c r="AB310" s="192"/>
      <c r="AC310" s="192"/>
      <c r="AD310" s="146"/>
      <c r="AE310" s="96"/>
      <c r="AF310" s="83"/>
      <c r="AG310" s="98"/>
      <c r="AH310" s="194"/>
      <c r="AI310" s="195"/>
      <c r="AJ310" s="257"/>
      <c r="AK310" s="146"/>
      <c r="AL310" s="88"/>
      <c r="AM310" s="88"/>
      <c r="AN310" s="94"/>
      <c r="AO310" s="94">
        <f t="shared" si="313"/>
        <v>0</v>
      </c>
      <c r="AP310" s="100" t="s">
        <v>17</v>
      </c>
      <c r="AQ310" s="101" t="s">
        <v>30</v>
      </c>
      <c r="AR310" s="101" t="s">
        <v>30</v>
      </c>
      <c r="AS310" s="101" t="s">
        <v>30</v>
      </c>
      <c r="AT310" s="102" t="s">
        <v>30</v>
      </c>
      <c r="AU310" s="194"/>
      <c r="AV310" s="194"/>
      <c r="AW310" s="88">
        <f t="shared" si="315"/>
        <v>0</v>
      </c>
      <c r="AX310" s="88"/>
      <c r="AY310" s="196"/>
      <c r="AZ310" s="103" t="e">
        <f>LOOKUP(AY310,#REF!,#REF!)</f>
        <v>#REF!</v>
      </c>
      <c r="BA310" s="232"/>
      <c r="BB310" s="104"/>
      <c r="BC310" s="104"/>
      <c r="BD310" s="105"/>
      <c r="BE310" s="106"/>
      <c r="BF310" s="104"/>
      <c r="BG310" s="105"/>
      <c r="BH310" s="107"/>
      <c r="BI310" s="108"/>
      <c r="BJ310" s="109"/>
      <c r="BK310" s="109"/>
      <c r="BL310" s="110"/>
      <c r="BM310" s="109"/>
      <c r="BN310" s="111"/>
      <c r="BO310" s="111"/>
      <c r="BP310" s="112"/>
      <c r="BQ310" s="113"/>
      <c r="BR310" s="114"/>
      <c r="BS310" s="113"/>
      <c r="BT310" s="115">
        <f t="shared" si="470"/>
        <v>0</v>
      </c>
      <c r="BU310" s="116">
        <f t="shared" si="316"/>
        <v>0</v>
      </c>
      <c r="BV310" s="117">
        <f t="shared" ref="BV310:BV328" si="495">+AO310+BU310</f>
        <v>0</v>
      </c>
      <c r="BW310" s="118"/>
      <c r="BX310" s="118"/>
      <c r="BY310" s="119"/>
      <c r="BZ310" s="118"/>
      <c r="CA310" s="105"/>
      <c r="CB310" s="109"/>
      <c r="CC310" s="108"/>
      <c r="CD310" s="108"/>
      <c r="CE310" s="108"/>
      <c r="CF310" s="109"/>
      <c r="CG310" s="120"/>
      <c r="CH310" s="120"/>
      <c r="CI310" s="121"/>
      <c r="CJ310" s="121"/>
      <c r="CK310" s="121"/>
      <c r="CL310" s="122"/>
      <c r="CM310" s="123">
        <f t="shared" si="485"/>
        <v>0</v>
      </c>
      <c r="CN310" s="124"/>
      <c r="CO310" s="94"/>
      <c r="CP310" s="122"/>
      <c r="CQ310" s="125" t="e">
        <f>+SUMIFS(#REF!,#REF!,AG310)</f>
        <v>#REF!</v>
      </c>
      <c r="CR310" s="126" t="e">
        <f>+SUMIFS(#REF!,#REF!,BB310)+SUMIFS(#REF!,#REF!,BH310)+SUMIFS(#REF!,#REF!,BN310)</f>
        <v>#REF!</v>
      </c>
      <c r="CS310" s="127" t="e">
        <f t="shared" si="486"/>
        <v>#REF!</v>
      </c>
      <c r="CT310" s="128"/>
      <c r="CU310" s="129">
        <f t="shared" si="487"/>
        <v>0</v>
      </c>
      <c r="CV310" s="130"/>
      <c r="CW310" s="131">
        <f t="shared" si="488"/>
        <v>0</v>
      </c>
      <c r="CX310" s="129">
        <f t="shared" si="489"/>
        <v>0</v>
      </c>
      <c r="CY310" s="132">
        <f t="shared" si="490"/>
        <v>0</v>
      </c>
      <c r="CZ310" s="132">
        <f t="shared" si="491"/>
        <v>42277</v>
      </c>
      <c r="DA310" s="133">
        <f t="shared" si="492"/>
        <v>100</v>
      </c>
      <c r="DB310" s="459"/>
      <c r="DC310" s="132">
        <f t="shared" si="493"/>
        <v>100</v>
      </c>
      <c r="DD310" s="134" t="e">
        <f t="shared" si="494"/>
        <v>#REF!</v>
      </c>
    </row>
    <row r="311" spans="2:108" s="141" customFormat="1" x14ac:dyDescent="0.25">
      <c r="B311" s="197"/>
      <c r="C311" s="43"/>
      <c r="D311" s="84"/>
      <c r="E311" s="194"/>
      <c r="F311" s="85"/>
      <c r="G311" s="85"/>
      <c r="H311" s="86"/>
      <c r="I311" s="86"/>
      <c r="J311" s="145"/>
      <c r="K311" s="98"/>
      <c r="L311" s="87"/>
      <c r="M311" s="87"/>
      <c r="N311" s="88"/>
      <c r="O311" s="97"/>
      <c r="P311" s="90"/>
      <c r="Q311" s="89"/>
      <c r="R311" s="90"/>
      <c r="S311" s="91"/>
      <c r="T311" s="92"/>
      <c r="U311" s="91"/>
      <c r="V311" s="135"/>
      <c r="W311" s="194"/>
      <c r="X311" s="194"/>
      <c r="Y311" s="94">
        <f t="shared" si="314"/>
        <v>0</v>
      </c>
      <c r="Z311" s="86"/>
      <c r="AA311" s="86"/>
      <c r="AB311" s="86"/>
      <c r="AC311" s="86"/>
      <c r="AD311" s="95"/>
      <c r="AE311" s="96"/>
      <c r="AF311" s="83"/>
      <c r="AG311" s="98"/>
      <c r="AH311" s="194"/>
      <c r="AI311" s="99"/>
      <c r="AJ311" s="258"/>
      <c r="AK311" s="95"/>
      <c r="AL311" s="88"/>
      <c r="AM311" s="88"/>
      <c r="AN311" s="94"/>
      <c r="AO311" s="94">
        <f t="shared" si="313"/>
        <v>0</v>
      </c>
      <c r="AP311" s="100" t="s">
        <v>17</v>
      </c>
      <c r="AQ311" s="101" t="s">
        <v>30</v>
      </c>
      <c r="AR311" s="101" t="s">
        <v>30</v>
      </c>
      <c r="AS311" s="101" t="s">
        <v>30</v>
      </c>
      <c r="AT311" s="102" t="s">
        <v>30</v>
      </c>
      <c r="AU311" s="194"/>
      <c r="AV311" s="194"/>
      <c r="AW311" s="88">
        <f t="shared" si="315"/>
        <v>0</v>
      </c>
      <c r="AX311" s="88"/>
      <c r="AY311" s="136"/>
      <c r="AZ311" s="103" t="e">
        <f>LOOKUP(AY311,#REF!,#REF!)</f>
        <v>#REF!</v>
      </c>
      <c r="BA311" s="92"/>
      <c r="BB311" s="137"/>
      <c r="BC311" s="104"/>
      <c r="BD311" s="105"/>
      <c r="BE311" s="105"/>
      <c r="BF311" s="104"/>
      <c r="BG311" s="105"/>
      <c r="BH311" s="107"/>
      <c r="BI311" s="108"/>
      <c r="BJ311" s="109"/>
      <c r="BK311" s="109"/>
      <c r="BL311" s="110"/>
      <c r="BM311" s="109"/>
      <c r="BN311" s="111"/>
      <c r="BO311" s="111"/>
      <c r="BP311" s="112"/>
      <c r="BQ311" s="113"/>
      <c r="BR311" s="114"/>
      <c r="BS311" s="113"/>
      <c r="BT311" s="115">
        <f t="shared" si="470"/>
        <v>0</v>
      </c>
      <c r="BU311" s="116">
        <f t="shared" ref="BU311" si="496">+BD311+BJ311+BP311</f>
        <v>0</v>
      </c>
      <c r="BV311" s="117">
        <f t="shared" si="495"/>
        <v>0</v>
      </c>
      <c r="BW311" s="118"/>
      <c r="BX311" s="118"/>
      <c r="BY311" s="118"/>
      <c r="BZ311" s="118"/>
      <c r="CA311" s="105"/>
      <c r="CB311" s="108"/>
      <c r="CC311" s="108"/>
      <c r="CD311" s="108"/>
      <c r="CE311" s="108"/>
      <c r="CF311" s="109"/>
      <c r="CG311" s="120"/>
      <c r="CH311" s="120"/>
      <c r="CI311" s="121"/>
      <c r="CJ311" s="121"/>
      <c r="CK311" s="121"/>
      <c r="CL311" s="122"/>
      <c r="CM311" s="123">
        <f t="shared" si="485"/>
        <v>0</v>
      </c>
      <c r="CN311" s="124"/>
      <c r="CO311" s="94"/>
      <c r="CP311" s="122"/>
      <c r="CQ311" s="125" t="e">
        <f>+SUMIFS(#REF!,#REF!,AG311)</f>
        <v>#REF!</v>
      </c>
      <c r="CR311" s="126" t="e">
        <f>+SUMIFS(#REF!,#REF!,BB311)+SUMIFS(#REF!,#REF!,BH311)+SUMIFS(#REF!,#REF!,BN311)</f>
        <v>#REF!</v>
      </c>
      <c r="CS311" s="127" t="e">
        <f t="shared" si="486"/>
        <v>#REF!</v>
      </c>
      <c r="CT311" s="128"/>
      <c r="CU311" s="129">
        <f t="shared" si="487"/>
        <v>0</v>
      </c>
      <c r="CV311" s="130"/>
      <c r="CW311" s="131">
        <f t="shared" si="488"/>
        <v>0</v>
      </c>
      <c r="CX311" s="129">
        <f t="shared" si="489"/>
        <v>0</v>
      </c>
      <c r="CY311" s="132">
        <f t="shared" si="490"/>
        <v>0</v>
      </c>
      <c r="CZ311" s="132">
        <f t="shared" si="491"/>
        <v>42277</v>
      </c>
      <c r="DA311" s="133">
        <f t="shared" si="492"/>
        <v>100</v>
      </c>
      <c r="DB311" s="459"/>
      <c r="DC311" s="132">
        <f t="shared" si="493"/>
        <v>100</v>
      </c>
      <c r="DD311" s="134" t="e">
        <f t="shared" si="494"/>
        <v>#REF!</v>
      </c>
    </row>
    <row r="312" spans="2:108" s="141" customFormat="1" x14ac:dyDescent="0.25">
      <c r="B312" s="197"/>
      <c r="C312" s="43"/>
      <c r="D312" s="84"/>
      <c r="E312" s="194"/>
      <c r="F312" s="85"/>
      <c r="G312" s="85"/>
      <c r="H312" s="86"/>
      <c r="I312" s="86"/>
      <c r="J312" s="145"/>
      <c r="K312" s="98"/>
      <c r="L312" s="87"/>
      <c r="M312" s="87"/>
      <c r="N312" s="88"/>
      <c r="O312" s="97"/>
      <c r="P312" s="90"/>
      <c r="Q312" s="89"/>
      <c r="R312" s="90"/>
      <c r="S312" s="91"/>
      <c r="T312" s="92"/>
      <c r="U312" s="91"/>
      <c r="V312" s="93"/>
      <c r="W312" s="194"/>
      <c r="X312" s="194"/>
      <c r="Y312" s="94">
        <f t="shared" si="314"/>
        <v>0</v>
      </c>
      <c r="Z312" s="86"/>
      <c r="AA312" s="86"/>
      <c r="AB312" s="86"/>
      <c r="AC312" s="86"/>
      <c r="AD312" s="95"/>
      <c r="AE312" s="96"/>
      <c r="AF312" s="83"/>
      <c r="AG312" s="98"/>
      <c r="AH312" s="194"/>
      <c r="AI312" s="99"/>
      <c r="AJ312" s="258"/>
      <c r="AK312" s="95"/>
      <c r="AL312" s="88"/>
      <c r="AM312" s="88"/>
      <c r="AN312" s="94"/>
      <c r="AO312" s="94">
        <f t="shared" si="313"/>
        <v>0</v>
      </c>
      <c r="AP312" s="100" t="s">
        <v>17</v>
      </c>
      <c r="AQ312" s="101" t="s">
        <v>30</v>
      </c>
      <c r="AR312" s="101" t="s">
        <v>30</v>
      </c>
      <c r="AS312" s="101" t="s">
        <v>30</v>
      </c>
      <c r="AT312" s="102" t="s">
        <v>30</v>
      </c>
      <c r="AU312" s="194"/>
      <c r="AV312" s="194"/>
      <c r="AW312" s="88">
        <f t="shared" si="315"/>
        <v>0</v>
      </c>
      <c r="AX312" s="88"/>
      <c r="AY312" s="136"/>
      <c r="AZ312" s="103" t="e">
        <f>LOOKUP(AY312,#REF!,#REF!)</f>
        <v>#REF!</v>
      </c>
      <c r="BA312" s="92"/>
      <c r="BB312" s="104"/>
      <c r="BC312" s="104"/>
      <c r="BD312" s="105"/>
      <c r="BE312" s="138"/>
      <c r="BF312" s="104"/>
      <c r="BG312" s="105"/>
      <c r="BH312" s="107"/>
      <c r="BI312" s="108"/>
      <c r="BJ312" s="109"/>
      <c r="BK312" s="109"/>
      <c r="BL312" s="110"/>
      <c r="BM312" s="109"/>
      <c r="BN312" s="111"/>
      <c r="BO312" s="111"/>
      <c r="BP312" s="112"/>
      <c r="BQ312" s="113"/>
      <c r="BR312" s="114"/>
      <c r="BS312" s="113"/>
      <c r="BT312" s="115">
        <f t="shared" si="470"/>
        <v>0</v>
      </c>
      <c r="BU312" s="116">
        <f t="shared" ref="BU312" si="497">+BD312+BJ312+BP312</f>
        <v>0</v>
      </c>
      <c r="BV312" s="117">
        <f t="shared" si="495"/>
        <v>0</v>
      </c>
      <c r="BW312" s="118"/>
      <c r="BX312" s="118"/>
      <c r="BY312" s="119"/>
      <c r="BZ312" s="118"/>
      <c r="CA312" s="105"/>
      <c r="CB312" s="108"/>
      <c r="CC312" s="108"/>
      <c r="CD312" s="139"/>
      <c r="CE312" s="108"/>
      <c r="CF312" s="109"/>
      <c r="CG312" s="120"/>
      <c r="CH312" s="120"/>
      <c r="CI312" s="121"/>
      <c r="CJ312" s="121"/>
      <c r="CK312" s="121"/>
      <c r="CL312" s="122"/>
      <c r="CM312" s="123">
        <f t="shared" si="485"/>
        <v>0</v>
      </c>
      <c r="CN312" s="124"/>
      <c r="CO312" s="94"/>
      <c r="CP312" s="122"/>
      <c r="CQ312" s="125" t="e">
        <f>+SUMIFS(#REF!,#REF!,AG312)</f>
        <v>#REF!</v>
      </c>
      <c r="CR312" s="126" t="e">
        <f>+SUMIFS(#REF!,#REF!,BB312)+SUMIFS(#REF!,#REF!,BH312)+SUMIFS(#REF!,#REF!,BN312)</f>
        <v>#REF!</v>
      </c>
      <c r="CS312" s="127" t="e">
        <f t="shared" ref="CS312" si="498">+CQ312/BV312</f>
        <v>#REF!</v>
      </c>
      <c r="CT312" s="128"/>
      <c r="CU312" s="129">
        <f t="shared" si="487"/>
        <v>0</v>
      </c>
      <c r="CV312" s="130"/>
      <c r="CW312" s="131">
        <f t="shared" si="488"/>
        <v>0</v>
      </c>
      <c r="CX312" s="129">
        <f t="shared" ref="CX312" si="499">+CM312</f>
        <v>0</v>
      </c>
      <c r="CY312" s="132">
        <f t="shared" ref="CY312" si="500">+CX312-CW312</f>
        <v>0</v>
      </c>
      <c r="CZ312" s="132">
        <f t="shared" ref="CZ312" si="501">+$DB$1-CW312</f>
        <v>42277</v>
      </c>
      <c r="DA312" s="133">
        <f t="shared" ref="DA312" si="502">+IF(CZ312&gt;=CY312,100,(CZ312/CY312)*100)</f>
        <v>100</v>
      </c>
      <c r="DB312" s="459"/>
      <c r="DC312" s="132">
        <f t="shared" ref="DC312" si="503">+DA312</f>
        <v>100</v>
      </c>
      <c r="DD312" s="134" t="e">
        <f t="shared" ref="DD312" si="504">+CS312</f>
        <v>#REF!</v>
      </c>
    </row>
    <row r="313" spans="2:108" s="141" customFormat="1" x14ac:dyDescent="0.25">
      <c r="B313" s="197"/>
      <c r="C313" s="187"/>
      <c r="D313" s="84"/>
      <c r="E313" s="194"/>
      <c r="F313" s="85"/>
      <c r="G313" s="85"/>
      <c r="H313" s="86"/>
      <c r="I313" s="216"/>
      <c r="J313" s="191"/>
      <c r="K313" s="143"/>
      <c r="L313" s="87"/>
      <c r="M313" s="190"/>
      <c r="N313" s="88"/>
      <c r="O313" s="97"/>
      <c r="P313" s="90"/>
      <c r="Q313" s="89"/>
      <c r="R313" s="90"/>
      <c r="S313" s="91"/>
      <c r="T313" s="92"/>
      <c r="U313" s="91"/>
      <c r="V313" s="224"/>
      <c r="W313" s="194"/>
      <c r="X313" s="194"/>
      <c r="Y313" s="94">
        <f t="shared" si="314"/>
        <v>0</v>
      </c>
      <c r="Z313" s="192"/>
      <c r="AA313" s="192"/>
      <c r="AB313" s="192"/>
      <c r="AC313" s="192"/>
      <c r="AD313" s="146"/>
      <c r="AE313" s="96"/>
      <c r="AF313" s="83"/>
      <c r="AG313" s="98"/>
      <c r="AH313" s="194"/>
      <c r="AI313" s="195"/>
      <c r="AJ313" s="257"/>
      <c r="AK313" s="146"/>
      <c r="AL313" s="88"/>
      <c r="AM313" s="88"/>
      <c r="AN313" s="94"/>
      <c r="AO313" s="94">
        <f t="shared" si="313"/>
        <v>0</v>
      </c>
      <c r="AP313" s="100" t="s">
        <v>17</v>
      </c>
      <c r="AQ313" s="101" t="s">
        <v>30</v>
      </c>
      <c r="AR313" s="101" t="s">
        <v>30</v>
      </c>
      <c r="AS313" s="101" t="s">
        <v>30</v>
      </c>
      <c r="AT313" s="102" t="s">
        <v>30</v>
      </c>
      <c r="AU313" s="194"/>
      <c r="AV313" s="194"/>
      <c r="AW313" s="88">
        <f t="shared" si="315"/>
        <v>0</v>
      </c>
      <c r="AX313" s="88"/>
      <c r="AY313" s="196"/>
      <c r="AZ313" s="103" t="e">
        <f>LOOKUP(AY313,#REF!,#REF!)</f>
        <v>#REF!</v>
      </c>
      <c r="BA313" s="232"/>
      <c r="BB313" s="104"/>
      <c r="BC313" s="104"/>
      <c r="BD313" s="105"/>
      <c r="BE313" s="106"/>
      <c r="BF313" s="104"/>
      <c r="BG313" s="105"/>
      <c r="BH313" s="107"/>
      <c r="BI313" s="108"/>
      <c r="BJ313" s="109"/>
      <c r="BK313" s="109"/>
      <c r="BL313" s="110"/>
      <c r="BM313" s="109"/>
      <c r="BN313" s="111"/>
      <c r="BO313" s="111"/>
      <c r="BP313" s="112"/>
      <c r="BQ313" s="113"/>
      <c r="BR313" s="114"/>
      <c r="BS313" s="113"/>
      <c r="BT313" s="115">
        <f t="shared" si="470"/>
        <v>0</v>
      </c>
      <c r="BU313" s="116">
        <f t="shared" ref="BU313" si="505">+BD313+BJ313+BP313</f>
        <v>0</v>
      </c>
      <c r="BV313" s="117">
        <f t="shared" si="495"/>
        <v>0</v>
      </c>
      <c r="BW313" s="118"/>
      <c r="BX313" s="118"/>
      <c r="BY313" s="119"/>
      <c r="BZ313" s="118"/>
      <c r="CA313" s="105"/>
      <c r="CB313" s="109"/>
      <c r="CC313" s="108"/>
      <c r="CD313" s="108"/>
      <c r="CE313" s="108"/>
      <c r="CF313" s="109"/>
      <c r="CG313" s="120"/>
      <c r="CH313" s="120"/>
      <c r="CI313" s="121"/>
      <c r="CJ313" s="121"/>
      <c r="CK313" s="121"/>
      <c r="CL313" s="122"/>
      <c r="CM313" s="123">
        <f t="shared" si="485"/>
        <v>0</v>
      </c>
      <c r="CN313" s="124"/>
      <c r="CO313" s="94"/>
      <c r="CP313" s="122"/>
      <c r="CQ313" s="125" t="e">
        <f>+SUMIFS(#REF!,#REF!,AG313)</f>
        <v>#REF!</v>
      </c>
      <c r="CR313" s="126" t="e">
        <f>+SUMIFS(#REF!,#REF!,BB313)+SUMIFS(#REF!,#REF!,BH313)+SUMIFS(#REF!,#REF!,BN313)</f>
        <v>#REF!</v>
      </c>
      <c r="CS313" s="127" t="e">
        <f t="shared" ref="CS313" si="506">+CQ313/BV313</f>
        <v>#REF!</v>
      </c>
      <c r="CT313" s="128"/>
      <c r="CU313" s="129">
        <f t="shared" si="487"/>
        <v>0</v>
      </c>
      <c r="CV313" s="130"/>
      <c r="CW313" s="131">
        <f t="shared" si="488"/>
        <v>0</v>
      </c>
      <c r="CX313" s="129">
        <f t="shared" ref="CX313" si="507">+CM313</f>
        <v>0</v>
      </c>
      <c r="CY313" s="132">
        <f t="shared" ref="CY313" si="508">+CX313-CW313</f>
        <v>0</v>
      </c>
      <c r="CZ313" s="132">
        <f t="shared" ref="CZ313" si="509">+$DB$1-CW313</f>
        <v>42277</v>
      </c>
      <c r="DA313" s="133">
        <f t="shared" ref="DA313" si="510">+IF(CZ313&gt;=CY313,100,(CZ313/CY313)*100)</f>
        <v>100</v>
      </c>
      <c r="DB313" s="459"/>
      <c r="DC313" s="132">
        <f t="shared" ref="DC313" si="511">+DA313</f>
        <v>100</v>
      </c>
      <c r="DD313" s="134" t="e">
        <f t="shared" ref="DD313" si="512">+CS313</f>
        <v>#REF!</v>
      </c>
    </row>
    <row r="314" spans="2:108" s="141" customFormat="1" x14ac:dyDescent="0.25">
      <c r="B314" s="197"/>
      <c r="C314" s="43"/>
      <c r="D314" s="84"/>
      <c r="E314" s="194"/>
      <c r="F314" s="85"/>
      <c r="G314" s="85"/>
      <c r="H314" s="86"/>
      <c r="I314" s="86"/>
      <c r="J314" s="145"/>
      <c r="K314" s="98"/>
      <c r="L314" s="87"/>
      <c r="M314" s="87"/>
      <c r="N314" s="88"/>
      <c r="O314" s="97"/>
      <c r="P314" s="90"/>
      <c r="Q314" s="89"/>
      <c r="R314" s="90"/>
      <c r="S314" s="91"/>
      <c r="T314" s="92"/>
      <c r="U314" s="91"/>
      <c r="V314" s="135"/>
      <c r="W314" s="194"/>
      <c r="X314" s="194"/>
      <c r="Y314" s="94">
        <f t="shared" si="314"/>
        <v>0</v>
      </c>
      <c r="Z314" s="86"/>
      <c r="AA314" s="86"/>
      <c r="AB314" s="86"/>
      <c r="AC314" s="86"/>
      <c r="AD314" s="95"/>
      <c r="AE314" s="96"/>
      <c r="AF314" s="83"/>
      <c r="AG314" s="98"/>
      <c r="AH314" s="194"/>
      <c r="AI314" s="99"/>
      <c r="AJ314" s="258"/>
      <c r="AK314" s="95"/>
      <c r="AL314" s="88"/>
      <c r="AM314" s="88"/>
      <c r="AN314" s="94"/>
      <c r="AO314" s="94">
        <f t="shared" si="313"/>
        <v>0</v>
      </c>
      <c r="AP314" s="100" t="s">
        <v>17</v>
      </c>
      <c r="AQ314" s="101" t="s">
        <v>30</v>
      </c>
      <c r="AR314" s="101" t="s">
        <v>30</v>
      </c>
      <c r="AS314" s="101" t="s">
        <v>30</v>
      </c>
      <c r="AT314" s="102" t="s">
        <v>30</v>
      </c>
      <c r="AU314" s="194"/>
      <c r="AV314" s="194"/>
      <c r="AW314" s="88">
        <f t="shared" si="315"/>
        <v>0</v>
      </c>
      <c r="AX314" s="88"/>
      <c r="AY314" s="136"/>
      <c r="AZ314" s="103" t="e">
        <f>LOOKUP(AY314,#REF!,#REF!)</f>
        <v>#REF!</v>
      </c>
      <c r="BA314" s="92"/>
      <c r="BB314" s="137"/>
      <c r="BC314" s="104"/>
      <c r="BD314" s="105"/>
      <c r="BE314" s="105"/>
      <c r="BF314" s="104"/>
      <c r="BG314" s="105"/>
      <c r="BH314" s="107"/>
      <c r="BI314" s="108"/>
      <c r="BJ314" s="109"/>
      <c r="BK314" s="109"/>
      <c r="BL314" s="110"/>
      <c r="BM314" s="109"/>
      <c r="BN314" s="111"/>
      <c r="BO314" s="111"/>
      <c r="BP314" s="112"/>
      <c r="BQ314" s="113"/>
      <c r="BR314" s="114"/>
      <c r="BS314" s="113"/>
      <c r="BT314" s="115">
        <f t="shared" si="470"/>
        <v>0</v>
      </c>
      <c r="BU314" s="116">
        <f t="shared" ref="BU314" si="513">+BD314+BJ314+BP314</f>
        <v>0</v>
      </c>
      <c r="BV314" s="117">
        <f t="shared" si="495"/>
        <v>0</v>
      </c>
      <c r="BW314" s="118"/>
      <c r="BX314" s="118"/>
      <c r="BY314" s="118"/>
      <c r="BZ314" s="118"/>
      <c r="CA314" s="105"/>
      <c r="CB314" s="108"/>
      <c r="CC314" s="108"/>
      <c r="CD314" s="108"/>
      <c r="CE314" s="108"/>
      <c r="CF314" s="109"/>
      <c r="CG314" s="120"/>
      <c r="CH314" s="120"/>
      <c r="CI314" s="121"/>
      <c r="CJ314" s="121"/>
      <c r="CK314" s="121"/>
      <c r="CL314" s="122"/>
      <c r="CM314" s="123">
        <f t="shared" si="485"/>
        <v>0</v>
      </c>
      <c r="CN314" s="124"/>
      <c r="CO314" s="94"/>
      <c r="CP314" s="122"/>
      <c r="CQ314" s="125" t="e">
        <f>+SUMIFS(#REF!,#REF!,AG314)</f>
        <v>#REF!</v>
      </c>
      <c r="CR314" s="126" t="e">
        <f>+SUMIFS(#REF!,#REF!,BB314)+SUMIFS(#REF!,#REF!,BH314)+SUMIFS(#REF!,#REF!,BN314)</f>
        <v>#REF!</v>
      </c>
      <c r="CS314" s="127" t="e">
        <f t="shared" ref="CS314" si="514">+CQ314/BV314</f>
        <v>#REF!</v>
      </c>
      <c r="CT314" s="128"/>
      <c r="CU314" s="129">
        <f t="shared" si="487"/>
        <v>0</v>
      </c>
      <c r="CV314" s="130"/>
      <c r="CW314" s="131">
        <f t="shared" si="488"/>
        <v>0</v>
      </c>
      <c r="CX314" s="129">
        <f t="shared" ref="CX314" si="515">+CM314</f>
        <v>0</v>
      </c>
      <c r="CY314" s="132">
        <f t="shared" ref="CY314" si="516">+CX314-CW314</f>
        <v>0</v>
      </c>
      <c r="CZ314" s="132">
        <f t="shared" ref="CZ314" si="517">+$DB$1-CW314</f>
        <v>42277</v>
      </c>
      <c r="DA314" s="133">
        <f t="shared" ref="DA314" si="518">+IF(CZ314&gt;=CY314,100,(CZ314/CY314)*100)</f>
        <v>100</v>
      </c>
      <c r="DB314" s="459"/>
      <c r="DC314" s="132">
        <f t="shared" ref="DC314" si="519">+DA314</f>
        <v>100</v>
      </c>
      <c r="DD314" s="134" t="e">
        <f t="shared" ref="DD314" si="520">+CS314</f>
        <v>#REF!</v>
      </c>
    </row>
    <row r="315" spans="2:108" s="141" customFormat="1" x14ac:dyDescent="0.25">
      <c r="B315" s="197"/>
      <c r="C315" s="43"/>
      <c r="D315" s="84"/>
      <c r="E315" s="194"/>
      <c r="F315" s="85"/>
      <c r="G315" s="85"/>
      <c r="H315" s="86"/>
      <c r="I315" s="86"/>
      <c r="J315" s="145"/>
      <c r="K315" s="98"/>
      <c r="L315" s="87"/>
      <c r="M315" s="87"/>
      <c r="N315" s="88"/>
      <c r="O315" s="97"/>
      <c r="P315" s="90"/>
      <c r="Q315" s="89"/>
      <c r="R315" s="90"/>
      <c r="S315" s="91"/>
      <c r="T315" s="92"/>
      <c r="U315" s="91"/>
      <c r="V315" s="93"/>
      <c r="W315" s="194"/>
      <c r="X315" s="194"/>
      <c r="Y315" s="94">
        <f t="shared" si="314"/>
        <v>0</v>
      </c>
      <c r="Z315" s="86"/>
      <c r="AA315" s="86"/>
      <c r="AB315" s="86"/>
      <c r="AC315" s="86"/>
      <c r="AD315" s="95"/>
      <c r="AE315" s="96"/>
      <c r="AF315" s="83"/>
      <c r="AG315" s="98"/>
      <c r="AH315" s="194"/>
      <c r="AI315" s="99"/>
      <c r="AJ315" s="258"/>
      <c r="AK315" s="95"/>
      <c r="AL315" s="88"/>
      <c r="AM315" s="88"/>
      <c r="AN315" s="94"/>
      <c r="AO315" s="94">
        <f t="shared" si="313"/>
        <v>0</v>
      </c>
      <c r="AP315" s="100" t="s">
        <v>17</v>
      </c>
      <c r="AQ315" s="101" t="s">
        <v>30</v>
      </c>
      <c r="AR315" s="101" t="s">
        <v>30</v>
      </c>
      <c r="AS315" s="101" t="s">
        <v>30</v>
      </c>
      <c r="AT315" s="102" t="s">
        <v>30</v>
      </c>
      <c r="AU315" s="194"/>
      <c r="AV315" s="194"/>
      <c r="AW315" s="88">
        <f t="shared" si="315"/>
        <v>0</v>
      </c>
      <c r="AX315" s="88"/>
      <c r="AY315" s="136"/>
      <c r="AZ315" s="103" t="e">
        <f>LOOKUP(AY315,#REF!,#REF!)</f>
        <v>#REF!</v>
      </c>
      <c r="BA315" s="92"/>
      <c r="BB315" s="104"/>
      <c r="BC315" s="104"/>
      <c r="BD315" s="105"/>
      <c r="BE315" s="138"/>
      <c r="BF315" s="104"/>
      <c r="BG315" s="105"/>
      <c r="BH315" s="107"/>
      <c r="BI315" s="108"/>
      <c r="BJ315" s="109"/>
      <c r="BK315" s="109"/>
      <c r="BL315" s="110"/>
      <c r="BM315" s="109"/>
      <c r="BN315" s="111"/>
      <c r="BO315" s="111"/>
      <c r="BP315" s="112"/>
      <c r="BQ315" s="113"/>
      <c r="BR315" s="114"/>
      <c r="BS315" s="113"/>
      <c r="BT315" s="115">
        <f t="shared" si="470"/>
        <v>0</v>
      </c>
      <c r="BU315" s="116">
        <f t="shared" ref="BU315" si="521">+BD315+BJ315+BP315</f>
        <v>0</v>
      </c>
      <c r="BV315" s="117">
        <f t="shared" si="495"/>
        <v>0</v>
      </c>
      <c r="BW315" s="118"/>
      <c r="BX315" s="118"/>
      <c r="BY315" s="119"/>
      <c r="BZ315" s="118"/>
      <c r="CA315" s="105"/>
      <c r="CB315" s="108"/>
      <c r="CC315" s="108"/>
      <c r="CD315" s="139"/>
      <c r="CE315" s="108"/>
      <c r="CF315" s="109"/>
      <c r="CG315" s="120"/>
      <c r="CH315" s="120"/>
      <c r="CI315" s="121"/>
      <c r="CJ315" s="121"/>
      <c r="CK315" s="121"/>
      <c r="CL315" s="122"/>
      <c r="CM315" s="123">
        <f t="shared" si="485"/>
        <v>0</v>
      </c>
      <c r="CN315" s="124"/>
      <c r="CO315" s="94"/>
      <c r="CP315" s="122"/>
      <c r="CQ315" s="125" t="e">
        <f>+SUMIFS(#REF!,#REF!,AG315)</f>
        <v>#REF!</v>
      </c>
      <c r="CR315" s="126" t="e">
        <f>+SUMIFS(#REF!,#REF!,BB315)+SUMIFS(#REF!,#REF!,BH315)+SUMIFS(#REF!,#REF!,BN315)</f>
        <v>#REF!</v>
      </c>
      <c r="CS315" s="127" t="e">
        <f t="shared" ref="CS315" si="522">+CQ315/BV315</f>
        <v>#REF!</v>
      </c>
      <c r="CT315" s="128"/>
      <c r="CU315" s="129">
        <f t="shared" si="487"/>
        <v>0</v>
      </c>
      <c r="CV315" s="130"/>
      <c r="CW315" s="131">
        <f t="shared" si="488"/>
        <v>0</v>
      </c>
      <c r="CX315" s="129">
        <f t="shared" ref="CX315" si="523">+CM315</f>
        <v>0</v>
      </c>
      <c r="CY315" s="132">
        <f t="shared" ref="CY315" si="524">+CX315-CW315</f>
        <v>0</v>
      </c>
      <c r="CZ315" s="132">
        <f t="shared" ref="CZ315" si="525">+$DB$1-CW315</f>
        <v>42277</v>
      </c>
      <c r="DA315" s="133">
        <f t="shared" ref="DA315" si="526">+IF(CZ315&gt;=CY315,100,(CZ315/CY315)*100)</f>
        <v>100</v>
      </c>
      <c r="DB315" s="459"/>
      <c r="DC315" s="132">
        <f t="shared" ref="DC315" si="527">+DA315</f>
        <v>100</v>
      </c>
      <c r="DD315" s="134" t="e">
        <f t="shared" ref="DD315" si="528">+CS315</f>
        <v>#REF!</v>
      </c>
    </row>
    <row r="316" spans="2:108" s="141" customFormat="1" x14ac:dyDescent="0.25">
      <c r="B316" s="197"/>
      <c r="C316" s="187"/>
      <c r="D316" s="84"/>
      <c r="E316" s="194"/>
      <c r="F316" s="85"/>
      <c r="G316" s="85"/>
      <c r="H316" s="86"/>
      <c r="I316" s="216"/>
      <c r="J316" s="191"/>
      <c r="K316" s="143"/>
      <c r="L316" s="87"/>
      <c r="M316" s="190"/>
      <c r="N316" s="88"/>
      <c r="O316" s="97"/>
      <c r="P316" s="90"/>
      <c r="Q316" s="89"/>
      <c r="R316" s="90"/>
      <c r="S316" s="91"/>
      <c r="T316" s="92"/>
      <c r="U316" s="91"/>
      <c r="V316" s="224"/>
      <c r="W316" s="194"/>
      <c r="X316" s="194"/>
      <c r="Y316" s="94">
        <f t="shared" si="314"/>
        <v>0</v>
      </c>
      <c r="Z316" s="192"/>
      <c r="AA316" s="192"/>
      <c r="AB316" s="192"/>
      <c r="AC316" s="192"/>
      <c r="AD316" s="146"/>
      <c r="AE316" s="96"/>
      <c r="AF316" s="83"/>
      <c r="AG316" s="98"/>
      <c r="AH316" s="194"/>
      <c r="AI316" s="195"/>
      <c r="AJ316" s="257"/>
      <c r="AK316" s="146"/>
      <c r="AL316" s="88"/>
      <c r="AM316" s="88"/>
      <c r="AN316" s="94"/>
      <c r="AO316" s="94">
        <f t="shared" si="313"/>
        <v>0</v>
      </c>
      <c r="AP316" s="100" t="s">
        <v>17</v>
      </c>
      <c r="AQ316" s="101" t="s">
        <v>30</v>
      </c>
      <c r="AR316" s="101" t="s">
        <v>30</v>
      </c>
      <c r="AS316" s="101" t="s">
        <v>30</v>
      </c>
      <c r="AT316" s="102" t="s">
        <v>30</v>
      </c>
      <c r="AU316" s="194"/>
      <c r="AV316" s="194"/>
      <c r="AW316" s="88">
        <f t="shared" si="315"/>
        <v>0</v>
      </c>
      <c r="AX316" s="88"/>
      <c r="AY316" s="196"/>
      <c r="AZ316" s="103" t="e">
        <f>LOOKUP(AY316,#REF!,#REF!)</f>
        <v>#REF!</v>
      </c>
      <c r="BA316" s="232"/>
      <c r="BB316" s="104"/>
      <c r="BC316" s="104"/>
      <c r="BD316" s="105"/>
      <c r="BE316" s="106"/>
      <c r="BF316" s="104"/>
      <c r="BG316" s="105"/>
      <c r="BH316" s="107"/>
      <c r="BI316" s="108"/>
      <c r="BJ316" s="109"/>
      <c r="BK316" s="109"/>
      <c r="BL316" s="110"/>
      <c r="BM316" s="109"/>
      <c r="BN316" s="111"/>
      <c r="BO316" s="111"/>
      <c r="BP316" s="112"/>
      <c r="BQ316" s="113"/>
      <c r="BR316" s="114"/>
      <c r="BS316" s="113"/>
      <c r="BT316" s="115">
        <f t="shared" si="470"/>
        <v>0</v>
      </c>
      <c r="BU316" s="116">
        <f t="shared" ref="BU316" si="529">+BD316+BJ316+BP316</f>
        <v>0</v>
      </c>
      <c r="BV316" s="117">
        <f t="shared" si="495"/>
        <v>0</v>
      </c>
      <c r="BW316" s="118"/>
      <c r="BX316" s="118"/>
      <c r="BY316" s="119"/>
      <c r="BZ316" s="118"/>
      <c r="CA316" s="105"/>
      <c r="CB316" s="109"/>
      <c r="CC316" s="108"/>
      <c r="CD316" s="108"/>
      <c r="CE316" s="108"/>
      <c r="CF316" s="109"/>
      <c r="CG316" s="120"/>
      <c r="CH316" s="120"/>
      <c r="CI316" s="121"/>
      <c r="CJ316" s="121"/>
      <c r="CK316" s="121"/>
      <c r="CL316" s="122"/>
      <c r="CM316" s="123">
        <f t="shared" si="485"/>
        <v>0</v>
      </c>
      <c r="CN316" s="124"/>
      <c r="CO316" s="94"/>
      <c r="CP316" s="122"/>
      <c r="CQ316" s="125" t="e">
        <f>+SUMIFS(#REF!,#REF!,AG316)</f>
        <v>#REF!</v>
      </c>
      <c r="CR316" s="126" t="e">
        <f>+SUMIFS(#REF!,#REF!,BB316)+SUMIFS(#REF!,#REF!,BH316)+SUMIFS(#REF!,#REF!,BN316)</f>
        <v>#REF!</v>
      </c>
      <c r="CS316" s="127" t="e">
        <f t="shared" ref="CS316" si="530">+CQ316/BV316</f>
        <v>#REF!</v>
      </c>
      <c r="CT316" s="128"/>
      <c r="CU316" s="129">
        <f t="shared" si="487"/>
        <v>0</v>
      </c>
      <c r="CV316" s="130"/>
      <c r="CW316" s="131">
        <f t="shared" si="488"/>
        <v>0</v>
      </c>
      <c r="CX316" s="129">
        <f t="shared" ref="CX316" si="531">+CM316</f>
        <v>0</v>
      </c>
      <c r="CY316" s="132">
        <f t="shared" ref="CY316" si="532">+CX316-CW316</f>
        <v>0</v>
      </c>
      <c r="CZ316" s="132">
        <f t="shared" ref="CZ316" si="533">+$DB$1-CW316</f>
        <v>42277</v>
      </c>
      <c r="DA316" s="133">
        <f t="shared" ref="DA316" si="534">+IF(CZ316&gt;=CY316,100,(CZ316/CY316)*100)</f>
        <v>100</v>
      </c>
      <c r="DB316" s="459"/>
      <c r="DC316" s="132">
        <f t="shared" ref="DC316" si="535">+DA316</f>
        <v>100</v>
      </c>
      <c r="DD316" s="134" t="e">
        <f t="shared" ref="DD316" si="536">+CS316</f>
        <v>#REF!</v>
      </c>
    </row>
    <row r="317" spans="2:108" s="141" customFormat="1" x14ac:dyDescent="0.25">
      <c r="B317" s="197"/>
      <c r="C317" s="43"/>
      <c r="D317" s="84"/>
      <c r="E317" s="194"/>
      <c r="F317" s="85"/>
      <c r="G317" s="85"/>
      <c r="H317" s="86"/>
      <c r="I317" s="86"/>
      <c r="J317" s="145"/>
      <c r="K317" s="98"/>
      <c r="L317" s="87"/>
      <c r="M317" s="87"/>
      <c r="N317" s="88"/>
      <c r="O317" s="97"/>
      <c r="P317" s="90"/>
      <c r="Q317" s="89"/>
      <c r="R317" s="90"/>
      <c r="S317" s="91"/>
      <c r="T317" s="92"/>
      <c r="U317" s="91"/>
      <c r="V317" s="135"/>
      <c r="W317" s="194"/>
      <c r="X317" s="194"/>
      <c r="Y317" s="94">
        <f t="shared" si="314"/>
        <v>0</v>
      </c>
      <c r="Z317" s="86"/>
      <c r="AA317" s="86"/>
      <c r="AB317" s="86"/>
      <c r="AC317" s="86"/>
      <c r="AD317" s="95"/>
      <c r="AE317" s="96"/>
      <c r="AF317" s="83"/>
      <c r="AG317" s="98"/>
      <c r="AH317" s="194"/>
      <c r="AI317" s="99"/>
      <c r="AJ317" s="258"/>
      <c r="AK317" s="95"/>
      <c r="AL317" s="88"/>
      <c r="AM317" s="88"/>
      <c r="AN317" s="94"/>
      <c r="AO317" s="94">
        <f t="shared" si="313"/>
        <v>0</v>
      </c>
      <c r="AP317" s="100" t="s">
        <v>17</v>
      </c>
      <c r="AQ317" s="101" t="s">
        <v>30</v>
      </c>
      <c r="AR317" s="101" t="s">
        <v>30</v>
      </c>
      <c r="AS317" s="101" t="s">
        <v>30</v>
      </c>
      <c r="AT317" s="102" t="s">
        <v>30</v>
      </c>
      <c r="AU317" s="194"/>
      <c r="AV317" s="194"/>
      <c r="AW317" s="88">
        <f t="shared" si="315"/>
        <v>0</v>
      </c>
      <c r="AX317" s="88"/>
      <c r="AY317" s="136"/>
      <c r="AZ317" s="103" t="e">
        <f>LOOKUP(AY317,#REF!,#REF!)</f>
        <v>#REF!</v>
      </c>
      <c r="BA317" s="92"/>
      <c r="BB317" s="137"/>
      <c r="BC317" s="104"/>
      <c r="BD317" s="105"/>
      <c r="BE317" s="105"/>
      <c r="BF317" s="104"/>
      <c r="BG317" s="105"/>
      <c r="BH317" s="107"/>
      <c r="BI317" s="108"/>
      <c r="BJ317" s="109"/>
      <c r="BK317" s="109"/>
      <c r="BL317" s="110"/>
      <c r="BM317" s="109"/>
      <c r="BN317" s="111"/>
      <c r="BO317" s="111"/>
      <c r="BP317" s="112"/>
      <c r="BQ317" s="113"/>
      <c r="BR317" s="114"/>
      <c r="BS317" s="113"/>
      <c r="BT317" s="115">
        <f t="shared" si="470"/>
        <v>0</v>
      </c>
      <c r="BU317" s="116">
        <f t="shared" ref="BU317" si="537">+BD317+BJ317+BP317</f>
        <v>0</v>
      </c>
      <c r="BV317" s="117">
        <f t="shared" si="495"/>
        <v>0</v>
      </c>
      <c r="BW317" s="118"/>
      <c r="BX317" s="118"/>
      <c r="BY317" s="118"/>
      <c r="BZ317" s="118"/>
      <c r="CA317" s="105"/>
      <c r="CB317" s="108"/>
      <c r="CC317" s="108"/>
      <c r="CD317" s="108"/>
      <c r="CE317" s="108"/>
      <c r="CF317" s="109"/>
      <c r="CG317" s="120"/>
      <c r="CH317" s="120"/>
      <c r="CI317" s="121"/>
      <c r="CJ317" s="121"/>
      <c r="CK317" s="121"/>
      <c r="CL317" s="122"/>
      <c r="CM317" s="123">
        <f t="shared" si="485"/>
        <v>0</v>
      </c>
      <c r="CN317" s="124"/>
      <c r="CO317" s="94"/>
      <c r="CP317" s="122"/>
      <c r="CQ317" s="125" t="e">
        <f>+SUMIFS(#REF!,#REF!,AG317)</f>
        <v>#REF!</v>
      </c>
      <c r="CR317" s="126" t="e">
        <f>+SUMIFS(#REF!,#REF!,BB317)+SUMIFS(#REF!,#REF!,BH317)+SUMIFS(#REF!,#REF!,BN317)</f>
        <v>#REF!</v>
      </c>
      <c r="CS317" s="127" t="e">
        <f t="shared" ref="CS317" si="538">+CQ317/BV317</f>
        <v>#REF!</v>
      </c>
      <c r="CT317" s="128"/>
      <c r="CU317" s="129">
        <f t="shared" si="487"/>
        <v>0</v>
      </c>
      <c r="CV317" s="130"/>
      <c r="CW317" s="131">
        <f t="shared" si="488"/>
        <v>0</v>
      </c>
      <c r="CX317" s="129">
        <f t="shared" ref="CX317" si="539">+CM317</f>
        <v>0</v>
      </c>
      <c r="CY317" s="132">
        <f t="shared" ref="CY317" si="540">+CX317-CW317</f>
        <v>0</v>
      </c>
      <c r="CZ317" s="132">
        <f t="shared" ref="CZ317" si="541">+$DB$1-CW317</f>
        <v>42277</v>
      </c>
      <c r="DA317" s="133">
        <f t="shared" ref="DA317" si="542">+IF(CZ317&gt;=CY317,100,(CZ317/CY317)*100)</f>
        <v>100</v>
      </c>
      <c r="DB317" s="459"/>
      <c r="DC317" s="132">
        <f t="shared" ref="DC317" si="543">+DA317</f>
        <v>100</v>
      </c>
      <c r="DD317" s="134" t="e">
        <f t="shared" ref="DD317" si="544">+CS317</f>
        <v>#REF!</v>
      </c>
    </row>
    <row r="318" spans="2:108" s="141" customFormat="1" x14ac:dyDescent="0.25">
      <c r="B318" s="197"/>
      <c r="C318" s="43"/>
      <c r="D318" s="84"/>
      <c r="E318" s="194"/>
      <c r="F318" s="85"/>
      <c r="G318" s="85"/>
      <c r="H318" s="86"/>
      <c r="I318" s="86"/>
      <c r="J318" s="145"/>
      <c r="K318" s="98"/>
      <c r="L318" s="87"/>
      <c r="M318" s="87"/>
      <c r="N318" s="88"/>
      <c r="O318" s="97"/>
      <c r="P318" s="90"/>
      <c r="Q318" s="89"/>
      <c r="R318" s="90"/>
      <c r="S318" s="91"/>
      <c r="T318" s="92"/>
      <c r="U318" s="91"/>
      <c r="V318" s="93"/>
      <c r="W318" s="194"/>
      <c r="X318" s="194"/>
      <c r="Y318" s="94">
        <f t="shared" si="314"/>
        <v>0</v>
      </c>
      <c r="Z318" s="86"/>
      <c r="AA318" s="86"/>
      <c r="AB318" s="86"/>
      <c r="AC318" s="86"/>
      <c r="AD318" s="95"/>
      <c r="AE318" s="96"/>
      <c r="AF318" s="83"/>
      <c r="AG318" s="98"/>
      <c r="AH318" s="194"/>
      <c r="AI318" s="99"/>
      <c r="AJ318" s="258"/>
      <c r="AK318" s="95"/>
      <c r="AL318" s="88"/>
      <c r="AM318" s="88"/>
      <c r="AN318" s="94"/>
      <c r="AO318" s="94">
        <f t="shared" si="313"/>
        <v>0</v>
      </c>
      <c r="AP318" s="100" t="s">
        <v>17</v>
      </c>
      <c r="AQ318" s="101" t="s">
        <v>30</v>
      </c>
      <c r="AR318" s="101" t="s">
        <v>30</v>
      </c>
      <c r="AS318" s="101" t="s">
        <v>30</v>
      </c>
      <c r="AT318" s="102" t="s">
        <v>30</v>
      </c>
      <c r="AU318" s="194"/>
      <c r="AV318" s="194"/>
      <c r="AW318" s="88">
        <f t="shared" si="315"/>
        <v>0</v>
      </c>
      <c r="AX318" s="88"/>
      <c r="AY318" s="136"/>
      <c r="AZ318" s="103" t="e">
        <f>LOOKUP(AY318,#REF!,#REF!)</f>
        <v>#REF!</v>
      </c>
      <c r="BA318" s="92"/>
      <c r="BB318" s="104"/>
      <c r="BC318" s="104"/>
      <c r="BD318" s="105"/>
      <c r="BE318" s="138"/>
      <c r="BF318" s="104"/>
      <c r="BG318" s="105"/>
      <c r="BH318" s="107"/>
      <c r="BI318" s="108"/>
      <c r="BJ318" s="109"/>
      <c r="BK318" s="109"/>
      <c r="BL318" s="110"/>
      <c r="BM318" s="109"/>
      <c r="BN318" s="111"/>
      <c r="BO318" s="111"/>
      <c r="BP318" s="112"/>
      <c r="BQ318" s="113"/>
      <c r="BR318" s="114"/>
      <c r="BS318" s="113"/>
      <c r="BT318" s="115">
        <f t="shared" si="470"/>
        <v>0</v>
      </c>
      <c r="BU318" s="116">
        <f t="shared" ref="BU318" si="545">+BD318+BJ318+BP318</f>
        <v>0</v>
      </c>
      <c r="BV318" s="117">
        <f t="shared" si="495"/>
        <v>0</v>
      </c>
      <c r="BW318" s="118"/>
      <c r="BX318" s="118"/>
      <c r="BY318" s="119"/>
      <c r="BZ318" s="118"/>
      <c r="CA318" s="105"/>
      <c r="CB318" s="108"/>
      <c r="CC318" s="108"/>
      <c r="CD318" s="139"/>
      <c r="CE318" s="108"/>
      <c r="CF318" s="109"/>
      <c r="CG318" s="120"/>
      <c r="CH318" s="120"/>
      <c r="CI318" s="121"/>
      <c r="CJ318" s="121"/>
      <c r="CK318" s="121"/>
      <c r="CL318" s="122"/>
      <c r="CM318" s="123">
        <f t="shared" si="485"/>
        <v>0</v>
      </c>
      <c r="CN318" s="124"/>
      <c r="CO318" s="94"/>
      <c r="CP318" s="122"/>
      <c r="CQ318" s="125" t="e">
        <f>+SUMIFS(#REF!,#REF!,AG318)</f>
        <v>#REF!</v>
      </c>
      <c r="CR318" s="126" t="e">
        <f>+SUMIFS(#REF!,#REF!,BB318)+SUMIFS(#REF!,#REF!,BH318)+SUMIFS(#REF!,#REF!,BN318)</f>
        <v>#REF!</v>
      </c>
      <c r="CS318" s="127" t="e">
        <f t="shared" ref="CS318" si="546">+CQ318/BV318</f>
        <v>#REF!</v>
      </c>
      <c r="CT318" s="128"/>
      <c r="CU318" s="129">
        <f t="shared" si="487"/>
        <v>0</v>
      </c>
      <c r="CV318" s="130"/>
      <c r="CW318" s="131">
        <f t="shared" si="488"/>
        <v>0</v>
      </c>
      <c r="CX318" s="129">
        <f t="shared" ref="CX318" si="547">+CM318</f>
        <v>0</v>
      </c>
      <c r="CY318" s="132">
        <f t="shared" ref="CY318" si="548">+CX318-CW318</f>
        <v>0</v>
      </c>
      <c r="CZ318" s="132">
        <f t="shared" ref="CZ318" si="549">+$DB$1-CW318</f>
        <v>42277</v>
      </c>
      <c r="DA318" s="133">
        <f t="shared" ref="DA318" si="550">+IF(CZ318&gt;=CY318,100,(CZ318/CY318)*100)</f>
        <v>100</v>
      </c>
      <c r="DB318" s="459"/>
      <c r="DC318" s="132">
        <f t="shared" ref="DC318" si="551">+DA318</f>
        <v>100</v>
      </c>
      <c r="DD318" s="134" t="e">
        <f t="shared" ref="DD318" si="552">+CS318</f>
        <v>#REF!</v>
      </c>
    </row>
    <row r="319" spans="2:108" s="141" customFormat="1" x14ac:dyDescent="0.25">
      <c r="B319" s="197"/>
      <c r="C319" s="187"/>
      <c r="D319" s="84"/>
      <c r="E319" s="194"/>
      <c r="F319" s="85"/>
      <c r="G319" s="85"/>
      <c r="H319" s="86"/>
      <c r="I319" s="216"/>
      <c r="J319" s="191"/>
      <c r="K319" s="143"/>
      <c r="L319" s="87"/>
      <c r="M319" s="190"/>
      <c r="N319" s="88"/>
      <c r="O319" s="97"/>
      <c r="P319" s="90"/>
      <c r="Q319" s="89"/>
      <c r="R319" s="90"/>
      <c r="S319" s="91"/>
      <c r="T319" s="92"/>
      <c r="U319" s="91"/>
      <c r="V319" s="224"/>
      <c r="W319" s="194"/>
      <c r="X319" s="194"/>
      <c r="Y319" s="94">
        <f t="shared" si="314"/>
        <v>0</v>
      </c>
      <c r="Z319" s="192"/>
      <c r="AA319" s="192"/>
      <c r="AB319" s="192"/>
      <c r="AC319" s="192"/>
      <c r="AD319" s="146"/>
      <c r="AE319" s="96"/>
      <c r="AF319" s="83"/>
      <c r="AG319" s="98"/>
      <c r="AH319" s="194"/>
      <c r="AI319" s="195"/>
      <c r="AJ319" s="257"/>
      <c r="AK319" s="146"/>
      <c r="AL319" s="88"/>
      <c r="AM319" s="88"/>
      <c r="AN319" s="94"/>
      <c r="AO319" s="94">
        <f t="shared" si="313"/>
        <v>0</v>
      </c>
      <c r="AP319" s="100" t="s">
        <v>17</v>
      </c>
      <c r="AQ319" s="101" t="s">
        <v>30</v>
      </c>
      <c r="AR319" s="101" t="s">
        <v>30</v>
      </c>
      <c r="AS319" s="101" t="s">
        <v>30</v>
      </c>
      <c r="AT319" s="102" t="s">
        <v>30</v>
      </c>
      <c r="AU319" s="194"/>
      <c r="AV319" s="194"/>
      <c r="AW319" s="88">
        <f t="shared" si="315"/>
        <v>0</v>
      </c>
      <c r="AX319" s="88"/>
      <c r="AY319" s="196"/>
      <c r="AZ319" s="103" t="e">
        <f>LOOKUP(AY319,#REF!,#REF!)</f>
        <v>#REF!</v>
      </c>
      <c r="BA319" s="232"/>
      <c r="BB319" s="104"/>
      <c r="BC319" s="104"/>
      <c r="BD319" s="105"/>
      <c r="BE319" s="106"/>
      <c r="BF319" s="104"/>
      <c r="BG319" s="105"/>
      <c r="BH319" s="107"/>
      <c r="BI319" s="108"/>
      <c r="BJ319" s="109"/>
      <c r="BK319" s="109"/>
      <c r="BL319" s="110"/>
      <c r="BM319" s="109"/>
      <c r="BN319" s="111"/>
      <c r="BO319" s="111"/>
      <c r="BP319" s="112"/>
      <c r="BQ319" s="113"/>
      <c r="BR319" s="114"/>
      <c r="BS319" s="113"/>
      <c r="BT319" s="115">
        <f t="shared" si="470"/>
        <v>0</v>
      </c>
      <c r="BU319" s="116">
        <f t="shared" ref="BU319" si="553">+BD319+BJ319+BP319</f>
        <v>0</v>
      </c>
      <c r="BV319" s="117">
        <f t="shared" si="495"/>
        <v>0</v>
      </c>
      <c r="BW319" s="118"/>
      <c r="BX319" s="118"/>
      <c r="BY319" s="119"/>
      <c r="BZ319" s="118"/>
      <c r="CA319" s="105"/>
      <c r="CB319" s="109"/>
      <c r="CC319" s="108"/>
      <c r="CD319" s="108"/>
      <c r="CE319" s="108"/>
      <c r="CF319" s="109"/>
      <c r="CG319" s="120"/>
      <c r="CH319" s="120"/>
      <c r="CI319" s="121"/>
      <c r="CJ319" s="121"/>
      <c r="CK319" s="121"/>
      <c r="CL319" s="122"/>
      <c r="CM319" s="123">
        <f t="shared" si="485"/>
        <v>0</v>
      </c>
      <c r="CN319" s="124"/>
      <c r="CO319" s="94"/>
      <c r="CP319" s="122"/>
      <c r="CQ319" s="125" t="e">
        <f>+SUMIFS(#REF!,#REF!,AG319)</f>
        <v>#REF!</v>
      </c>
      <c r="CR319" s="126" t="e">
        <f>+SUMIFS(#REF!,#REF!,BB319)+SUMIFS(#REF!,#REF!,BH319)+SUMIFS(#REF!,#REF!,BN319)</f>
        <v>#REF!</v>
      </c>
      <c r="CS319" s="127" t="e">
        <f t="shared" ref="CS319" si="554">+CQ319/BV319</f>
        <v>#REF!</v>
      </c>
      <c r="CT319" s="128"/>
      <c r="CU319" s="129">
        <f t="shared" si="487"/>
        <v>0</v>
      </c>
      <c r="CV319" s="130"/>
      <c r="CW319" s="131">
        <f t="shared" si="488"/>
        <v>0</v>
      </c>
      <c r="CX319" s="129">
        <f t="shared" ref="CX319" si="555">+CM319</f>
        <v>0</v>
      </c>
      <c r="CY319" s="132">
        <f t="shared" ref="CY319" si="556">+CX319-CW319</f>
        <v>0</v>
      </c>
      <c r="CZ319" s="132">
        <f t="shared" ref="CZ319" si="557">+$DB$1-CW319</f>
        <v>42277</v>
      </c>
      <c r="DA319" s="133">
        <f t="shared" ref="DA319" si="558">+IF(CZ319&gt;=CY319,100,(CZ319/CY319)*100)</f>
        <v>100</v>
      </c>
      <c r="DB319" s="459"/>
      <c r="DC319" s="132">
        <f t="shared" ref="DC319" si="559">+DA319</f>
        <v>100</v>
      </c>
      <c r="DD319" s="134" t="e">
        <f t="shared" ref="DD319" si="560">+CS319</f>
        <v>#REF!</v>
      </c>
    </row>
    <row r="320" spans="2:108" s="141" customFormat="1" x14ac:dyDescent="0.25">
      <c r="B320" s="197"/>
      <c r="C320" s="43"/>
      <c r="D320" s="84"/>
      <c r="E320" s="194"/>
      <c r="F320" s="85"/>
      <c r="G320" s="85"/>
      <c r="H320" s="86"/>
      <c r="I320" s="86"/>
      <c r="J320" s="145"/>
      <c r="K320" s="98"/>
      <c r="L320" s="87"/>
      <c r="M320" s="87"/>
      <c r="N320" s="88"/>
      <c r="O320" s="97"/>
      <c r="P320" s="90"/>
      <c r="Q320" s="89"/>
      <c r="R320" s="90"/>
      <c r="S320" s="91"/>
      <c r="T320" s="92"/>
      <c r="U320" s="91"/>
      <c r="V320" s="135"/>
      <c r="W320" s="194"/>
      <c r="X320" s="194"/>
      <c r="Y320" s="94">
        <f t="shared" si="314"/>
        <v>0</v>
      </c>
      <c r="Z320" s="86"/>
      <c r="AA320" s="86"/>
      <c r="AB320" s="86"/>
      <c r="AC320" s="86"/>
      <c r="AD320" s="95"/>
      <c r="AE320" s="96"/>
      <c r="AF320" s="83"/>
      <c r="AG320" s="98"/>
      <c r="AH320" s="194"/>
      <c r="AI320" s="99"/>
      <c r="AJ320" s="258"/>
      <c r="AK320" s="95"/>
      <c r="AL320" s="88"/>
      <c r="AM320" s="88"/>
      <c r="AN320" s="94"/>
      <c r="AO320" s="94">
        <f t="shared" si="313"/>
        <v>0</v>
      </c>
      <c r="AP320" s="100" t="s">
        <v>17</v>
      </c>
      <c r="AQ320" s="101" t="s">
        <v>30</v>
      </c>
      <c r="AR320" s="101" t="s">
        <v>30</v>
      </c>
      <c r="AS320" s="101" t="s">
        <v>30</v>
      </c>
      <c r="AT320" s="102" t="s">
        <v>30</v>
      </c>
      <c r="AU320" s="194"/>
      <c r="AV320" s="194"/>
      <c r="AW320" s="88">
        <f t="shared" si="315"/>
        <v>0</v>
      </c>
      <c r="AX320" s="88"/>
      <c r="AY320" s="136"/>
      <c r="AZ320" s="103" t="e">
        <f>LOOKUP(AY320,#REF!,#REF!)</f>
        <v>#REF!</v>
      </c>
      <c r="BA320" s="92"/>
      <c r="BB320" s="137"/>
      <c r="BC320" s="104"/>
      <c r="BD320" s="105"/>
      <c r="BE320" s="105"/>
      <c r="BF320" s="104"/>
      <c r="BG320" s="105"/>
      <c r="BH320" s="107"/>
      <c r="BI320" s="108"/>
      <c r="BJ320" s="109"/>
      <c r="BK320" s="109"/>
      <c r="BL320" s="110"/>
      <c r="BM320" s="109"/>
      <c r="BN320" s="111"/>
      <c r="BO320" s="111"/>
      <c r="BP320" s="112"/>
      <c r="BQ320" s="113"/>
      <c r="BR320" s="114"/>
      <c r="BS320" s="113"/>
      <c r="BT320" s="115">
        <f t="shared" si="470"/>
        <v>0</v>
      </c>
      <c r="BU320" s="116">
        <f t="shared" ref="BU320:BU321" si="561">+BD320+BJ320+BP320</f>
        <v>0</v>
      </c>
      <c r="BV320" s="117">
        <f t="shared" si="495"/>
        <v>0</v>
      </c>
      <c r="BW320" s="118"/>
      <c r="BX320" s="118"/>
      <c r="BY320" s="118"/>
      <c r="BZ320" s="118"/>
      <c r="CA320" s="105"/>
      <c r="CB320" s="108"/>
      <c r="CC320" s="108"/>
      <c r="CD320" s="108"/>
      <c r="CE320" s="108"/>
      <c r="CF320" s="109"/>
      <c r="CG320" s="120"/>
      <c r="CH320" s="120"/>
      <c r="CI320" s="121"/>
      <c r="CJ320" s="121"/>
      <c r="CK320" s="121"/>
      <c r="CL320" s="122"/>
      <c r="CM320" s="123">
        <f t="shared" si="485"/>
        <v>0</v>
      </c>
      <c r="CN320" s="124"/>
      <c r="CO320" s="94"/>
      <c r="CP320" s="122"/>
      <c r="CQ320" s="125" t="e">
        <f>+SUMIFS(#REF!,#REF!,AG320)</f>
        <v>#REF!</v>
      </c>
      <c r="CR320" s="126" t="e">
        <f>+SUMIFS(#REF!,#REF!,BB320)+SUMIFS(#REF!,#REF!,BH320)+SUMIFS(#REF!,#REF!,BN320)</f>
        <v>#REF!</v>
      </c>
      <c r="CS320" s="127" t="e">
        <f t="shared" ref="CS320:CS321" si="562">+CQ320/BV320</f>
        <v>#REF!</v>
      </c>
      <c r="CT320" s="128"/>
      <c r="CU320" s="129">
        <f t="shared" si="487"/>
        <v>0</v>
      </c>
      <c r="CV320" s="130"/>
      <c r="CW320" s="131">
        <f t="shared" si="488"/>
        <v>0</v>
      </c>
      <c r="CX320" s="129">
        <f t="shared" ref="CX320:CX321" si="563">+CM320</f>
        <v>0</v>
      </c>
      <c r="CY320" s="132">
        <f t="shared" ref="CY320:CY321" si="564">+CX320-CW320</f>
        <v>0</v>
      </c>
      <c r="CZ320" s="132">
        <f t="shared" ref="CZ320:CZ321" si="565">+$DB$1-CW320</f>
        <v>42277</v>
      </c>
      <c r="DA320" s="133">
        <f t="shared" ref="DA320:DA321" si="566">+IF(CZ320&gt;=CY320,100,(CZ320/CY320)*100)</f>
        <v>100</v>
      </c>
      <c r="DB320" s="459"/>
      <c r="DC320" s="132">
        <f t="shared" ref="DC320:DC321" si="567">+DA320</f>
        <v>100</v>
      </c>
      <c r="DD320" s="134" t="e">
        <f t="shared" ref="DD320:DD321" si="568">+CS320</f>
        <v>#REF!</v>
      </c>
    </row>
    <row r="321" spans="2:108" s="141" customFormat="1" x14ac:dyDescent="0.25">
      <c r="B321" s="197"/>
      <c r="C321" s="43"/>
      <c r="D321" s="84"/>
      <c r="E321" s="194"/>
      <c r="F321" s="85"/>
      <c r="G321" s="85"/>
      <c r="H321" s="86"/>
      <c r="I321" s="86"/>
      <c r="J321" s="145"/>
      <c r="K321" s="98"/>
      <c r="L321" s="87"/>
      <c r="M321" s="87"/>
      <c r="N321" s="88"/>
      <c r="O321" s="97"/>
      <c r="P321" s="90"/>
      <c r="Q321" s="89"/>
      <c r="R321" s="90"/>
      <c r="S321" s="91"/>
      <c r="T321" s="92"/>
      <c r="U321" s="91"/>
      <c r="V321" s="93"/>
      <c r="W321" s="194"/>
      <c r="X321" s="194"/>
      <c r="Y321" s="94">
        <f t="shared" si="314"/>
        <v>0</v>
      </c>
      <c r="Z321" s="86"/>
      <c r="AA321" s="86"/>
      <c r="AB321" s="86"/>
      <c r="AC321" s="86"/>
      <c r="AD321" s="95"/>
      <c r="AE321" s="96"/>
      <c r="AF321" s="83"/>
      <c r="AG321" s="98"/>
      <c r="AH321" s="194"/>
      <c r="AI321" s="99"/>
      <c r="AJ321" s="258"/>
      <c r="AK321" s="95"/>
      <c r="AL321" s="88"/>
      <c r="AM321" s="88"/>
      <c r="AN321" s="94"/>
      <c r="AO321" s="94">
        <f t="shared" si="313"/>
        <v>0</v>
      </c>
      <c r="AP321" s="100" t="s">
        <v>17</v>
      </c>
      <c r="AQ321" s="101" t="s">
        <v>30</v>
      </c>
      <c r="AR321" s="101" t="s">
        <v>30</v>
      </c>
      <c r="AS321" s="101" t="s">
        <v>30</v>
      </c>
      <c r="AT321" s="102" t="s">
        <v>30</v>
      </c>
      <c r="AU321" s="194"/>
      <c r="AV321" s="194"/>
      <c r="AW321" s="88">
        <f t="shared" si="315"/>
        <v>0</v>
      </c>
      <c r="AX321" s="88"/>
      <c r="AY321" s="136"/>
      <c r="AZ321" s="103" t="e">
        <f>LOOKUP(AY321,#REF!,#REF!)</f>
        <v>#REF!</v>
      </c>
      <c r="BA321" s="92"/>
      <c r="BB321" s="104"/>
      <c r="BC321" s="104"/>
      <c r="BD321" s="105"/>
      <c r="BE321" s="138"/>
      <c r="BF321" s="104"/>
      <c r="BG321" s="105"/>
      <c r="BH321" s="107"/>
      <c r="BI321" s="108"/>
      <c r="BJ321" s="109"/>
      <c r="BK321" s="109"/>
      <c r="BL321" s="110"/>
      <c r="BM321" s="109"/>
      <c r="BN321" s="111"/>
      <c r="BO321" s="111"/>
      <c r="BP321" s="112"/>
      <c r="BQ321" s="113"/>
      <c r="BR321" s="114"/>
      <c r="BS321" s="113"/>
      <c r="BT321" s="115">
        <f t="shared" si="470"/>
        <v>0</v>
      </c>
      <c r="BU321" s="116">
        <f t="shared" si="561"/>
        <v>0</v>
      </c>
      <c r="BV321" s="117">
        <f t="shared" si="495"/>
        <v>0</v>
      </c>
      <c r="BW321" s="118"/>
      <c r="BX321" s="118"/>
      <c r="BY321" s="119"/>
      <c r="BZ321" s="118"/>
      <c r="CA321" s="105"/>
      <c r="CB321" s="108"/>
      <c r="CC321" s="108"/>
      <c r="CD321" s="139"/>
      <c r="CE321" s="108"/>
      <c r="CF321" s="109"/>
      <c r="CG321" s="120"/>
      <c r="CH321" s="120"/>
      <c r="CI321" s="121"/>
      <c r="CJ321" s="121"/>
      <c r="CK321" s="121"/>
      <c r="CL321" s="122"/>
      <c r="CM321" s="123">
        <f t="shared" si="485"/>
        <v>0</v>
      </c>
      <c r="CN321" s="124"/>
      <c r="CO321" s="94"/>
      <c r="CP321" s="122"/>
      <c r="CQ321" s="125" t="e">
        <f>+SUMIFS(#REF!,#REF!,AG321)</f>
        <v>#REF!</v>
      </c>
      <c r="CR321" s="126" t="e">
        <f>+SUMIFS(#REF!,#REF!,BB321)+SUMIFS(#REF!,#REF!,BH321)+SUMIFS(#REF!,#REF!,BN321)</f>
        <v>#REF!</v>
      </c>
      <c r="CS321" s="127" t="e">
        <f t="shared" si="562"/>
        <v>#REF!</v>
      </c>
      <c r="CT321" s="128"/>
      <c r="CU321" s="129">
        <f t="shared" si="487"/>
        <v>0</v>
      </c>
      <c r="CV321" s="130"/>
      <c r="CW321" s="131">
        <f t="shared" si="488"/>
        <v>0</v>
      </c>
      <c r="CX321" s="129">
        <f t="shared" si="563"/>
        <v>0</v>
      </c>
      <c r="CY321" s="132">
        <f t="shared" si="564"/>
        <v>0</v>
      </c>
      <c r="CZ321" s="132">
        <f t="shared" si="565"/>
        <v>42277</v>
      </c>
      <c r="DA321" s="133">
        <f t="shared" si="566"/>
        <v>100</v>
      </c>
      <c r="DB321" s="459"/>
      <c r="DC321" s="132">
        <f t="shared" si="567"/>
        <v>100</v>
      </c>
      <c r="DD321" s="134" t="e">
        <f t="shared" si="568"/>
        <v>#REF!</v>
      </c>
    </row>
    <row r="322" spans="2:108" s="141" customFormat="1" ht="15" x14ac:dyDescent="0.25">
      <c r="B322" s="197"/>
      <c r="C322" s="187"/>
      <c r="D322" s="84"/>
      <c r="E322" s="194"/>
      <c r="F322" s="85"/>
      <c r="G322" s="85"/>
      <c r="H322" s="86"/>
      <c r="I322" s="216"/>
      <c r="J322" s="191"/>
      <c r="K322" s="143"/>
      <c r="L322" s="87"/>
      <c r="M322" s="190"/>
      <c r="N322" s="88"/>
      <c r="O322" s="97"/>
      <c r="P322" s="90"/>
      <c r="Q322" s="89"/>
      <c r="R322" s="90"/>
      <c r="S322" s="91"/>
      <c r="T322" s="92"/>
      <c r="U322" s="91"/>
      <c r="V322" s="248"/>
      <c r="W322" s="194"/>
      <c r="X322" s="194"/>
      <c r="Y322" s="94">
        <f t="shared" si="314"/>
        <v>0</v>
      </c>
      <c r="Z322" s="192"/>
      <c r="AA322" s="192"/>
      <c r="AB322" s="192"/>
      <c r="AC322" s="192"/>
      <c r="AD322" s="146"/>
      <c r="AE322" s="96"/>
      <c r="AF322" s="83"/>
      <c r="AG322" s="98"/>
      <c r="AH322" s="194"/>
      <c r="AI322" s="195"/>
      <c r="AJ322" s="257"/>
      <c r="AK322" s="146"/>
      <c r="AL322" s="88"/>
      <c r="AM322" s="88"/>
      <c r="AN322" s="94"/>
      <c r="AO322" s="94">
        <f t="shared" si="313"/>
        <v>0</v>
      </c>
      <c r="AP322" s="100" t="s">
        <v>17</v>
      </c>
      <c r="AQ322" s="101" t="s">
        <v>30</v>
      </c>
      <c r="AR322" s="101" t="s">
        <v>30</v>
      </c>
      <c r="AS322" s="101" t="s">
        <v>30</v>
      </c>
      <c r="AT322" s="102" t="s">
        <v>30</v>
      </c>
      <c r="AU322" s="194"/>
      <c r="AV322" s="194"/>
      <c r="AW322" s="88">
        <f t="shared" si="315"/>
        <v>0</v>
      </c>
      <c r="AX322" s="88"/>
      <c r="AY322" s="196"/>
      <c r="AZ322" s="103" t="e">
        <f>LOOKUP(AY322,#REF!,#REF!)</f>
        <v>#REF!</v>
      </c>
      <c r="BA322" s="232"/>
      <c r="BB322" s="104"/>
      <c r="BC322" s="104"/>
      <c r="BD322" s="105"/>
      <c r="BE322" s="106"/>
      <c r="BF322" s="104"/>
      <c r="BG322" s="105"/>
      <c r="BH322" s="107"/>
      <c r="BI322" s="108"/>
      <c r="BJ322" s="109"/>
      <c r="BK322" s="109"/>
      <c r="BL322" s="110"/>
      <c r="BM322" s="109"/>
      <c r="BN322" s="111"/>
      <c r="BO322" s="111"/>
      <c r="BP322" s="112"/>
      <c r="BQ322" s="113"/>
      <c r="BR322" s="114"/>
      <c r="BS322" s="113"/>
      <c r="BT322" s="115">
        <f t="shared" si="470"/>
        <v>0</v>
      </c>
      <c r="BU322" s="116">
        <f t="shared" ref="BU322:BU323" si="569">+BD322+BJ322+BP322</f>
        <v>0</v>
      </c>
      <c r="BV322" s="117">
        <f t="shared" si="495"/>
        <v>0</v>
      </c>
      <c r="BW322" s="118"/>
      <c r="BX322" s="118"/>
      <c r="BY322" s="119"/>
      <c r="BZ322" s="118"/>
      <c r="CA322" s="105"/>
      <c r="CB322" s="109"/>
      <c r="CC322" s="108"/>
      <c r="CD322" s="108"/>
      <c r="CE322" s="108"/>
      <c r="CF322" s="109"/>
      <c r="CG322" s="120"/>
      <c r="CH322" s="120"/>
      <c r="CI322" s="121"/>
      <c r="CJ322" s="121"/>
      <c r="CK322" s="121"/>
      <c r="CL322" s="122"/>
      <c r="CM322" s="123">
        <f t="shared" si="485"/>
        <v>0</v>
      </c>
      <c r="CN322" s="124"/>
      <c r="CO322" s="94"/>
      <c r="CP322" s="122"/>
      <c r="CQ322" s="125" t="e">
        <f>+SUMIFS(#REF!,#REF!,AG322)</f>
        <v>#REF!</v>
      </c>
      <c r="CR322" s="126" t="e">
        <f>+SUMIFS(#REF!,#REF!,BB322)+SUMIFS(#REF!,#REF!,BH322)+SUMIFS(#REF!,#REF!,BN322)</f>
        <v>#REF!</v>
      </c>
      <c r="CS322" s="127" t="e">
        <f t="shared" ref="CS322:CS323" si="570">+CQ322/BV322</f>
        <v>#REF!</v>
      </c>
      <c r="CT322" s="128"/>
      <c r="CU322" s="129">
        <f t="shared" si="487"/>
        <v>0</v>
      </c>
      <c r="CV322" s="130"/>
      <c r="CW322" s="131">
        <f t="shared" si="488"/>
        <v>0</v>
      </c>
      <c r="CX322" s="129">
        <f t="shared" ref="CX322:CX323" si="571">+CM322</f>
        <v>0</v>
      </c>
      <c r="CY322" s="132">
        <f t="shared" ref="CY322:CY323" si="572">+CX322-CW322</f>
        <v>0</v>
      </c>
      <c r="CZ322" s="132">
        <f t="shared" ref="CZ322:CZ323" si="573">+$DB$1-CW322</f>
        <v>42277</v>
      </c>
      <c r="DA322" s="133">
        <f t="shared" ref="DA322:DA323" si="574">+IF(CZ322&gt;=CY322,100,(CZ322/CY322)*100)</f>
        <v>100</v>
      </c>
      <c r="DB322" s="459"/>
      <c r="DC322" s="132">
        <f t="shared" ref="DC322:DC323" si="575">+DA322</f>
        <v>100</v>
      </c>
      <c r="DD322" s="134" t="e">
        <f t="shared" ref="DD322:DD323" si="576">+CS322</f>
        <v>#REF!</v>
      </c>
    </row>
    <row r="323" spans="2:108" s="141" customFormat="1" x14ac:dyDescent="0.25">
      <c r="B323" s="197"/>
      <c r="C323" s="43"/>
      <c r="D323" s="84"/>
      <c r="E323" s="194"/>
      <c r="F323" s="85"/>
      <c r="G323" s="85"/>
      <c r="H323" s="86"/>
      <c r="I323" s="86"/>
      <c r="J323" s="145"/>
      <c r="K323" s="98"/>
      <c r="L323" s="87"/>
      <c r="M323" s="87"/>
      <c r="N323" s="88"/>
      <c r="O323" s="97"/>
      <c r="P323" s="90"/>
      <c r="Q323" s="89"/>
      <c r="R323" s="90"/>
      <c r="S323" s="91"/>
      <c r="T323" s="92"/>
      <c r="U323" s="91"/>
      <c r="V323" s="135"/>
      <c r="W323" s="194"/>
      <c r="X323" s="194"/>
      <c r="Y323" s="94">
        <f t="shared" si="314"/>
        <v>0</v>
      </c>
      <c r="Z323" s="86"/>
      <c r="AA323" s="86"/>
      <c r="AB323" s="86"/>
      <c r="AC323" s="86"/>
      <c r="AD323" s="95"/>
      <c r="AE323" s="96"/>
      <c r="AF323" s="83"/>
      <c r="AG323" s="98"/>
      <c r="AH323" s="194"/>
      <c r="AI323" s="99"/>
      <c r="AJ323" s="258"/>
      <c r="AK323" s="95"/>
      <c r="AL323" s="88"/>
      <c r="AM323" s="88"/>
      <c r="AN323" s="94"/>
      <c r="AO323" s="94">
        <f t="shared" si="313"/>
        <v>0</v>
      </c>
      <c r="AP323" s="100" t="s">
        <v>17</v>
      </c>
      <c r="AQ323" s="101" t="s">
        <v>30</v>
      </c>
      <c r="AR323" s="101" t="s">
        <v>30</v>
      </c>
      <c r="AS323" s="101" t="s">
        <v>30</v>
      </c>
      <c r="AT323" s="102" t="s">
        <v>30</v>
      </c>
      <c r="AU323" s="194"/>
      <c r="AV323" s="194"/>
      <c r="AW323" s="88">
        <f t="shared" si="315"/>
        <v>0</v>
      </c>
      <c r="AX323" s="88"/>
      <c r="AY323" s="136"/>
      <c r="AZ323" s="103" t="e">
        <f>LOOKUP(AY323,#REF!,#REF!)</f>
        <v>#REF!</v>
      </c>
      <c r="BA323" s="92"/>
      <c r="BB323" s="137"/>
      <c r="BC323" s="104"/>
      <c r="BD323" s="105"/>
      <c r="BE323" s="105"/>
      <c r="BF323" s="104"/>
      <c r="BG323" s="105"/>
      <c r="BH323" s="107"/>
      <c r="BI323" s="108"/>
      <c r="BJ323" s="109"/>
      <c r="BK323" s="109"/>
      <c r="BL323" s="110"/>
      <c r="BM323" s="109"/>
      <c r="BN323" s="111"/>
      <c r="BO323" s="111"/>
      <c r="BP323" s="112"/>
      <c r="BQ323" s="113"/>
      <c r="BR323" s="114"/>
      <c r="BS323" s="113"/>
      <c r="BT323" s="115">
        <f t="shared" si="470"/>
        <v>0</v>
      </c>
      <c r="BU323" s="116">
        <f t="shared" si="569"/>
        <v>0</v>
      </c>
      <c r="BV323" s="117">
        <f t="shared" si="495"/>
        <v>0</v>
      </c>
      <c r="BW323" s="118"/>
      <c r="BX323" s="118"/>
      <c r="BY323" s="118"/>
      <c r="BZ323" s="118"/>
      <c r="CA323" s="105"/>
      <c r="CB323" s="108"/>
      <c r="CC323" s="108"/>
      <c r="CD323" s="108"/>
      <c r="CE323" s="108"/>
      <c r="CF323" s="109"/>
      <c r="CG323" s="120"/>
      <c r="CH323" s="120"/>
      <c r="CI323" s="121"/>
      <c r="CJ323" s="121"/>
      <c r="CK323" s="121"/>
      <c r="CL323" s="122"/>
      <c r="CM323" s="123">
        <f t="shared" si="485"/>
        <v>0</v>
      </c>
      <c r="CN323" s="124"/>
      <c r="CO323" s="94"/>
      <c r="CP323" s="122"/>
      <c r="CQ323" s="125" t="e">
        <f>+SUMIFS(#REF!,#REF!,AG323)</f>
        <v>#REF!</v>
      </c>
      <c r="CR323" s="126" t="e">
        <f>+SUMIFS(#REF!,#REF!,BB323)+SUMIFS(#REF!,#REF!,BH323)+SUMIFS(#REF!,#REF!,BN323)</f>
        <v>#REF!</v>
      </c>
      <c r="CS323" s="127" t="e">
        <f t="shared" si="570"/>
        <v>#REF!</v>
      </c>
      <c r="CT323" s="128"/>
      <c r="CU323" s="129">
        <f t="shared" si="487"/>
        <v>0</v>
      </c>
      <c r="CV323" s="130"/>
      <c r="CW323" s="131">
        <f t="shared" si="488"/>
        <v>0</v>
      </c>
      <c r="CX323" s="129">
        <f t="shared" si="571"/>
        <v>0</v>
      </c>
      <c r="CY323" s="132">
        <f t="shared" si="572"/>
        <v>0</v>
      </c>
      <c r="CZ323" s="132">
        <f t="shared" si="573"/>
        <v>42277</v>
      </c>
      <c r="DA323" s="133">
        <f t="shared" si="574"/>
        <v>100</v>
      </c>
      <c r="DB323" s="459"/>
      <c r="DC323" s="132">
        <f t="shared" si="575"/>
        <v>100</v>
      </c>
      <c r="DD323" s="134" t="e">
        <f t="shared" si="576"/>
        <v>#REF!</v>
      </c>
    </row>
    <row r="324" spans="2:108" s="141" customFormat="1" x14ac:dyDescent="0.25">
      <c r="B324" s="197"/>
      <c r="C324" s="43"/>
      <c r="D324" s="84"/>
      <c r="E324" s="194"/>
      <c r="F324" s="85"/>
      <c r="G324" s="85"/>
      <c r="H324" s="86"/>
      <c r="I324" s="86"/>
      <c r="J324" s="145"/>
      <c r="K324" s="98"/>
      <c r="L324" s="87"/>
      <c r="M324" s="87"/>
      <c r="N324" s="88"/>
      <c r="O324" s="97"/>
      <c r="P324" s="90"/>
      <c r="Q324" s="89"/>
      <c r="R324" s="90"/>
      <c r="S324" s="91"/>
      <c r="T324" s="92"/>
      <c r="U324" s="91"/>
      <c r="V324" s="93"/>
      <c r="W324" s="194"/>
      <c r="X324" s="194"/>
      <c r="Y324" s="94">
        <f t="shared" si="314"/>
        <v>0</v>
      </c>
      <c r="Z324" s="86"/>
      <c r="AA324" s="86"/>
      <c r="AB324" s="86"/>
      <c r="AC324" s="86"/>
      <c r="AD324" s="95"/>
      <c r="AE324" s="96"/>
      <c r="AF324" s="83"/>
      <c r="AG324" s="98"/>
      <c r="AH324" s="194"/>
      <c r="AI324" s="99"/>
      <c r="AJ324" s="258"/>
      <c r="AK324" s="95"/>
      <c r="AL324" s="88"/>
      <c r="AM324" s="88"/>
      <c r="AN324" s="94"/>
      <c r="AO324" s="94">
        <f t="shared" ref="AO324:AO387" si="577">+AM324+AN324</f>
        <v>0</v>
      </c>
      <c r="AP324" s="100" t="s">
        <v>17</v>
      </c>
      <c r="AQ324" s="101" t="s">
        <v>30</v>
      </c>
      <c r="AR324" s="101" t="s">
        <v>30</v>
      </c>
      <c r="AS324" s="101" t="s">
        <v>30</v>
      </c>
      <c r="AT324" s="102" t="s">
        <v>30</v>
      </c>
      <c r="AU324" s="194"/>
      <c r="AV324" s="194"/>
      <c r="AW324" s="88">
        <f t="shared" si="315"/>
        <v>0</v>
      </c>
      <c r="AX324" s="88"/>
      <c r="AY324" s="136"/>
      <c r="AZ324" s="103" t="e">
        <f>LOOKUP(AY324,#REF!,#REF!)</f>
        <v>#REF!</v>
      </c>
      <c r="BA324" s="92"/>
      <c r="BB324" s="104"/>
      <c r="BC324" s="104"/>
      <c r="BD324" s="105"/>
      <c r="BE324" s="138"/>
      <c r="BF324" s="104"/>
      <c r="BG324" s="105"/>
      <c r="BH324" s="107"/>
      <c r="BI324" s="108"/>
      <c r="BJ324" s="109"/>
      <c r="BK324" s="109"/>
      <c r="BL324" s="110"/>
      <c r="BM324" s="109"/>
      <c r="BN324" s="111"/>
      <c r="BO324" s="111"/>
      <c r="BP324" s="112"/>
      <c r="BQ324" s="113"/>
      <c r="BR324" s="114"/>
      <c r="BS324" s="113"/>
      <c r="BT324" s="115">
        <f t="shared" si="470"/>
        <v>0</v>
      </c>
      <c r="BU324" s="116">
        <f t="shared" ref="BU324" si="578">+BD324+BJ324+BP324</f>
        <v>0</v>
      </c>
      <c r="BV324" s="117">
        <f t="shared" si="495"/>
        <v>0</v>
      </c>
      <c r="BW324" s="118"/>
      <c r="BX324" s="118"/>
      <c r="BY324" s="119"/>
      <c r="BZ324" s="118"/>
      <c r="CA324" s="105"/>
      <c r="CB324" s="108"/>
      <c r="CC324" s="108"/>
      <c r="CD324" s="139"/>
      <c r="CE324" s="108"/>
      <c r="CF324" s="109"/>
      <c r="CG324" s="120"/>
      <c r="CH324" s="120"/>
      <c r="CI324" s="121"/>
      <c r="CJ324" s="121"/>
      <c r="CK324" s="121"/>
      <c r="CL324" s="122"/>
      <c r="CM324" s="123">
        <f t="shared" si="485"/>
        <v>0</v>
      </c>
      <c r="CN324" s="124"/>
      <c r="CO324" s="94"/>
      <c r="CP324" s="122"/>
      <c r="CQ324" s="125" t="e">
        <f>+SUMIFS(#REF!,#REF!,AG324)</f>
        <v>#REF!</v>
      </c>
      <c r="CR324" s="126" t="e">
        <f>+SUMIFS(#REF!,#REF!,BB324)+SUMIFS(#REF!,#REF!,BH324)+SUMIFS(#REF!,#REF!,BN324)</f>
        <v>#REF!</v>
      </c>
      <c r="CS324" s="127" t="e">
        <f t="shared" ref="CS324" si="579">+CQ324/BV324</f>
        <v>#REF!</v>
      </c>
      <c r="CT324" s="128"/>
      <c r="CU324" s="129">
        <f t="shared" si="487"/>
        <v>0</v>
      </c>
      <c r="CV324" s="130"/>
      <c r="CW324" s="131">
        <f t="shared" si="488"/>
        <v>0</v>
      </c>
      <c r="CX324" s="129">
        <f t="shared" ref="CX324" si="580">+CM324</f>
        <v>0</v>
      </c>
      <c r="CY324" s="132">
        <f t="shared" ref="CY324" si="581">+CX324-CW324</f>
        <v>0</v>
      </c>
      <c r="CZ324" s="132">
        <f t="shared" ref="CZ324" si="582">+$DB$1-CW324</f>
        <v>42277</v>
      </c>
      <c r="DA324" s="133">
        <f t="shared" ref="DA324" si="583">+IF(CZ324&gt;=CY324,100,(CZ324/CY324)*100)</f>
        <v>100</v>
      </c>
      <c r="DB324" s="459"/>
      <c r="DC324" s="132">
        <f t="shared" ref="DC324" si="584">+DA324</f>
        <v>100</v>
      </c>
      <c r="DD324" s="134" t="e">
        <f t="shared" ref="DD324" si="585">+CS324</f>
        <v>#REF!</v>
      </c>
    </row>
    <row r="325" spans="2:108" s="141" customFormat="1" ht="15" x14ac:dyDescent="0.25">
      <c r="B325" s="197"/>
      <c r="C325" s="187"/>
      <c r="D325" s="84"/>
      <c r="E325" s="194"/>
      <c r="F325" s="85"/>
      <c r="G325" s="85"/>
      <c r="H325" s="86"/>
      <c r="I325" s="216"/>
      <c r="J325" s="191"/>
      <c r="K325" s="143"/>
      <c r="L325" s="87"/>
      <c r="M325" s="190"/>
      <c r="N325" s="88"/>
      <c r="O325" s="97"/>
      <c r="P325" s="90"/>
      <c r="Q325" s="89"/>
      <c r="R325" s="90"/>
      <c r="S325" s="91"/>
      <c r="T325" s="92"/>
      <c r="U325" s="91"/>
      <c r="V325" s="248"/>
      <c r="W325" s="194"/>
      <c r="X325" s="194"/>
      <c r="Y325" s="94">
        <f t="shared" ref="Y325:Y388" si="586">W325-X325</f>
        <v>0</v>
      </c>
      <c r="Z325" s="192"/>
      <c r="AA325" s="192"/>
      <c r="AB325" s="192"/>
      <c r="AC325" s="192"/>
      <c r="AD325" s="146"/>
      <c r="AE325" s="96"/>
      <c r="AF325" s="83"/>
      <c r="AG325" s="98"/>
      <c r="AH325" s="194"/>
      <c r="AI325" s="195"/>
      <c r="AJ325" s="257"/>
      <c r="AK325" s="146"/>
      <c r="AL325" s="88"/>
      <c r="AM325" s="88"/>
      <c r="AN325" s="94"/>
      <c r="AO325" s="94">
        <f t="shared" si="577"/>
        <v>0</v>
      </c>
      <c r="AP325" s="100" t="s">
        <v>17</v>
      </c>
      <c r="AQ325" s="101" t="s">
        <v>30</v>
      </c>
      <c r="AR325" s="101" t="s">
        <v>30</v>
      </c>
      <c r="AS325" s="101" t="s">
        <v>30</v>
      </c>
      <c r="AT325" s="102" t="s">
        <v>30</v>
      </c>
      <c r="AU325" s="194"/>
      <c r="AV325" s="194"/>
      <c r="AW325" s="88">
        <f t="shared" ref="AW325:AW328" si="587">AV325-AU325</f>
        <v>0</v>
      </c>
      <c r="AX325" s="88"/>
      <c r="AY325" s="196"/>
      <c r="AZ325" s="103" t="e">
        <f>LOOKUP(AY325,#REF!,#REF!)</f>
        <v>#REF!</v>
      </c>
      <c r="BA325" s="232"/>
      <c r="BB325" s="104"/>
      <c r="BC325" s="104"/>
      <c r="BD325" s="105"/>
      <c r="BE325" s="106"/>
      <c r="BF325" s="104"/>
      <c r="BG325" s="105"/>
      <c r="BH325" s="107"/>
      <c r="BI325" s="108"/>
      <c r="BJ325" s="109"/>
      <c r="BK325" s="109"/>
      <c r="BL325" s="110"/>
      <c r="BM325" s="109"/>
      <c r="BN325" s="111"/>
      <c r="BO325" s="111"/>
      <c r="BP325" s="112"/>
      <c r="BQ325" s="113"/>
      <c r="BR325" s="114"/>
      <c r="BS325" s="113"/>
      <c r="BT325" s="115">
        <f t="shared" si="470"/>
        <v>0</v>
      </c>
      <c r="BU325" s="116">
        <f t="shared" ref="BU325:BU326" si="588">+BD325+BJ325+BP325</f>
        <v>0</v>
      </c>
      <c r="BV325" s="117">
        <f t="shared" si="495"/>
        <v>0</v>
      </c>
      <c r="BW325" s="118"/>
      <c r="BX325" s="118"/>
      <c r="BY325" s="119"/>
      <c r="BZ325" s="118"/>
      <c r="CA325" s="105"/>
      <c r="CB325" s="109"/>
      <c r="CC325" s="108"/>
      <c r="CD325" s="108"/>
      <c r="CE325" s="108"/>
      <c r="CF325" s="109"/>
      <c r="CG325" s="120"/>
      <c r="CH325" s="120"/>
      <c r="CI325" s="121"/>
      <c r="CJ325" s="121"/>
      <c r="CK325" s="121"/>
      <c r="CL325" s="122"/>
      <c r="CM325" s="123">
        <f t="shared" si="485"/>
        <v>0</v>
      </c>
      <c r="CN325" s="124"/>
      <c r="CO325" s="94"/>
      <c r="CP325" s="122"/>
      <c r="CQ325" s="125" t="e">
        <f>+SUMIFS(#REF!,#REF!,AG325)</f>
        <v>#REF!</v>
      </c>
      <c r="CR325" s="126" t="e">
        <f>+SUMIFS(#REF!,#REF!,BB325)+SUMIFS(#REF!,#REF!,BH325)+SUMIFS(#REF!,#REF!,BN325)</f>
        <v>#REF!</v>
      </c>
      <c r="CS325" s="127" t="e">
        <f t="shared" ref="CS325:CS326" si="589">+CQ325/BV325</f>
        <v>#REF!</v>
      </c>
      <c r="CT325" s="128"/>
      <c r="CU325" s="129">
        <f t="shared" si="487"/>
        <v>0</v>
      </c>
      <c r="CV325" s="130"/>
      <c r="CW325" s="131">
        <f t="shared" si="488"/>
        <v>0</v>
      </c>
      <c r="CX325" s="129">
        <f t="shared" ref="CX325:CX326" si="590">+CM325</f>
        <v>0</v>
      </c>
      <c r="CY325" s="132">
        <f t="shared" ref="CY325:CY326" si="591">+CX325-CW325</f>
        <v>0</v>
      </c>
      <c r="CZ325" s="132">
        <f t="shared" ref="CZ325:CZ326" si="592">+$DB$1-CW325</f>
        <v>42277</v>
      </c>
      <c r="DA325" s="133">
        <f t="shared" ref="DA325:DA326" si="593">+IF(CZ325&gt;=CY325,100,(CZ325/CY325)*100)</f>
        <v>100</v>
      </c>
      <c r="DB325" s="459"/>
      <c r="DC325" s="132">
        <f t="shared" ref="DC325:DC326" si="594">+DA325</f>
        <v>100</v>
      </c>
      <c r="DD325" s="134" t="e">
        <f t="shared" ref="DD325:DD326" si="595">+CS325</f>
        <v>#REF!</v>
      </c>
    </row>
    <row r="326" spans="2:108" s="141" customFormat="1" x14ac:dyDescent="0.25">
      <c r="B326" s="197"/>
      <c r="C326" s="43"/>
      <c r="D326" s="84"/>
      <c r="E326" s="194"/>
      <c r="F326" s="85"/>
      <c r="G326" s="85"/>
      <c r="H326" s="86"/>
      <c r="I326" s="86"/>
      <c r="J326" s="145"/>
      <c r="K326" s="98"/>
      <c r="L326" s="87"/>
      <c r="M326" s="87"/>
      <c r="N326" s="88"/>
      <c r="O326" s="97"/>
      <c r="P326" s="90"/>
      <c r="Q326" s="89"/>
      <c r="R326" s="90"/>
      <c r="S326" s="91"/>
      <c r="T326" s="92"/>
      <c r="U326" s="91"/>
      <c r="V326" s="135"/>
      <c r="W326" s="194"/>
      <c r="X326" s="194"/>
      <c r="Y326" s="94">
        <f t="shared" si="586"/>
        <v>0</v>
      </c>
      <c r="Z326" s="86"/>
      <c r="AA326" s="86"/>
      <c r="AB326" s="86"/>
      <c r="AC326" s="86"/>
      <c r="AD326" s="95"/>
      <c r="AE326" s="96"/>
      <c r="AF326" s="83"/>
      <c r="AG326" s="98"/>
      <c r="AH326" s="194"/>
      <c r="AI326" s="99"/>
      <c r="AJ326" s="258"/>
      <c r="AK326" s="95"/>
      <c r="AL326" s="88"/>
      <c r="AM326" s="88"/>
      <c r="AN326" s="94"/>
      <c r="AO326" s="94">
        <f t="shared" si="577"/>
        <v>0</v>
      </c>
      <c r="AP326" s="100" t="s">
        <v>17</v>
      </c>
      <c r="AQ326" s="101" t="s">
        <v>30</v>
      </c>
      <c r="AR326" s="101" t="s">
        <v>30</v>
      </c>
      <c r="AS326" s="101" t="s">
        <v>30</v>
      </c>
      <c r="AT326" s="102" t="s">
        <v>30</v>
      </c>
      <c r="AU326" s="194"/>
      <c r="AV326" s="194"/>
      <c r="AW326" s="88">
        <f t="shared" si="587"/>
        <v>0</v>
      </c>
      <c r="AX326" s="88"/>
      <c r="AY326" s="136"/>
      <c r="AZ326" s="103" t="e">
        <f>LOOKUP(AY326,#REF!,#REF!)</f>
        <v>#REF!</v>
      </c>
      <c r="BA326" s="92"/>
      <c r="BB326" s="137"/>
      <c r="BC326" s="104"/>
      <c r="BD326" s="105"/>
      <c r="BE326" s="105"/>
      <c r="BF326" s="104"/>
      <c r="BG326" s="105"/>
      <c r="BH326" s="107"/>
      <c r="BI326" s="108"/>
      <c r="BJ326" s="109"/>
      <c r="BK326" s="109"/>
      <c r="BL326" s="110"/>
      <c r="BM326" s="109"/>
      <c r="BN326" s="111"/>
      <c r="BO326" s="111"/>
      <c r="BP326" s="112"/>
      <c r="BQ326" s="113"/>
      <c r="BR326" s="114"/>
      <c r="BS326" s="113"/>
      <c r="BT326" s="115">
        <f t="shared" si="470"/>
        <v>0</v>
      </c>
      <c r="BU326" s="116">
        <f t="shared" si="588"/>
        <v>0</v>
      </c>
      <c r="BV326" s="117">
        <f t="shared" si="495"/>
        <v>0</v>
      </c>
      <c r="BW326" s="118"/>
      <c r="BX326" s="118"/>
      <c r="BY326" s="118"/>
      <c r="BZ326" s="118"/>
      <c r="CA326" s="105"/>
      <c r="CB326" s="108"/>
      <c r="CC326" s="108"/>
      <c r="CD326" s="108"/>
      <c r="CE326" s="108"/>
      <c r="CF326" s="109"/>
      <c r="CG326" s="120"/>
      <c r="CH326" s="120"/>
      <c r="CI326" s="121"/>
      <c r="CJ326" s="121"/>
      <c r="CK326" s="121"/>
      <c r="CL326" s="122"/>
      <c r="CM326" s="123">
        <f t="shared" si="485"/>
        <v>0</v>
      </c>
      <c r="CN326" s="124"/>
      <c r="CO326" s="94"/>
      <c r="CP326" s="122"/>
      <c r="CQ326" s="125" t="e">
        <f>+SUMIFS(#REF!,#REF!,AG326)</f>
        <v>#REF!</v>
      </c>
      <c r="CR326" s="126" t="e">
        <f>+SUMIFS(#REF!,#REF!,BB326)+SUMIFS(#REF!,#REF!,BH326)+SUMIFS(#REF!,#REF!,BN326)</f>
        <v>#REF!</v>
      </c>
      <c r="CS326" s="127" t="e">
        <f t="shared" si="589"/>
        <v>#REF!</v>
      </c>
      <c r="CT326" s="128"/>
      <c r="CU326" s="129">
        <f t="shared" si="487"/>
        <v>0</v>
      </c>
      <c r="CV326" s="130"/>
      <c r="CW326" s="131">
        <f t="shared" si="488"/>
        <v>0</v>
      </c>
      <c r="CX326" s="129">
        <f t="shared" si="590"/>
        <v>0</v>
      </c>
      <c r="CY326" s="132">
        <f t="shared" si="591"/>
        <v>0</v>
      </c>
      <c r="CZ326" s="132">
        <f t="shared" si="592"/>
        <v>42277</v>
      </c>
      <c r="DA326" s="133">
        <f t="shared" si="593"/>
        <v>100</v>
      </c>
      <c r="DB326" s="459"/>
      <c r="DC326" s="132">
        <f t="shared" si="594"/>
        <v>100</v>
      </c>
      <c r="DD326" s="134" t="e">
        <f t="shared" si="595"/>
        <v>#REF!</v>
      </c>
    </row>
    <row r="327" spans="2:108" s="141" customFormat="1" x14ac:dyDescent="0.25">
      <c r="B327" s="197"/>
      <c r="C327" s="43"/>
      <c r="D327" s="84"/>
      <c r="E327" s="194"/>
      <c r="F327" s="85"/>
      <c r="G327" s="85"/>
      <c r="H327" s="86"/>
      <c r="I327" s="86"/>
      <c r="J327" s="145"/>
      <c r="K327" s="98"/>
      <c r="L327" s="87"/>
      <c r="M327" s="87"/>
      <c r="N327" s="88"/>
      <c r="O327" s="97"/>
      <c r="P327" s="90"/>
      <c r="Q327" s="89"/>
      <c r="R327" s="90"/>
      <c r="S327" s="91"/>
      <c r="T327" s="92"/>
      <c r="U327" s="91"/>
      <c r="V327" s="93"/>
      <c r="W327" s="194"/>
      <c r="X327" s="194"/>
      <c r="Y327" s="94">
        <f t="shared" si="586"/>
        <v>0</v>
      </c>
      <c r="Z327" s="86"/>
      <c r="AA327" s="86"/>
      <c r="AB327" s="86"/>
      <c r="AC327" s="86"/>
      <c r="AD327" s="95"/>
      <c r="AE327" s="96"/>
      <c r="AF327" s="83"/>
      <c r="AG327" s="98"/>
      <c r="AH327" s="194"/>
      <c r="AI327" s="99"/>
      <c r="AJ327" s="258"/>
      <c r="AK327" s="95"/>
      <c r="AL327" s="88"/>
      <c r="AM327" s="88"/>
      <c r="AN327" s="94"/>
      <c r="AO327" s="94">
        <f t="shared" si="577"/>
        <v>0</v>
      </c>
      <c r="AP327" s="100" t="s">
        <v>17</v>
      </c>
      <c r="AQ327" s="101" t="s">
        <v>30</v>
      </c>
      <c r="AR327" s="101" t="s">
        <v>30</v>
      </c>
      <c r="AS327" s="101" t="s">
        <v>30</v>
      </c>
      <c r="AT327" s="102" t="s">
        <v>30</v>
      </c>
      <c r="AU327" s="194"/>
      <c r="AV327" s="194"/>
      <c r="AW327" s="88">
        <f t="shared" si="587"/>
        <v>0</v>
      </c>
      <c r="AX327" s="88"/>
      <c r="AY327" s="136"/>
      <c r="AZ327" s="103" t="e">
        <f>LOOKUP(AY327,#REF!,#REF!)</f>
        <v>#REF!</v>
      </c>
      <c r="BA327" s="92"/>
      <c r="BB327" s="104"/>
      <c r="BC327" s="104"/>
      <c r="BD327" s="105"/>
      <c r="BE327" s="138"/>
      <c r="BF327" s="104"/>
      <c r="BG327" s="105"/>
      <c r="BH327" s="107"/>
      <c r="BI327" s="108"/>
      <c r="BJ327" s="109"/>
      <c r="BK327" s="109"/>
      <c r="BL327" s="110"/>
      <c r="BM327" s="109"/>
      <c r="BN327" s="111"/>
      <c r="BO327" s="111"/>
      <c r="BP327" s="112"/>
      <c r="BQ327" s="113"/>
      <c r="BR327" s="114"/>
      <c r="BS327" s="113"/>
      <c r="BT327" s="115">
        <f t="shared" si="470"/>
        <v>0</v>
      </c>
      <c r="BU327" s="116">
        <f t="shared" ref="BU327:BU328" si="596">+BD327+BJ327+BP327</f>
        <v>0</v>
      </c>
      <c r="BV327" s="117">
        <f t="shared" si="495"/>
        <v>0</v>
      </c>
      <c r="BW327" s="118"/>
      <c r="BX327" s="118"/>
      <c r="BY327" s="119"/>
      <c r="BZ327" s="118"/>
      <c r="CA327" s="105"/>
      <c r="CB327" s="108"/>
      <c r="CC327" s="108"/>
      <c r="CD327" s="139"/>
      <c r="CE327" s="108"/>
      <c r="CF327" s="109"/>
      <c r="CG327" s="120"/>
      <c r="CH327" s="120"/>
      <c r="CI327" s="121"/>
      <c r="CJ327" s="121"/>
      <c r="CK327" s="121"/>
      <c r="CL327" s="122"/>
      <c r="CM327" s="123">
        <f t="shared" si="485"/>
        <v>0</v>
      </c>
      <c r="CN327" s="124"/>
      <c r="CO327" s="94"/>
      <c r="CP327" s="122"/>
      <c r="CQ327" s="125" t="e">
        <f>+SUMIFS(#REF!,#REF!,AG327)</f>
        <v>#REF!</v>
      </c>
      <c r="CR327" s="126" t="e">
        <f>+SUMIFS(#REF!,#REF!,BB327)+SUMIFS(#REF!,#REF!,BH327)+SUMIFS(#REF!,#REF!,BN327)</f>
        <v>#REF!</v>
      </c>
      <c r="CS327" s="127" t="e">
        <f t="shared" ref="CS327:CS328" si="597">+CQ327/BV327</f>
        <v>#REF!</v>
      </c>
      <c r="CT327" s="128"/>
      <c r="CU327" s="129">
        <f t="shared" si="487"/>
        <v>0</v>
      </c>
      <c r="CV327" s="130"/>
      <c r="CW327" s="131">
        <f t="shared" si="488"/>
        <v>0</v>
      </c>
      <c r="CX327" s="129">
        <f t="shared" ref="CX327:CX328" si="598">+CM327</f>
        <v>0</v>
      </c>
      <c r="CY327" s="132">
        <f t="shared" ref="CY327:CY328" si="599">+CX327-CW327</f>
        <v>0</v>
      </c>
      <c r="CZ327" s="132">
        <f t="shared" ref="CZ327:CZ328" si="600">+$DB$1-CW327</f>
        <v>42277</v>
      </c>
      <c r="DA327" s="133">
        <f t="shared" ref="DA327:DA328" si="601">+IF(CZ327&gt;=CY327,100,(CZ327/CY327)*100)</f>
        <v>100</v>
      </c>
      <c r="DB327" s="459"/>
      <c r="DC327" s="132">
        <f t="shared" ref="DC327:DC328" si="602">+DA327</f>
        <v>100</v>
      </c>
      <c r="DD327" s="134" t="e">
        <f t="shared" ref="DD327:DD328" si="603">+CS327</f>
        <v>#REF!</v>
      </c>
    </row>
    <row r="328" spans="2:108" s="141" customFormat="1" ht="15" x14ac:dyDescent="0.25">
      <c r="B328" s="197"/>
      <c r="C328" s="187"/>
      <c r="D328" s="84"/>
      <c r="E328" s="194"/>
      <c r="F328" s="85"/>
      <c r="G328" s="85"/>
      <c r="H328" s="86"/>
      <c r="I328" s="216"/>
      <c r="J328" s="191"/>
      <c r="K328" s="143"/>
      <c r="L328" s="87"/>
      <c r="M328" s="190"/>
      <c r="N328" s="88"/>
      <c r="O328" s="97"/>
      <c r="P328" s="90"/>
      <c r="Q328" s="89"/>
      <c r="R328" s="90"/>
      <c r="S328" s="91"/>
      <c r="T328" s="92"/>
      <c r="U328" s="91"/>
      <c r="V328" s="248"/>
      <c r="W328" s="194"/>
      <c r="X328" s="194"/>
      <c r="Y328" s="94">
        <f t="shared" si="586"/>
        <v>0</v>
      </c>
      <c r="Z328" s="192"/>
      <c r="AA328" s="192"/>
      <c r="AB328" s="192"/>
      <c r="AC328" s="192"/>
      <c r="AD328" s="146"/>
      <c r="AE328" s="96"/>
      <c r="AF328" s="83"/>
      <c r="AG328" s="98"/>
      <c r="AH328" s="194"/>
      <c r="AI328" s="195"/>
      <c r="AJ328" s="257"/>
      <c r="AK328" s="146"/>
      <c r="AL328" s="88"/>
      <c r="AM328" s="88"/>
      <c r="AN328" s="94"/>
      <c r="AO328" s="94">
        <f t="shared" si="577"/>
        <v>0</v>
      </c>
      <c r="AP328" s="100" t="s">
        <v>17</v>
      </c>
      <c r="AQ328" s="101" t="s">
        <v>30</v>
      </c>
      <c r="AR328" s="101" t="s">
        <v>30</v>
      </c>
      <c r="AS328" s="101" t="s">
        <v>30</v>
      </c>
      <c r="AT328" s="102" t="s">
        <v>30</v>
      </c>
      <c r="AU328" s="194"/>
      <c r="AV328" s="194"/>
      <c r="AW328" s="88">
        <f t="shared" si="587"/>
        <v>0</v>
      </c>
      <c r="AX328" s="88"/>
      <c r="AY328" s="196"/>
      <c r="AZ328" s="103"/>
      <c r="BA328" s="232"/>
      <c r="BB328" s="104"/>
      <c r="BC328" s="104"/>
      <c r="BD328" s="105"/>
      <c r="BE328" s="106"/>
      <c r="BF328" s="104"/>
      <c r="BG328" s="105"/>
      <c r="BH328" s="107"/>
      <c r="BI328" s="108"/>
      <c r="BJ328" s="109"/>
      <c r="BK328" s="109"/>
      <c r="BL328" s="110"/>
      <c r="BM328" s="109"/>
      <c r="BN328" s="111"/>
      <c r="BO328" s="111"/>
      <c r="BP328" s="112"/>
      <c r="BQ328" s="113"/>
      <c r="BR328" s="114"/>
      <c r="BS328" s="113"/>
      <c r="BT328" s="115">
        <f t="shared" si="470"/>
        <v>0</v>
      </c>
      <c r="BU328" s="116">
        <f t="shared" si="596"/>
        <v>0</v>
      </c>
      <c r="BV328" s="117">
        <f t="shared" si="495"/>
        <v>0</v>
      </c>
      <c r="BW328" s="118"/>
      <c r="BX328" s="118"/>
      <c r="BY328" s="119"/>
      <c r="BZ328" s="118"/>
      <c r="CA328" s="105"/>
      <c r="CB328" s="109"/>
      <c r="CC328" s="108"/>
      <c r="CD328" s="108"/>
      <c r="CE328" s="108"/>
      <c r="CF328" s="109"/>
      <c r="CG328" s="120"/>
      <c r="CH328" s="120"/>
      <c r="CI328" s="121"/>
      <c r="CJ328" s="121"/>
      <c r="CK328" s="121"/>
      <c r="CL328" s="122"/>
      <c r="CM328" s="123">
        <f t="shared" si="485"/>
        <v>0</v>
      </c>
      <c r="CN328" s="124"/>
      <c r="CO328" s="94"/>
      <c r="CP328" s="122"/>
      <c r="CQ328" s="125" t="e">
        <f>+SUMIFS(#REF!,#REF!,AG328)</f>
        <v>#REF!</v>
      </c>
      <c r="CR328" s="126" t="e">
        <f>+SUMIFS(#REF!,#REF!,BB328)+SUMIFS(#REF!,#REF!,BH328)+SUMIFS(#REF!,#REF!,BN328)</f>
        <v>#REF!</v>
      </c>
      <c r="CS328" s="127" t="e">
        <f t="shared" si="597"/>
        <v>#REF!</v>
      </c>
      <c r="CT328" s="128"/>
      <c r="CU328" s="129">
        <f t="shared" si="487"/>
        <v>0</v>
      </c>
      <c r="CV328" s="130"/>
      <c r="CW328" s="131">
        <f t="shared" si="488"/>
        <v>0</v>
      </c>
      <c r="CX328" s="129">
        <f t="shared" si="598"/>
        <v>0</v>
      </c>
      <c r="CY328" s="132">
        <f t="shared" si="599"/>
        <v>0</v>
      </c>
      <c r="CZ328" s="132">
        <f t="shared" si="600"/>
        <v>42277</v>
      </c>
      <c r="DA328" s="133">
        <f t="shared" si="601"/>
        <v>100</v>
      </c>
      <c r="DB328" s="459"/>
      <c r="DC328" s="132">
        <f t="shared" si="602"/>
        <v>100</v>
      </c>
      <c r="DD328" s="134" t="e">
        <f t="shared" si="603"/>
        <v>#REF!</v>
      </c>
    </row>
    <row r="329" spans="2:108" s="141" customFormat="1" x14ac:dyDescent="0.25">
      <c r="B329" s="197"/>
      <c r="C329" s="43"/>
      <c r="D329" s="84"/>
      <c r="E329" s="194"/>
      <c r="F329" s="85"/>
      <c r="G329" s="85"/>
      <c r="H329" s="86"/>
      <c r="I329" s="86"/>
      <c r="J329" s="145"/>
      <c r="K329" s="98"/>
      <c r="L329" s="87"/>
      <c r="M329" s="87"/>
      <c r="N329" s="88"/>
      <c r="O329" s="97"/>
      <c r="P329" s="90"/>
      <c r="Q329" s="89"/>
      <c r="R329" s="90"/>
      <c r="S329" s="91"/>
      <c r="T329" s="92"/>
      <c r="U329" s="91"/>
      <c r="V329" s="135"/>
      <c r="W329" s="194"/>
      <c r="X329" s="194"/>
      <c r="Y329" s="94">
        <f t="shared" si="586"/>
        <v>0</v>
      </c>
      <c r="Z329" s="86"/>
      <c r="AA329" s="86"/>
      <c r="AB329" s="86"/>
      <c r="AC329" s="86"/>
      <c r="AD329" s="95"/>
      <c r="AE329" s="96"/>
      <c r="AF329" s="83"/>
      <c r="AG329" s="98"/>
      <c r="AH329" s="194"/>
      <c r="AI329" s="99"/>
      <c r="AJ329" s="258"/>
      <c r="AK329" s="95"/>
      <c r="AL329" s="88"/>
      <c r="AM329" s="88"/>
      <c r="AN329" s="94"/>
      <c r="AO329" s="94">
        <f t="shared" si="577"/>
        <v>0</v>
      </c>
      <c r="AP329" s="100" t="s">
        <v>17</v>
      </c>
      <c r="AQ329" s="101" t="s">
        <v>30</v>
      </c>
      <c r="AR329" s="101" t="s">
        <v>30</v>
      </c>
      <c r="AS329" s="101" t="s">
        <v>30</v>
      </c>
      <c r="AT329" s="102" t="s">
        <v>30</v>
      </c>
      <c r="AU329" s="194"/>
      <c r="AV329" s="194"/>
      <c r="AW329" s="88"/>
      <c r="AX329" s="88"/>
      <c r="AY329" s="136"/>
      <c r="AZ329" s="103"/>
      <c r="BA329" s="92"/>
      <c r="BB329" s="137"/>
      <c r="BC329" s="104"/>
      <c r="BD329" s="105"/>
      <c r="BE329" s="105"/>
      <c r="BF329" s="104"/>
      <c r="BG329" s="105"/>
      <c r="BH329" s="107"/>
      <c r="BI329" s="108"/>
      <c r="BJ329" s="109"/>
      <c r="BK329" s="109"/>
      <c r="BL329" s="110"/>
      <c r="BM329" s="109"/>
      <c r="BN329" s="111"/>
      <c r="BO329" s="111"/>
      <c r="BP329" s="112"/>
      <c r="BQ329" s="113"/>
      <c r="BR329" s="114"/>
      <c r="BS329" s="113"/>
      <c r="BT329" s="115"/>
      <c r="BU329" s="116"/>
      <c r="BV329" s="117"/>
      <c r="BW329" s="118"/>
      <c r="BX329" s="118"/>
      <c r="BY329" s="118"/>
      <c r="BZ329" s="118"/>
      <c r="CA329" s="105"/>
      <c r="CB329" s="108"/>
      <c r="CC329" s="108"/>
      <c r="CD329" s="108"/>
      <c r="CE329" s="108"/>
      <c r="CF329" s="109"/>
      <c r="CG329" s="120"/>
      <c r="CH329" s="120"/>
      <c r="CI329" s="121"/>
      <c r="CJ329" s="121"/>
      <c r="CK329" s="121"/>
      <c r="CL329" s="122"/>
      <c r="CM329" s="123"/>
      <c r="CN329" s="124"/>
      <c r="CO329" s="94"/>
      <c r="CP329" s="122"/>
      <c r="CQ329" s="125"/>
      <c r="CR329" s="126"/>
      <c r="CS329" s="127"/>
      <c r="CT329" s="128"/>
      <c r="CU329" s="129"/>
      <c r="CV329" s="130"/>
      <c r="CW329" s="131"/>
      <c r="CX329" s="129"/>
      <c r="CY329" s="132"/>
      <c r="CZ329" s="132"/>
      <c r="DA329" s="133"/>
      <c r="DB329" s="459"/>
      <c r="DC329" s="132"/>
      <c r="DD329" s="134"/>
    </row>
    <row r="330" spans="2:108" s="141" customFormat="1" x14ac:dyDescent="0.25">
      <c r="B330" s="197"/>
      <c r="C330" s="43"/>
      <c r="D330" s="84"/>
      <c r="E330" s="194"/>
      <c r="F330" s="85"/>
      <c r="G330" s="85"/>
      <c r="H330" s="86"/>
      <c r="I330" s="86"/>
      <c r="J330" s="145"/>
      <c r="K330" s="98"/>
      <c r="L330" s="87"/>
      <c r="M330" s="87"/>
      <c r="N330" s="88"/>
      <c r="O330" s="97"/>
      <c r="P330" s="90"/>
      <c r="Q330" s="89"/>
      <c r="R330" s="90"/>
      <c r="S330" s="91"/>
      <c r="T330" s="92"/>
      <c r="U330" s="91"/>
      <c r="V330" s="93"/>
      <c r="W330" s="194"/>
      <c r="X330" s="194"/>
      <c r="Y330" s="94">
        <f t="shared" si="586"/>
        <v>0</v>
      </c>
      <c r="Z330" s="86"/>
      <c r="AA330" s="86"/>
      <c r="AB330" s="86"/>
      <c r="AC330" s="86"/>
      <c r="AD330" s="95"/>
      <c r="AE330" s="96"/>
      <c r="AF330" s="83"/>
      <c r="AG330" s="98"/>
      <c r="AH330" s="194"/>
      <c r="AI330" s="99"/>
      <c r="AJ330" s="258"/>
      <c r="AK330" s="95"/>
      <c r="AL330" s="88"/>
      <c r="AM330" s="88"/>
      <c r="AN330" s="94"/>
      <c r="AO330" s="94">
        <f t="shared" si="577"/>
        <v>0</v>
      </c>
      <c r="AP330" s="100" t="s">
        <v>17</v>
      </c>
      <c r="AQ330" s="101" t="s">
        <v>30</v>
      </c>
      <c r="AR330" s="101" t="s">
        <v>30</v>
      </c>
      <c r="AS330" s="101" t="s">
        <v>30</v>
      </c>
      <c r="AT330" s="102" t="s">
        <v>30</v>
      </c>
      <c r="AU330" s="194"/>
      <c r="AV330" s="194"/>
      <c r="AW330" s="88"/>
      <c r="AX330" s="88"/>
      <c r="AY330" s="136"/>
      <c r="AZ330" s="103"/>
      <c r="BA330" s="92"/>
      <c r="BB330" s="104"/>
      <c r="BC330" s="104"/>
      <c r="BD330" s="105"/>
      <c r="BE330" s="138"/>
      <c r="BF330" s="104"/>
      <c r="BG330" s="105"/>
      <c r="BH330" s="107"/>
      <c r="BI330" s="108"/>
      <c r="BJ330" s="109"/>
      <c r="BK330" s="109"/>
      <c r="BL330" s="110"/>
      <c r="BM330" s="109"/>
      <c r="BN330" s="111"/>
      <c r="BO330" s="111"/>
      <c r="BP330" s="112"/>
      <c r="BQ330" s="113"/>
      <c r="BR330" s="114"/>
      <c r="BS330" s="113"/>
      <c r="BT330" s="115"/>
      <c r="BU330" s="116"/>
      <c r="BV330" s="117"/>
      <c r="BW330" s="118"/>
      <c r="BX330" s="118"/>
      <c r="BY330" s="119"/>
      <c r="BZ330" s="118"/>
      <c r="CA330" s="105"/>
      <c r="CB330" s="108"/>
      <c r="CC330" s="108"/>
      <c r="CD330" s="139"/>
      <c r="CE330" s="108"/>
      <c r="CF330" s="109"/>
      <c r="CG330" s="120"/>
      <c r="CH330" s="120"/>
      <c r="CI330" s="121"/>
      <c r="CJ330" s="121"/>
      <c r="CK330" s="121"/>
      <c r="CL330" s="122"/>
      <c r="CM330" s="123"/>
      <c r="CN330" s="124"/>
      <c r="CO330" s="94"/>
      <c r="CP330" s="122"/>
      <c r="CQ330" s="125"/>
      <c r="CR330" s="126"/>
      <c r="CS330" s="127"/>
      <c r="CT330" s="128"/>
      <c r="CU330" s="129"/>
      <c r="CV330" s="130"/>
      <c r="CW330" s="131"/>
      <c r="CX330" s="129"/>
      <c r="CY330" s="132"/>
      <c r="CZ330" s="132"/>
      <c r="DA330" s="133"/>
      <c r="DB330" s="459"/>
      <c r="DC330" s="132"/>
      <c r="DD330" s="134"/>
    </row>
    <row r="331" spans="2:108" s="141" customFormat="1" ht="15" x14ac:dyDescent="0.25">
      <c r="B331" s="197"/>
      <c r="C331" s="187"/>
      <c r="D331" s="84"/>
      <c r="E331" s="194"/>
      <c r="F331" s="85"/>
      <c r="G331" s="85"/>
      <c r="H331" s="86"/>
      <c r="I331" s="216"/>
      <c r="J331" s="191"/>
      <c r="K331" s="143"/>
      <c r="L331" s="87"/>
      <c r="M331" s="190"/>
      <c r="N331" s="88"/>
      <c r="O331" s="97"/>
      <c r="P331" s="90"/>
      <c r="Q331" s="89"/>
      <c r="R331" s="90"/>
      <c r="S331" s="91"/>
      <c r="T331" s="92"/>
      <c r="U331" s="91"/>
      <c r="V331" s="248"/>
      <c r="W331" s="194"/>
      <c r="X331" s="194"/>
      <c r="Y331" s="94">
        <f t="shared" si="586"/>
        <v>0</v>
      </c>
      <c r="Z331" s="192"/>
      <c r="AA331" s="192"/>
      <c r="AB331" s="192"/>
      <c r="AC331" s="192"/>
      <c r="AD331" s="146"/>
      <c r="AE331" s="96"/>
      <c r="AF331" s="83"/>
      <c r="AG331" s="98"/>
      <c r="AH331" s="194"/>
      <c r="AI331" s="195"/>
      <c r="AJ331" s="257"/>
      <c r="AK331" s="146"/>
      <c r="AL331" s="88"/>
      <c r="AM331" s="88"/>
      <c r="AN331" s="94"/>
      <c r="AO331" s="94">
        <f t="shared" si="577"/>
        <v>0</v>
      </c>
      <c r="AP331" s="100" t="s">
        <v>17</v>
      </c>
      <c r="AQ331" s="101" t="s">
        <v>30</v>
      </c>
      <c r="AR331" s="101" t="s">
        <v>30</v>
      </c>
      <c r="AS331" s="101" t="s">
        <v>30</v>
      </c>
      <c r="AT331" s="102" t="s">
        <v>30</v>
      </c>
      <c r="AU331" s="194"/>
      <c r="AV331" s="194"/>
      <c r="AW331" s="88"/>
      <c r="AX331" s="88"/>
      <c r="AY331" s="196"/>
      <c r="AZ331" s="103"/>
      <c r="BA331" s="232"/>
      <c r="BB331" s="104"/>
      <c r="BC331" s="104"/>
      <c r="BD331" s="105"/>
      <c r="BE331" s="106"/>
      <c r="BF331" s="104"/>
      <c r="BG331" s="105"/>
      <c r="BH331" s="107"/>
      <c r="BI331" s="108"/>
      <c r="BJ331" s="109"/>
      <c r="BK331" s="109"/>
      <c r="BL331" s="110"/>
      <c r="BM331" s="109"/>
      <c r="BN331" s="111"/>
      <c r="BO331" s="111"/>
      <c r="BP331" s="112"/>
      <c r="BQ331" s="113"/>
      <c r="BR331" s="114"/>
      <c r="BS331" s="113"/>
      <c r="BT331" s="115"/>
      <c r="BU331" s="116"/>
      <c r="BV331" s="117"/>
      <c r="BW331" s="118"/>
      <c r="BX331" s="118"/>
      <c r="BY331" s="119"/>
      <c r="BZ331" s="118"/>
      <c r="CA331" s="105"/>
      <c r="CB331" s="109"/>
      <c r="CC331" s="108"/>
      <c r="CD331" s="108"/>
      <c r="CE331" s="108"/>
      <c r="CF331" s="109"/>
      <c r="CG331" s="120"/>
      <c r="CH331" s="120"/>
      <c r="CI331" s="121"/>
      <c r="CJ331" s="121"/>
      <c r="CK331" s="121"/>
      <c r="CL331" s="122"/>
      <c r="CM331" s="123"/>
      <c r="CN331" s="124"/>
      <c r="CO331" s="94"/>
      <c r="CP331" s="122"/>
      <c r="CQ331" s="125"/>
      <c r="CR331" s="126"/>
      <c r="CS331" s="127"/>
      <c r="CT331" s="128"/>
      <c r="CU331" s="129"/>
      <c r="CV331" s="130"/>
      <c r="CW331" s="131"/>
      <c r="CX331" s="129"/>
      <c r="CY331" s="132"/>
      <c r="CZ331" s="132"/>
      <c r="DA331" s="133"/>
      <c r="DB331" s="459"/>
      <c r="DC331" s="132"/>
      <c r="DD331" s="134"/>
    </row>
    <row r="332" spans="2:108" s="141" customFormat="1" x14ac:dyDescent="0.25">
      <c r="B332" s="197"/>
      <c r="C332" s="43"/>
      <c r="D332" s="84"/>
      <c r="E332" s="194"/>
      <c r="F332" s="85"/>
      <c r="G332" s="85"/>
      <c r="H332" s="86"/>
      <c r="I332" s="86"/>
      <c r="J332" s="145"/>
      <c r="K332" s="98"/>
      <c r="L332" s="87"/>
      <c r="M332" s="87"/>
      <c r="N332" s="88"/>
      <c r="O332" s="97"/>
      <c r="P332" s="90"/>
      <c r="Q332" s="89"/>
      <c r="R332" s="90"/>
      <c r="S332" s="91"/>
      <c r="T332" s="92"/>
      <c r="U332" s="91"/>
      <c r="V332" s="135"/>
      <c r="W332" s="194"/>
      <c r="X332" s="194"/>
      <c r="Y332" s="94">
        <f t="shared" si="586"/>
        <v>0</v>
      </c>
      <c r="Z332" s="86"/>
      <c r="AA332" s="86"/>
      <c r="AB332" s="86"/>
      <c r="AC332" s="86"/>
      <c r="AD332" s="95"/>
      <c r="AE332" s="96"/>
      <c r="AF332" s="83"/>
      <c r="AG332" s="98"/>
      <c r="AH332" s="194"/>
      <c r="AI332" s="99"/>
      <c r="AJ332" s="258"/>
      <c r="AK332" s="95"/>
      <c r="AL332" s="88"/>
      <c r="AM332" s="88"/>
      <c r="AN332" s="94"/>
      <c r="AO332" s="94">
        <f t="shared" si="577"/>
        <v>0</v>
      </c>
      <c r="AP332" s="100" t="s">
        <v>17</v>
      </c>
      <c r="AQ332" s="101" t="s">
        <v>30</v>
      </c>
      <c r="AR332" s="101" t="s">
        <v>30</v>
      </c>
      <c r="AS332" s="101" t="s">
        <v>30</v>
      </c>
      <c r="AT332" s="102" t="s">
        <v>30</v>
      </c>
      <c r="AU332" s="194"/>
      <c r="AV332" s="194"/>
      <c r="AW332" s="88"/>
      <c r="AX332" s="88"/>
      <c r="AY332" s="136"/>
      <c r="AZ332" s="103"/>
      <c r="BA332" s="92"/>
      <c r="BB332" s="137"/>
      <c r="BC332" s="104"/>
      <c r="BD332" s="105"/>
      <c r="BE332" s="105"/>
      <c r="BF332" s="104"/>
      <c r="BG332" s="105"/>
      <c r="BH332" s="107"/>
      <c r="BI332" s="108"/>
      <c r="BJ332" s="109"/>
      <c r="BK332" s="109"/>
      <c r="BL332" s="110"/>
      <c r="BM332" s="109"/>
      <c r="BN332" s="111"/>
      <c r="BO332" s="111"/>
      <c r="BP332" s="112"/>
      <c r="BQ332" s="113"/>
      <c r="BR332" s="114"/>
      <c r="BS332" s="113"/>
      <c r="BT332" s="115"/>
      <c r="BU332" s="116"/>
      <c r="BV332" s="117"/>
      <c r="BW332" s="118"/>
      <c r="BX332" s="118"/>
      <c r="BY332" s="118"/>
      <c r="BZ332" s="118"/>
      <c r="CA332" s="105"/>
      <c r="CB332" s="108"/>
      <c r="CC332" s="108"/>
      <c r="CD332" s="108"/>
      <c r="CE332" s="108"/>
      <c r="CF332" s="109"/>
      <c r="CG332" s="120"/>
      <c r="CH332" s="120"/>
      <c r="CI332" s="121"/>
      <c r="CJ332" s="121"/>
      <c r="CK332" s="121"/>
      <c r="CL332" s="122"/>
      <c r="CM332" s="123"/>
      <c r="CN332" s="124"/>
      <c r="CO332" s="94"/>
      <c r="CP332" s="122"/>
      <c r="CQ332" s="125"/>
      <c r="CR332" s="126"/>
      <c r="CS332" s="127"/>
      <c r="CT332" s="128"/>
      <c r="CU332" s="129"/>
      <c r="CV332" s="130"/>
      <c r="CW332" s="131"/>
      <c r="CX332" s="129"/>
      <c r="CY332" s="132"/>
      <c r="CZ332" s="132"/>
      <c r="DA332" s="133"/>
      <c r="DB332" s="459"/>
      <c r="DC332" s="132"/>
      <c r="DD332" s="134"/>
    </row>
    <row r="333" spans="2:108" s="141" customFormat="1" x14ac:dyDescent="0.25">
      <c r="B333" s="197"/>
      <c r="C333" s="43"/>
      <c r="D333" s="84"/>
      <c r="E333" s="194"/>
      <c r="F333" s="85"/>
      <c r="G333" s="85"/>
      <c r="H333" s="86"/>
      <c r="I333" s="86"/>
      <c r="J333" s="145"/>
      <c r="K333" s="98"/>
      <c r="L333" s="87"/>
      <c r="M333" s="87"/>
      <c r="N333" s="88"/>
      <c r="O333" s="97"/>
      <c r="P333" s="90"/>
      <c r="Q333" s="89"/>
      <c r="R333" s="90"/>
      <c r="S333" s="91"/>
      <c r="T333" s="92"/>
      <c r="U333" s="91"/>
      <c r="V333" s="93"/>
      <c r="W333" s="194"/>
      <c r="X333" s="194"/>
      <c r="Y333" s="94">
        <f t="shared" si="586"/>
        <v>0</v>
      </c>
      <c r="Z333" s="86"/>
      <c r="AA333" s="86"/>
      <c r="AB333" s="86"/>
      <c r="AC333" s="86"/>
      <c r="AD333" s="95"/>
      <c r="AE333" s="96"/>
      <c r="AF333" s="83"/>
      <c r="AG333" s="98"/>
      <c r="AH333" s="194"/>
      <c r="AI333" s="99"/>
      <c r="AJ333" s="258"/>
      <c r="AK333" s="95"/>
      <c r="AL333" s="88"/>
      <c r="AM333" s="88"/>
      <c r="AN333" s="94"/>
      <c r="AO333" s="94">
        <f t="shared" si="577"/>
        <v>0</v>
      </c>
      <c r="AP333" s="100" t="s">
        <v>17</v>
      </c>
      <c r="AQ333" s="101" t="s">
        <v>30</v>
      </c>
      <c r="AR333" s="101" t="s">
        <v>30</v>
      </c>
      <c r="AS333" s="101" t="s">
        <v>30</v>
      </c>
      <c r="AT333" s="102" t="s">
        <v>30</v>
      </c>
      <c r="AU333" s="194"/>
      <c r="AV333" s="194"/>
      <c r="AW333" s="88"/>
      <c r="AX333" s="88"/>
      <c r="AY333" s="136"/>
      <c r="AZ333" s="103"/>
      <c r="BA333" s="92"/>
      <c r="BB333" s="104"/>
      <c r="BC333" s="104"/>
      <c r="BD333" s="105"/>
      <c r="BE333" s="138"/>
      <c r="BF333" s="104"/>
      <c r="BG333" s="105"/>
      <c r="BH333" s="107"/>
      <c r="BI333" s="108"/>
      <c r="BJ333" s="109"/>
      <c r="BK333" s="109"/>
      <c r="BL333" s="110"/>
      <c r="BM333" s="109"/>
      <c r="BN333" s="111"/>
      <c r="BO333" s="111"/>
      <c r="BP333" s="112"/>
      <c r="BQ333" s="113"/>
      <c r="BR333" s="114"/>
      <c r="BS333" s="113"/>
      <c r="BT333" s="115"/>
      <c r="BU333" s="116"/>
      <c r="BV333" s="117"/>
      <c r="BW333" s="118"/>
      <c r="BX333" s="118"/>
      <c r="BY333" s="119"/>
      <c r="BZ333" s="118"/>
      <c r="CA333" s="105"/>
      <c r="CB333" s="108"/>
      <c r="CC333" s="108"/>
      <c r="CD333" s="139"/>
      <c r="CE333" s="108"/>
      <c r="CF333" s="109"/>
      <c r="CG333" s="120"/>
      <c r="CH333" s="120"/>
      <c r="CI333" s="121"/>
      <c r="CJ333" s="121"/>
      <c r="CK333" s="121"/>
      <c r="CL333" s="122"/>
      <c r="CM333" s="123"/>
      <c r="CN333" s="124"/>
      <c r="CO333" s="94"/>
      <c r="CP333" s="122"/>
      <c r="CQ333" s="125"/>
      <c r="CR333" s="126"/>
      <c r="CS333" s="127"/>
      <c r="CT333" s="128"/>
      <c r="CU333" s="129"/>
      <c r="CV333" s="130"/>
      <c r="CW333" s="131"/>
      <c r="CX333" s="129"/>
      <c r="CY333" s="132"/>
      <c r="CZ333" s="132"/>
      <c r="DA333" s="133"/>
      <c r="DB333" s="459"/>
      <c r="DC333" s="132"/>
      <c r="DD333" s="134"/>
    </row>
    <row r="334" spans="2:108" s="141" customFormat="1" ht="15" x14ac:dyDescent="0.25">
      <c r="B334" s="197"/>
      <c r="C334" s="187"/>
      <c r="D334" s="84"/>
      <c r="E334" s="194"/>
      <c r="F334" s="85"/>
      <c r="G334" s="85"/>
      <c r="H334" s="86"/>
      <c r="I334" s="216"/>
      <c r="J334" s="191"/>
      <c r="K334" s="143"/>
      <c r="L334" s="87"/>
      <c r="M334" s="190"/>
      <c r="N334" s="88"/>
      <c r="O334" s="97"/>
      <c r="P334" s="90"/>
      <c r="Q334" s="89"/>
      <c r="R334" s="90"/>
      <c r="S334" s="91"/>
      <c r="T334" s="92"/>
      <c r="U334" s="91"/>
      <c r="V334" s="248"/>
      <c r="W334" s="194"/>
      <c r="X334" s="194"/>
      <c r="Y334" s="94">
        <f t="shared" si="586"/>
        <v>0</v>
      </c>
      <c r="Z334" s="192"/>
      <c r="AA334" s="192"/>
      <c r="AB334" s="192"/>
      <c r="AC334" s="192"/>
      <c r="AD334" s="146"/>
      <c r="AE334" s="96"/>
      <c r="AF334" s="83"/>
      <c r="AG334" s="98"/>
      <c r="AH334" s="194"/>
      <c r="AI334" s="195"/>
      <c r="AJ334" s="257"/>
      <c r="AK334" s="146"/>
      <c r="AL334" s="88"/>
      <c r="AM334" s="88"/>
      <c r="AN334" s="94"/>
      <c r="AO334" s="94">
        <f t="shared" si="577"/>
        <v>0</v>
      </c>
      <c r="AP334" s="100" t="s">
        <v>17</v>
      </c>
      <c r="AQ334" s="101" t="s">
        <v>30</v>
      </c>
      <c r="AR334" s="101" t="s">
        <v>30</v>
      </c>
      <c r="AS334" s="101" t="s">
        <v>30</v>
      </c>
      <c r="AT334" s="102" t="s">
        <v>30</v>
      </c>
      <c r="AU334" s="194"/>
      <c r="AV334" s="194"/>
      <c r="AW334" s="88"/>
      <c r="AX334" s="88"/>
      <c r="AY334" s="196"/>
      <c r="AZ334" s="103"/>
      <c r="BA334" s="232"/>
      <c r="BB334" s="104"/>
      <c r="BC334" s="104"/>
      <c r="BD334" s="105"/>
      <c r="BE334" s="106"/>
      <c r="BF334" s="104"/>
      <c r="BG334" s="105"/>
      <c r="BH334" s="107"/>
      <c r="BI334" s="108"/>
      <c r="BJ334" s="109"/>
      <c r="BK334" s="109"/>
      <c r="BL334" s="110"/>
      <c r="BM334" s="109"/>
      <c r="BN334" s="111"/>
      <c r="BO334" s="111"/>
      <c r="BP334" s="112"/>
      <c r="BQ334" s="113"/>
      <c r="BR334" s="114"/>
      <c r="BS334" s="113"/>
      <c r="BT334" s="115"/>
      <c r="BU334" s="116"/>
      <c r="BV334" s="117"/>
      <c r="BW334" s="118"/>
      <c r="BX334" s="118"/>
      <c r="BY334" s="119"/>
      <c r="BZ334" s="118"/>
      <c r="CA334" s="105"/>
      <c r="CB334" s="109"/>
      <c r="CC334" s="108"/>
      <c r="CD334" s="108"/>
      <c r="CE334" s="108"/>
      <c r="CF334" s="109"/>
      <c r="CG334" s="120"/>
      <c r="CH334" s="120"/>
      <c r="CI334" s="121"/>
      <c r="CJ334" s="121"/>
      <c r="CK334" s="121"/>
      <c r="CL334" s="122"/>
      <c r="CM334" s="123"/>
      <c r="CN334" s="124"/>
      <c r="CO334" s="94"/>
      <c r="CP334" s="122"/>
      <c r="CQ334" s="125"/>
      <c r="CR334" s="126"/>
      <c r="CS334" s="127"/>
      <c r="CT334" s="128"/>
      <c r="CU334" s="129"/>
      <c r="CV334" s="130"/>
      <c r="CW334" s="131"/>
      <c r="CX334" s="129"/>
      <c r="CY334" s="132"/>
      <c r="CZ334" s="132"/>
      <c r="DA334" s="133"/>
      <c r="DB334" s="459"/>
      <c r="DC334" s="132"/>
      <c r="DD334" s="134"/>
    </row>
    <row r="335" spans="2:108" s="141" customFormat="1" x14ac:dyDescent="0.25">
      <c r="B335" s="197"/>
      <c r="C335" s="43"/>
      <c r="D335" s="84"/>
      <c r="E335" s="194"/>
      <c r="F335" s="85"/>
      <c r="G335" s="85"/>
      <c r="H335" s="86"/>
      <c r="I335" s="86"/>
      <c r="J335" s="145"/>
      <c r="K335" s="98"/>
      <c r="L335" s="87"/>
      <c r="M335" s="87"/>
      <c r="N335" s="88"/>
      <c r="O335" s="97"/>
      <c r="P335" s="90"/>
      <c r="Q335" s="89"/>
      <c r="R335" s="90"/>
      <c r="S335" s="91"/>
      <c r="T335" s="92"/>
      <c r="U335" s="91"/>
      <c r="V335" s="135"/>
      <c r="W335" s="194"/>
      <c r="X335" s="194"/>
      <c r="Y335" s="94">
        <f t="shared" si="586"/>
        <v>0</v>
      </c>
      <c r="Z335" s="86"/>
      <c r="AA335" s="86"/>
      <c r="AB335" s="86"/>
      <c r="AC335" s="86"/>
      <c r="AD335" s="95"/>
      <c r="AE335" s="96"/>
      <c r="AF335" s="83"/>
      <c r="AG335" s="98"/>
      <c r="AH335" s="194"/>
      <c r="AI335" s="99"/>
      <c r="AJ335" s="258"/>
      <c r="AK335" s="95"/>
      <c r="AL335" s="88"/>
      <c r="AM335" s="88"/>
      <c r="AN335" s="94"/>
      <c r="AO335" s="94">
        <f t="shared" si="577"/>
        <v>0</v>
      </c>
      <c r="AP335" s="100" t="s">
        <v>17</v>
      </c>
      <c r="AQ335" s="101" t="s">
        <v>30</v>
      </c>
      <c r="AR335" s="101" t="s">
        <v>30</v>
      </c>
      <c r="AS335" s="101" t="s">
        <v>30</v>
      </c>
      <c r="AT335" s="102" t="s">
        <v>30</v>
      </c>
      <c r="AU335" s="194"/>
      <c r="AV335" s="194"/>
      <c r="AW335" s="88"/>
      <c r="AX335" s="88"/>
      <c r="AY335" s="136"/>
      <c r="AZ335" s="103"/>
      <c r="BA335" s="92"/>
      <c r="BB335" s="137"/>
      <c r="BC335" s="104"/>
      <c r="BD335" s="105"/>
      <c r="BE335" s="105"/>
      <c r="BF335" s="104"/>
      <c r="BG335" s="105"/>
      <c r="BH335" s="107"/>
      <c r="BI335" s="108"/>
      <c r="BJ335" s="109"/>
      <c r="BK335" s="109"/>
      <c r="BL335" s="110"/>
      <c r="BM335" s="109"/>
      <c r="BN335" s="111"/>
      <c r="BO335" s="111"/>
      <c r="BP335" s="112"/>
      <c r="BQ335" s="113"/>
      <c r="BR335" s="114"/>
      <c r="BS335" s="113"/>
      <c r="BT335" s="115"/>
      <c r="BU335" s="116"/>
      <c r="BV335" s="117"/>
      <c r="BW335" s="118"/>
      <c r="BX335" s="118"/>
      <c r="BY335" s="118"/>
      <c r="BZ335" s="118"/>
      <c r="CA335" s="105"/>
      <c r="CB335" s="108"/>
      <c r="CC335" s="108"/>
      <c r="CD335" s="108"/>
      <c r="CE335" s="108"/>
      <c r="CF335" s="109"/>
      <c r="CG335" s="120"/>
      <c r="CH335" s="120"/>
      <c r="CI335" s="121"/>
      <c r="CJ335" s="121"/>
      <c r="CK335" s="121"/>
      <c r="CL335" s="122"/>
      <c r="CM335" s="123"/>
      <c r="CN335" s="124"/>
      <c r="CO335" s="94"/>
      <c r="CP335" s="122"/>
      <c r="CQ335" s="125"/>
      <c r="CR335" s="126"/>
      <c r="CS335" s="127"/>
      <c r="CT335" s="128"/>
      <c r="CU335" s="129"/>
      <c r="CV335" s="130"/>
      <c r="CW335" s="131"/>
      <c r="CX335" s="129"/>
      <c r="CY335" s="132"/>
      <c r="CZ335" s="132"/>
      <c r="DA335" s="133"/>
      <c r="DB335" s="459"/>
      <c r="DC335" s="132"/>
      <c r="DD335" s="134"/>
    </row>
    <row r="336" spans="2:108" s="141" customFormat="1" x14ac:dyDescent="0.25">
      <c r="B336" s="197"/>
      <c r="C336" s="43"/>
      <c r="D336" s="84"/>
      <c r="E336" s="194"/>
      <c r="F336" s="85"/>
      <c r="G336" s="85"/>
      <c r="H336" s="86"/>
      <c r="I336" s="86"/>
      <c r="J336" s="145"/>
      <c r="K336" s="98"/>
      <c r="L336" s="87"/>
      <c r="M336" s="87"/>
      <c r="N336" s="88"/>
      <c r="O336" s="97"/>
      <c r="P336" s="90"/>
      <c r="Q336" s="89"/>
      <c r="R336" s="90"/>
      <c r="S336" s="91"/>
      <c r="T336" s="92"/>
      <c r="U336" s="91"/>
      <c r="V336" s="93"/>
      <c r="W336" s="194"/>
      <c r="X336" s="194"/>
      <c r="Y336" s="94">
        <f t="shared" si="586"/>
        <v>0</v>
      </c>
      <c r="Z336" s="86"/>
      <c r="AA336" s="86"/>
      <c r="AB336" s="86"/>
      <c r="AC336" s="86"/>
      <c r="AD336" s="95"/>
      <c r="AE336" s="96"/>
      <c r="AF336" s="83"/>
      <c r="AG336" s="98"/>
      <c r="AH336" s="194"/>
      <c r="AI336" s="99"/>
      <c r="AJ336" s="258"/>
      <c r="AK336" s="95"/>
      <c r="AL336" s="88"/>
      <c r="AM336" s="88"/>
      <c r="AN336" s="94"/>
      <c r="AO336" s="94">
        <f t="shared" si="577"/>
        <v>0</v>
      </c>
      <c r="AP336" s="100" t="s">
        <v>17</v>
      </c>
      <c r="AQ336" s="101" t="s">
        <v>30</v>
      </c>
      <c r="AR336" s="101" t="s">
        <v>30</v>
      </c>
      <c r="AS336" s="101" t="s">
        <v>30</v>
      </c>
      <c r="AT336" s="102" t="s">
        <v>30</v>
      </c>
      <c r="AU336" s="194"/>
      <c r="AV336" s="194"/>
      <c r="AW336" s="88"/>
      <c r="AX336" s="88"/>
      <c r="AY336" s="136"/>
      <c r="AZ336" s="103"/>
      <c r="BA336" s="92"/>
      <c r="BB336" s="104"/>
      <c r="BC336" s="104"/>
      <c r="BD336" s="105"/>
      <c r="BE336" s="138"/>
      <c r="BF336" s="104"/>
      <c r="BG336" s="105"/>
      <c r="BH336" s="107"/>
      <c r="BI336" s="108"/>
      <c r="BJ336" s="109"/>
      <c r="BK336" s="109"/>
      <c r="BL336" s="110"/>
      <c r="BM336" s="109"/>
      <c r="BN336" s="111"/>
      <c r="BO336" s="111"/>
      <c r="BP336" s="112"/>
      <c r="BQ336" s="113"/>
      <c r="BR336" s="114"/>
      <c r="BS336" s="113"/>
      <c r="BT336" s="115"/>
      <c r="BU336" s="116"/>
      <c r="BV336" s="117"/>
      <c r="BW336" s="118"/>
      <c r="BX336" s="118"/>
      <c r="BY336" s="119"/>
      <c r="BZ336" s="118"/>
      <c r="CA336" s="105"/>
      <c r="CB336" s="108"/>
      <c r="CC336" s="108"/>
      <c r="CD336" s="139"/>
      <c r="CE336" s="108"/>
      <c r="CF336" s="109"/>
      <c r="CG336" s="120"/>
      <c r="CH336" s="120"/>
      <c r="CI336" s="121"/>
      <c r="CJ336" s="121"/>
      <c r="CK336" s="121"/>
      <c r="CL336" s="122"/>
      <c r="CM336" s="123"/>
      <c r="CN336" s="124"/>
      <c r="CO336" s="94"/>
      <c r="CP336" s="122"/>
      <c r="CQ336" s="125"/>
      <c r="CR336" s="126"/>
      <c r="CS336" s="127"/>
      <c r="CT336" s="128"/>
      <c r="CU336" s="129"/>
      <c r="CV336" s="130"/>
      <c r="CW336" s="131"/>
      <c r="CX336" s="129"/>
      <c r="CY336" s="132"/>
      <c r="CZ336" s="132"/>
      <c r="DA336" s="133"/>
      <c r="DB336" s="459"/>
      <c r="DC336" s="132"/>
      <c r="DD336" s="134"/>
    </row>
    <row r="337" spans="2:108" s="141" customFormat="1" ht="15" x14ac:dyDescent="0.25">
      <c r="B337" s="197"/>
      <c r="C337" s="187"/>
      <c r="D337" s="84"/>
      <c r="E337" s="194"/>
      <c r="F337" s="85"/>
      <c r="G337" s="85"/>
      <c r="H337" s="86"/>
      <c r="I337" s="216"/>
      <c r="J337" s="191"/>
      <c r="K337" s="143"/>
      <c r="L337" s="87"/>
      <c r="M337" s="190"/>
      <c r="N337" s="88"/>
      <c r="O337" s="97"/>
      <c r="P337" s="90"/>
      <c r="Q337" s="89"/>
      <c r="R337" s="90"/>
      <c r="S337" s="91"/>
      <c r="T337" s="92"/>
      <c r="U337" s="91"/>
      <c r="V337" s="248"/>
      <c r="W337" s="194"/>
      <c r="X337" s="194"/>
      <c r="Y337" s="94">
        <f t="shared" si="586"/>
        <v>0</v>
      </c>
      <c r="Z337" s="192"/>
      <c r="AA337" s="192"/>
      <c r="AB337" s="192"/>
      <c r="AC337" s="192"/>
      <c r="AD337" s="146"/>
      <c r="AE337" s="96"/>
      <c r="AF337" s="83"/>
      <c r="AG337" s="98"/>
      <c r="AH337" s="194"/>
      <c r="AI337" s="195"/>
      <c r="AJ337" s="257"/>
      <c r="AK337" s="146"/>
      <c r="AL337" s="88"/>
      <c r="AM337" s="88"/>
      <c r="AN337" s="94"/>
      <c r="AO337" s="94">
        <f t="shared" si="577"/>
        <v>0</v>
      </c>
      <c r="AP337" s="100" t="s">
        <v>17</v>
      </c>
      <c r="AQ337" s="101" t="s">
        <v>30</v>
      </c>
      <c r="AR337" s="101" t="s">
        <v>30</v>
      </c>
      <c r="AS337" s="101" t="s">
        <v>30</v>
      </c>
      <c r="AT337" s="102" t="s">
        <v>30</v>
      </c>
      <c r="AU337" s="194"/>
      <c r="AV337" s="194"/>
      <c r="AW337" s="88"/>
      <c r="AX337" s="88"/>
      <c r="AY337" s="196"/>
      <c r="AZ337" s="103"/>
      <c r="BA337" s="232"/>
      <c r="BB337" s="104"/>
      <c r="BC337" s="104"/>
      <c r="BD337" s="105"/>
      <c r="BE337" s="106"/>
      <c r="BF337" s="104"/>
      <c r="BG337" s="105"/>
      <c r="BH337" s="107"/>
      <c r="BI337" s="108"/>
      <c r="BJ337" s="109"/>
      <c r="BK337" s="109"/>
      <c r="BL337" s="110"/>
      <c r="BM337" s="109"/>
      <c r="BN337" s="111"/>
      <c r="BO337" s="111"/>
      <c r="BP337" s="112"/>
      <c r="BQ337" s="113"/>
      <c r="BR337" s="114"/>
      <c r="BS337" s="113"/>
      <c r="BT337" s="115"/>
      <c r="BU337" s="116"/>
      <c r="BV337" s="117"/>
      <c r="BW337" s="118"/>
      <c r="BX337" s="118"/>
      <c r="BY337" s="119"/>
      <c r="BZ337" s="118"/>
      <c r="CA337" s="105"/>
      <c r="CB337" s="109"/>
      <c r="CC337" s="108"/>
      <c r="CD337" s="108"/>
      <c r="CE337" s="108"/>
      <c r="CF337" s="109"/>
      <c r="CG337" s="120"/>
      <c r="CH337" s="120"/>
      <c r="CI337" s="121"/>
      <c r="CJ337" s="121"/>
      <c r="CK337" s="121"/>
      <c r="CL337" s="122"/>
      <c r="CM337" s="123"/>
      <c r="CN337" s="124"/>
      <c r="CO337" s="94"/>
      <c r="CP337" s="122"/>
      <c r="CQ337" s="125"/>
      <c r="CR337" s="126"/>
      <c r="CS337" s="127"/>
      <c r="CT337" s="128"/>
      <c r="CU337" s="129"/>
      <c r="CV337" s="130"/>
      <c r="CW337" s="131"/>
      <c r="CX337" s="129"/>
      <c r="CY337" s="132"/>
      <c r="CZ337" s="132"/>
      <c r="DA337" s="133"/>
      <c r="DB337" s="459"/>
      <c r="DC337" s="132"/>
      <c r="DD337" s="134"/>
    </row>
    <row r="338" spans="2:108" s="141" customFormat="1" x14ac:dyDescent="0.25">
      <c r="B338" s="197"/>
      <c r="C338" s="43"/>
      <c r="D338" s="84"/>
      <c r="E338" s="194"/>
      <c r="F338" s="85"/>
      <c r="G338" s="85"/>
      <c r="H338" s="86"/>
      <c r="I338" s="86"/>
      <c r="J338" s="145"/>
      <c r="K338" s="98"/>
      <c r="L338" s="87"/>
      <c r="M338" s="87"/>
      <c r="N338" s="88"/>
      <c r="O338" s="97"/>
      <c r="P338" s="90"/>
      <c r="Q338" s="89"/>
      <c r="R338" s="90"/>
      <c r="S338" s="91"/>
      <c r="T338" s="92"/>
      <c r="U338" s="91"/>
      <c r="V338" s="135"/>
      <c r="W338" s="194"/>
      <c r="X338" s="194"/>
      <c r="Y338" s="94">
        <f t="shared" si="586"/>
        <v>0</v>
      </c>
      <c r="Z338" s="86"/>
      <c r="AA338" s="86"/>
      <c r="AB338" s="86"/>
      <c r="AC338" s="86"/>
      <c r="AD338" s="95"/>
      <c r="AE338" s="96"/>
      <c r="AF338" s="83"/>
      <c r="AG338" s="98"/>
      <c r="AH338" s="194"/>
      <c r="AI338" s="99"/>
      <c r="AJ338" s="258"/>
      <c r="AK338" s="95"/>
      <c r="AL338" s="88"/>
      <c r="AM338" s="88"/>
      <c r="AN338" s="94"/>
      <c r="AO338" s="94">
        <f t="shared" si="577"/>
        <v>0</v>
      </c>
      <c r="AP338" s="100" t="s">
        <v>17</v>
      </c>
      <c r="AQ338" s="101" t="s">
        <v>30</v>
      </c>
      <c r="AR338" s="101" t="s">
        <v>30</v>
      </c>
      <c r="AS338" s="101" t="s">
        <v>30</v>
      </c>
      <c r="AT338" s="102" t="s">
        <v>30</v>
      </c>
      <c r="AU338" s="194"/>
      <c r="AV338" s="194"/>
      <c r="AW338" s="88"/>
      <c r="AX338" s="88"/>
      <c r="AY338" s="136"/>
      <c r="AZ338" s="103"/>
      <c r="BA338" s="92"/>
      <c r="BB338" s="137"/>
      <c r="BC338" s="104"/>
      <c r="BD338" s="105"/>
      <c r="BE338" s="105"/>
      <c r="BF338" s="104"/>
      <c r="BG338" s="105"/>
      <c r="BH338" s="107"/>
      <c r="BI338" s="108"/>
      <c r="BJ338" s="109"/>
      <c r="BK338" s="109"/>
      <c r="BL338" s="110"/>
      <c r="BM338" s="109"/>
      <c r="BN338" s="111"/>
      <c r="BO338" s="111"/>
      <c r="BP338" s="112"/>
      <c r="BQ338" s="113"/>
      <c r="BR338" s="114"/>
      <c r="BS338" s="113"/>
      <c r="BT338" s="115"/>
      <c r="BU338" s="116"/>
      <c r="BV338" s="117"/>
      <c r="BW338" s="118"/>
      <c r="BX338" s="118"/>
      <c r="BY338" s="118"/>
      <c r="BZ338" s="118"/>
      <c r="CA338" s="105"/>
      <c r="CB338" s="108"/>
      <c r="CC338" s="108"/>
      <c r="CD338" s="108"/>
      <c r="CE338" s="108"/>
      <c r="CF338" s="109"/>
      <c r="CG338" s="120"/>
      <c r="CH338" s="120"/>
      <c r="CI338" s="121"/>
      <c r="CJ338" s="121"/>
      <c r="CK338" s="121"/>
      <c r="CL338" s="122"/>
      <c r="CM338" s="123"/>
      <c r="CN338" s="124"/>
      <c r="CO338" s="94"/>
      <c r="CP338" s="122"/>
      <c r="CQ338" s="125"/>
      <c r="CR338" s="126"/>
      <c r="CS338" s="127"/>
      <c r="CT338" s="128"/>
      <c r="CU338" s="129"/>
      <c r="CV338" s="130"/>
      <c r="CW338" s="131"/>
      <c r="CX338" s="129"/>
      <c r="CY338" s="132"/>
      <c r="CZ338" s="132"/>
      <c r="DA338" s="133"/>
      <c r="DB338" s="459"/>
      <c r="DC338" s="132"/>
      <c r="DD338" s="134"/>
    </row>
    <row r="339" spans="2:108" s="141" customFormat="1" x14ac:dyDescent="0.25">
      <c r="B339" s="197"/>
      <c r="C339" s="43"/>
      <c r="D339" s="84"/>
      <c r="E339" s="194"/>
      <c r="F339" s="85"/>
      <c r="G339" s="85"/>
      <c r="H339" s="86"/>
      <c r="I339" s="86"/>
      <c r="J339" s="145"/>
      <c r="K339" s="98"/>
      <c r="L339" s="87"/>
      <c r="M339" s="87"/>
      <c r="N339" s="88"/>
      <c r="O339" s="97"/>
      <c r="P339" s="90"/>
      <c r="Q339" s="89"/>
      <c r="R339" s="90"/>
      <c r="S339" s="91"/>
      <c r="T339" s="92"/>
      <c r="U339" s="91"/>
      <c r="V339" s="93"/>
      <c r="W339" s="194"/>
      <c r="X339" s="194"/>
      <c r="Y339" s="94">
        <f t="shared" si="586"/>
        <v>0</v>
      </c>
      <c r="Z339" s="86"/>
      <c r="AA339" s="86"/>
      <c r="AB339" s="86"/>
      <c r="AC339" s="86"/>
      <c r="AD339" s="95"/>
      <c r="AE339" s="96"/>
      <c r="AF339" s="83"/>
      <c r="AG339" s="98"/>
      <c r="AH339" s="194"/>
      <c r="AI339" s="99"/>
      <c r="AJ339" s="258"/>
      <c r="AK339" s="95"/>
      <c r="AL339" s="88"/>
      <c r="AM339" s="88"/>
      <c r="AN339" s="94"/>
      <c r="AO339" s="94">
        <f t="shared" si="577"/>
        <v>0</v>
      </c>
      <c r="AP339" s="100" t="s">
        <v>17</v>
      </c>
      <c r="AQ339" s="101" t="s">
        <v>30</v>
      </c>
      <c r="AR339" s="101" t="s">
        <v>30</v>
      </c>
      <c r="AS339" s="101" t="s">
        <v>30</v>
      </c>
      <c r="AT339" s="102" t="s">
        <v>30</v>
      </c>
      <c r="AU339" s="194"/>
      <c r="AV339" s="194"/>
      <c r="AW339" s="88"/>
      <c r="AX339" s="88"/>
      <c r="AY339" s="136"/>
      <c r="AZ339" s="103"/>
      <c r="BA339" s="92"/>
      <c r="BB339" s="104"/>
      <c r="BC339" s="104"/>
      <c r="BD339" s="105"/>
      <c r="BE339" s="138"/>
      <c r="BF339" s="104"/>
      <c r="BG339" s="105"/>
      <c r="BH339" s="107"/>
      <c r="BI339" s="108"/>
      <c r="BJ339" s="109"/>
      <c r="BK339" s="109"/>
      <c r="BL339" s="110"/>
      <c r="BM339" s="109"/>
      <c r="BN339" s="111"/>
      <c r="BO339" s="111"/>
      <c r="BP339" s="112"/>
      <c r="BQ339" s="113"/>
      <c r="BR339" s="114"/>
      <c r="BS339" s="113"/>
      <c r="BT339" s="115"/>
      <c r="BU339" s="116"/>
      <c r="BV339" s="117"/>
      <c r="BW339" s="118"/>
      <c r="BX339" s="118"/>
      <c r="BY339" s="119"/>
      <c r="BZ339" s="118"/>
      <c r="CA339" s="105"/>
      <c r="CB339" s="108"/>
      <c r="CC339" s="108"/>
      <c r="CD339" s="139"/>
      <c r="CE339" s="108"/>
      <c r="CF339" s="109"/>
      <c r="CG339" s="120"/>
      <c r="CH339" s="120"/>
      <c r="CI339" s="121"/>
      <c r="CJ339" s="121"/>
      <c r="CK339" s="121"/>
      <c r="CL339" s="122"/>
      <c r="CM339" s="123"/>
      <c r="CN339" s="124"/>
      <c r="CO339" s="94"/>
      <c r="CP339" s="122"/>
      <c r="CQ339" s="125"/>
      <c r="CR339" s="126"/>
      <c r="CS339" s="127"/>
      <c r="CT339" s="128"/>
      <c r="CU339" s="129"/>
      <c r="CV339" s="130"/>
      <c r="CW339" s="131"/>
      <c r="CX339" s="129"/>
      <c r="CY339" s="132"/>
      <c r="CZ339" s="132"/>
      <c r="DA339" s="133"/>
      <c r="DB339" s="459"/>
      <c r="DC339" s="132"/>
      <c r="DD339" s="134"/>
    </row>
    <row r="340" spans="2:108" s="141" customFormat="1" ht="15" x14ac:dyDescent="0.25">
      <c r="B340" s="197"/>
      <c r="C340" s="187"/>
      <c r="D340" s="84"/>
      <c r="E340" s="194"/>
      <c r="F340" s="85"/>
      <c r="G340" s="85"/>
      <c r="H340" s="86"/>
      <c r="I340" s="216"/>
      <c r="J340" s="191"/>
      <c r="K340" s="143"/>
      <c r="L340" s="87"/>
      <c r="M340" s="190"/>
      <c r="N340" s="88"/>
      <c r="O340" s="97"/>
      <c r="P340" s="90"/>
      <c r="Q340" s="89"/>
      <c r="R340" s="90"/>
      <c r="S340" s="91"/>
      <c r="T340" s="92"/>
      <c r="U340" s="91"/>
      <c r="V340" s="248"/>
      <c r="W340" s="194"/>
      <c r="X340" s="194"/>
      <c r="Y340" s="94">
        <f t="shared" si="586"/>
        <v>0</v>
      </c>
      <c r="Z340" s="192"/>
      <c r="AA340" s="192"/>
      <c r="AB340" s="192"/>
      <c r="AC340" s="192"/>
      <c r="AD340" s="146"/>
      <c r="AE340" s="96"/>
      <c r="AF340" s="83"/>
      <c r="AG340" s="98"/>
      <c r="AH340" s="194"/>
      <c r="AI340" s="195"/>
      <c r="AJ340" s="257"/>
      <c r="AK340" s="146"/>
      <c r="AL340" s="88"/>
      <c r="AM340" s="88"/>
      <c r="AN340" s="94"/>
      <c r="AO340" s="94">
        <f t="shared" si="577"/>
        <v>0</v>
      </c>
      <c r="AP340" s="100" t="s">
        <v>17</v>
      </c>
      <c r="AQ340" s="101" t="s">
        <v>30</v>
      </c>
      <c r="AR340" s="101" t="s">
        <v>30</v>
      </c>
      <c r="AS340" s="101" t="s">
        <v>30</v>
      </c>
      <c r="AT340" s="102" t="s">
        <v>30</v>
      </c>
      <c r="AU340" s="194"/>
      <c r="AV340" s="194"/>
      <c r="AW340" s="88"/>
      <c r="AX340" s="88"/>
      <c r="AY340" s="196"/>
      <c r="AZ340" s="103"/>
      <c r="BA340" s="232"/>
      <c r="BB340" s="104"/>
      <c r="BC340" s="104"/>
      <c r="BD340" s="105"/>
      <c r="BE340" s="106"/>
      <c r="BF340" s="104"/>
      <c r="BG340" s="105"/>
      <c r="BH340" s="107"/>
      <c r="BI340" s="108"/>
      <c r="BJ340" s="109"/>
      <c r="BK340" s="109"/>
      <c r="BL340" s="110"/>
      <c r="BM340" s="109"/>
      <c r="BN340" s="111"/>
      <c r="BO340" s="111"/>
      <c r="BP340" s="112"/>
      <c r="BQ340" s="113"/>
      <c r="BR340" s="114"/>
      <c r="BS340" s="113"/>
      <c r="BT340" s="115"/>
      <c r="BU340" s="116"/>
      <c r="BV340" s="117"/>
      <c r="BW340" s="118"/>
      <c r="BX340" s="118"/>
      <c r="BY340" s="119"/>
      <c r="BZ340" s="118"/>
      <c r="CA340" s="105"/>
      <c r="CB340" s="109"/>
      <c r="CC340" s="108"/>
      <c r="CD340" s="108"/>
      <c r="CE340" s="108"/>
      <c r="CF340" s="109"/>
      <c r="CG340" s="120"/>
      <c r="CH340" s="120"/>
      <c r="CI340" s="121"/>
      <c r="CJ340" s="121"/>
      <c r="CK340" s="121"/>
      <c r="CL340" s="122"/>
      <c r="CM340" s="123"/>
      <c r="CN340" s="124"/>
      <c r="CO340" s="94"/>
      <c r="CP340" s="122"/>
      <c r="CQ340" s="125"/>
      <c r="CR340" s="126"/>
      <c r="CS340" s="127"/>
      <c r="CT340" s="128"/>
      <c r="CU340" s="129"/>
      <c r="CV340" s="130"/>
      <c r="CW340" s="131"/>
      <c r="CX340" s="129"/>
      <c r="CY340" s="132"/>
      <c r="CZ340" s="132"/>
      <c r="DA340" s="133"/>
      <c r="DB340" s="459"/>
      <c r="DC340" s="132"/>
      <c r="DD340" s="134"/>
    </row>
    <row r="341" spans="2:108" s="141" customFormat="1" x14ac:dyDescent="0.25">
      <c r="B341" s="197"/>
      <c r="C341" s="43"/>
      <c r="D341" s="84"/>
      <c r="E341" s="194"/>
      <c r="F341" s="85"/>
      <c r="G341" s="85"/>
      <c r="H341" s="86"/>
      <c r="I341" s="86"/>
      <c r="J341" s="145"/>
      <c r="K341" s="98"/>
      <c r="L341" s="87"/>
      <c r="M341" s="87"/>
      <c r="N341" s="88"/>
      <c r="O341" s="97"/>
      <c r="P341" s="90"/>
      <c r="Q341" s="89"/>
      <c r="R341" s="90"/>
      <c r="S341" s="91"/>
      <c r="T341" s="92"/>
      <c r="U341" s="91"/>
      <c r="V341" s="135"/>
      <c r="W341" s="194"/>
      <c r="X341" s="194"/>
      <c r="Y341" s="94">
        <f t="shared" si="586"/>
        <v>0</v>
      </c>
      <c r="Z341" s="86"/>
      <c r="AA341" s="86"/>
      <c r="AB341" s="86"/>
      <c r="AC341" s="86"/>
      <c r="AD341" s="95"/>
      <c r="AE341" s="96"/>
      <c r="AF341" s="83"/>
      <c r="AG341" s="98"/>
      <c r="AH341" s="194"/>
      <c r="AI341" s="99"/>
      <c r="AJ341" s="258"/>
      <c r="AK341" s="95"/>
      <c r="AL341" s="88"/>
      <c r="AM341" s="88"/>
      <c r="AN341" s="94"/>
      <c r="AO341" s="94">
        <f t="shared" si="577"/>
        <v>0</v>
      </c>
      <c r="AP341" s="100" t="s">
        <v>17</v>
      </c>
      <c r="AQ341" s="101" t="s">
        <v>30</v>
      </c>
      <c r="AR341" s="101" t="s">
        <v>30</v>
      </c>
      <c r="AS341" s="101" t="s">
        <v>30</v>
      </c>
      <c r="AT341" s="102" t="s">
        <v>30</v>
      </c>
      <c r="AU341" s="194"/>
      <c r="AV341" s="194"/>
      <c r="AW341" s="88"/>
      <c r="AX341" s="88"/>
      <c r="AY341" s="136"/>
      <c r="AZ341" s="103"/>
      <c r="BA341" s="92"/>
      <c r="BB341" s="137"/>
      <c r="BC341" s="104"/>
      <c r="BD341" s="105"/>
      <c r="BE341" s="105"/>
      <c r="BF341" s="104"/>
      <c r="BG341" s="105"/>
      <c r="BH341" s="107"/>
      <c r="BI341" s="108"/>
      <c r="BJ341" s="109"/>
      <c r="BK341" s="109"/>
      <c r="BL341" s="110"/>
      <c r="BM341" s="109"/>
      <c r="BN341" s="111"/>
      <c r="BO341" s="111"/>
      <c r="BP341" s="112"/>
      <c r="BQ341" s="113"/>
      <c r="BR341" s="114"/>
      <c r="BS341" s="113"/>
      <c r="BT341" s="115"/>
      <c r="BU341" s="116"/>
      <c r="BV341" s="117"/>
      <c r="BW341" s="118"/>
      <c r="BX341" s="118"/>
      <c r="BY341" s="118"/>
      <c r="BZ341" s="118"/>
      <c r="CA341" s="105"/>
      <c r="CB341" s="108"/>
      <c r="CC341" s="108"/>
      <c r="CD341" s="108"/>
      <c r="CE341" s="108"/>
      <c r="CF341" s="109"/>
      <c r="CG341" s="120"/>
      <c r="CH341" s="120"/>
      <c r="CI341" s="121"/>
      <c r="CJ341" s="121"/>
      <c r="CK341" s="121"/>
      <c r="CL341" s="122"/>
      <c r="CM341" s="123"/>
      <c r="CN341" s="124"/>
      <c r="CO341" s="94"/>
      <c r="CP341" s="122"/>
      <c r="CQ341" s="125"/>
      <c r="CR341" s="126"/>
      <c r="CS341" s="127"/>
      <c r="CT341" s="128"/>
      <c r="CU341" s="129"/>
      <c r="CV341" s="130"/>
      <c r="CW341" s="131"/>
      <c r="CX341" s="129"/>
      <c r="CY341" s="132"/>
      <c r="CZ341" s="132"/>
      <c r="DA341" s="133"/>
      <c r="DB341" s="459"/>
      <c r="DC341" s="132"/>
      <c r="DD341" s="134"/>
    </row>
    <row r="342" spans="2:108" s="141" customFormat="1" x14ac:dyDescent="0.25">
      <c r="B342" s="197"/>
      <c r="C342" s="43"/>
      <c r="D342" s="84"/>
      <c r="E342" s="194"/>
      <c r="F342" s="85"/>
      <c r="G342" s="85"/>
      <c r="H342" s="86"/>
      <c r="I342" s="86"/>
      <c r="J342" s="145"/>
      <c r="K342" s="98"/>
      <c r="L342" s="87"/>
      <c r="M342" s="87"/>
      <c r="N342" s="88"/>
      <c r="O342" s="97"/>
      <c r="P342" s="90"/>
      <c r="Q342" s="89"/>
      <c r="R342" s="90"/>
      <c r="S342" s="91"/>
      <c r="T342" s="92"/>
      <c r="U342" s="91"/>
      <c r="V342" s="93"/>
      <c r="W342" s="194"/>
      <c r="X342" s="194"/>
      <c r="Y342" s="94">
        <f t="shared" si="586"/>
        <v>0</v>
      </c>
      <c r="Z342" s="86"/>
      <c r="AA342" s="86"/>
      <c r="AB342" s="86"/>
      <c r="AC342" s="86"/>
      <c r="AD342" s="95"/>
      <c r="AE342" s="96"/>
      <c r="AF342" s="83"/>
      <c r="AG342" s="98"/>
      <c r="AH342" s="194"/>
      <c r="AI342" s="99"/>
      <c r="AJ342" s="258"/>
      <c r="AK342" s="95"/>
      <c r="AL342" s="88"/>
      <c r="AM342" s="88"/>
      <c r="AN342" s="94"/>
      <c r="AO342" s="94">
        <f t="shared" si="577"/>
        <v>0</v>
      </c>
      <c r="AP342" s="100" t="s">
        <v>17</v>
      </c>
      <c r="AQ342" s="101" t="s">
        <v>30</v>
      </c>
      <c r="AR342" s="101" t="s">
        <v>30</v>
      </c>
      <c r="AS342" s="101" t="s">
        <v>30</v>
      </c>
      <c r="AT342" s="102" t="s">
        <v>30</v>
      </c>
      <c r="AU342" s="194"/>
      <c r="AV342" s="194"/>
      <c r="AW342" s="88"/>
      <c r="AX342" s="88"/>
      <c r="AY342" s="136"/>
      <c r="AZ342" s="103"/>
      <c r="BA342" s="92"/>
      <c r="BB342" s="104"/>
      <c r="BC342" s="104"/>
      <c r="BD342" s="105"/>
      <c r="BE342" s="138"/>
      <c r="BF342" s="104"/>
      <c r="BG342" s="105"/>
      <c r="BH342" s="107"/>
      <c r="BI342" s="108"/>
      <c r="BJ342" s="109"/>
      <c r="BK342" s="109"/>
      <c r="BL342" s="110"/>
      <c r="BM342" s="109"/>
      <c r="BN342" s="111"/>
      <c r="BO342" s="111"/>
      <c r="BP342" s="112"/>
      <c r="BQ342" s="113"/>
      <c r="BR342" s="114"/>
      <c r="BS342" s="113"/>
      <c r="BT342" s="115"/>
      <c r="BU342" s="116"/>
      <c r="BV342" s="117"/>
      <c r="BW342" s="118"/>
      <c r="BX342" s="118"/>
      <c r="BY342" s="119"/>
      <c r="BZ342" s="118"/>
      <c r="CA342" s="105"/>
      <c r="CB342" s="108"/>
      <c r="CC342" s="108"/>
      <c r="CD342" s="139"/>
      <c r="CE342" s="108"/>
      <c r="CF342" s="109"/>
      <c r="CG342" s="120"/>
      <c r="CH342" s="120"/>
      <c r="CI342" s="121"/>
      <c r="CJ342" s="121"/>
      <c r="CK342" s="121"/>
      <c r="CL342" s="122"/>
      <c r="CM342" s="123"/>
      <c r="CN342" s="124"/>
      <c r="CO342" s="94"/>
      <c r="CP342" s="122"/>
      <c r="CQ342" s="125"/>
      <c r="CR342" s="126"/>
      <c r="CS342" s="127"/>
      <c r="CT342" s="128"/>
      <c r="CU342" s="129"/>
      <c r="CV342" s="130"/>
      <c r="CW342" s="131"/>
      <c r="CX342" s="129"/>
      <c r="CY342" s="132"/>
      <c r="CZ342" s="132"/>
      <c r="DA342" s="133"/>
      <c r="DB342" s="459"/>
      <c r="DC342" s="132"/>
      <c r="DD342" s="134"/>
    </row>
    <row r="343" spans="2:108" s="141" customFormat="1" ht="15" x14ac:dyDescent="0.25">
      <c r="B343" s="197"/>
      <c r="C343" s="187"/>
      <c r="D343" s="84"/>
      <c r="E343" s="194"/>
      <c r="F343" s="85"/>
      <c r="G343" s="85"/>
      <c r="H343" s="86"/>
      <c r="I343" s="216"/>
      <c r="J343" s="191"/>
      <c r="K343" s="143"/>
      <c r="L343" s="87"/>
      <c r="M343" s="190"/>
      <c r="N343" s="88"/>
      <c r="O343" s="97"/>
      <c r="P343" s="90"/>
      <c r="Q343" s="89"/>
      <c r="R343" s="90"/>
      <c r="S343" s="91"/>
      <c r="T343" s="92"/>
      <c r="U343" s="91"/>
      <c r="V343" s="248"/>
      <c r="W343" s="194"/>
      <c r="X343" s="194"/>
      <c r="Y343" s="94">
        <f t="shared" si="586"/>
        <v>0</v>
      </c>
      <c r="Z343" s="192"/>
      <c r="AA343" s="192"/>
      <c r="AB343" s="192"/>
      <c r="AC343" s="192"/>
      <c r="AD343" s="146"/>
      <c r="AE343" s="96"/>
      <c r="AF343" s="83"/>
      <c r="AG343" s="98"/>
      <c r="AH343" s="194"/>
      <c r="AI343" s="195"/>
      <c r="AJ343" s="257"/>
      <c r="AK343" s="146"/>
      <c r="AL343" s="88"/>
      <c r="AM343" s="88"/>
      <c r="AN343" s="94"/>
      <c r="AO343" s="94">
        <f t="shared" si="577"/>
        <v>0</v>
      </c>
      <c r="AP343" s="100" t="s">
        <v>17</v>
      </c>
      <c r="AQ343" s="101" t="s">
        <v>30</v>
      </c>
      <c r="AR343" s="101" t="s">
        <v>30</v>
      </c>
      <c r="AS343" s="101" t="s">
        <v>30</v>
      </c>
      <c r="AT343" s="102" t="s">
        <v>30</v>
      </c>
      <c r="AU343" s="194"/>
      <c r="AV343" s="194"/>
      <c r="AW343" s="88"/>
      <c r="AX343" s="88"/>
      <c r="AY343" s="196"/>
      <c r="AZ343" s="103"/>
      <c r="BA343" s="232"/>
      <c r="BB343" s="104"/>
      <c r="BC343" s="104"/>
      <c r="BD343" s="105"/>
      <c r="BE343" s="106"/>
      <c r="BF343" s="104"/>
      <c r="BG343" s="105"/>
      <c r="BH343" s="107"/>
      <c r="BI343" s="108"/>
      <c r="BJ343" s="109"/>
      <c r="BK343" s="109"/>
      <c r="BL343" s="110"/>
      <c r="BM343" s="109"/>
      <c r="BN343" s="111"/>
      <c r="BO343" s="111"/>
      <c r="BP343" s="112"/>
      <c r="BQ343" s="113"/>
      <c r="BR343" s="114"/>
      <c r="BS343" s="113"/>
      <c r="BT343" s="115"/>
      <c r="BU343" s="116"/>
      <c r="BV343" s="117"/>
      <c r="BW343" s="118"/>
      <c r="BX343" s="118"/>
      <c r="BY343" s="119"/>
      <c r="BZ343" s="118"/>
      <c r="CA343" s="105"/>
      <c r="CB343" s="109"/>
      <c r="CC343" s="108"/>
      <c r="CD343" s="108"/>
      <c r="CE343" s="108"/>
      <c r="CF343" s="109"/>
      <c r="CG343" s="120"/>
      <c r="CH343" s="120"/>
      <c r="CI343" s="121"/>
      <c r="CJ343" s="121"/>
      <c r="CK343" s="121"/>
      <c r="CL343" s="122"/>
      <c r="CM343" s="123"/>
      <c r="CN343" s="124"/>
      <c r="CO343" s="94"/>
      <c r="CP343" s="122"/>
      <c r="CQ343" s="125"/>
      <c r="CR343" s="126"/>
      <c r="CS343" s="127"/>
      <c r="CT343" s="128"/>
      <c r="CU343" s="129"/>
      <c r="CV343" s="130"/>
      <c r="CW343" s="131"/>
      <c r="CX343" s="129"/>
      <c r="CY343" s="132"/>
      <c r="CZ343" s="132"/>
      <c r="DA343" s="133"/>
      <c r="DB343" s="459"/>
      <c r="DC343" s="132"/>
      <c r="DD343" s="134"/>
    </row>
    <row r="344" spans="2:108" s="141" customFormat="1" x14ac:dyDescent="0.25">
      <c r="B344" s="197"/>
      <c r="C344" s="43"/>
      <c r="D344" s="84"/>
      <c r="E344" s="194"/>
      <c r="F344" s="85"/>
      <c r="G344" s="85"/>
      <c r="H344" s="86"/>
      <c r="I344" s="86"/>
      <c r="J344" s="145"/>
      <c r="K344" s="98"/>
      <c r="L344" s="87"/>
      <c r="M344" s="87"/>
      <c r="N344" s="88"/>
      <c r="O344" s="97"/>
      <c r="P344" s="90"/>
      <c r="Q344" s="89"/>
      <c r="R344" s="90"/>
      <c r="S344" s="91"/>
      <c r="T344" s="92"/>
      <c r="U344" s="91"/>
      <c r="V344" s="135"/>
      <c r="W344" s="194"/>
      <c r="X344" s="194"/>
      <c r="Y344" s="94">
        <f t="shared" si="586"/>
        <v>0</v>
      </c>
      <c r="Z344" s="86"/>
      <c r="AA344" s="86"/>
      <c r="AB344" s="86"/>
      <c r="AC344" s="86"/>
      <c r="AD344" s="95"/>
      <c r="AE344" s="96"/>
      <c r="AF344" s="83"/>
      <c r="AG344" s="98"/>
      <c r="AH344" s="194"/>
      <c r="AI344" s="99"/>
      <c r="AJ344" s="258"/>
      <c r="AK344" s="95"/>
      <c r="AL344" s="88"/>
      <c r="AM344" s="88"/>
      <c r="AN344" s="94"/>
      <c r="AO344" s="94">
        <f t="shared" si="577"/>
        <v>0</v>
      </c>
      <c r="AP344" s="100" t="s">
        <v>17</v>
      </c>
      <c r="AQ344" s="101" t="s">
        <v>30</v>
      </c>
      <c r="AR344" s="101" t="s">
        <v>30</v>
      </c>
      <c r="AS344" s="101" t="s">
        <v>30</v>
      </c>
      <c r="AT344" s="102" t="s">
        <v>30</v>
      </c>
      <c r="AU344" s="194"/>
      <c r="AV344" s="194"/>
      <c r="AW344" s="88"/>
      <c r="AX344" s="88"/>
      <c r="AY344" s="136"/>
      <c r="AZ344" s="103"/>
      <c r="BA344" s="92"/>
      <c r="BB344" s="137"/>
      <c r="BC344" s="104"/>
      <c r="BD344" s="105"/>
      <c r="BE344" s="105"/>
      <c r="BF344" s="104"/>
      <c r="BG344" s="105"/>
      <c r="BH344" s="107"/>
      <c r="BI344" s="108"/>
      <c r="BJ344" s="109"/>
      <c r="BK344" s="109"/>
      <c r="BL344" s="110"/>
      <c r="BM344" s="109"/>
      <c r="BN344" s="111"/>
      <c r="BO344" s="111"/>
      <c r="BP344" s="112"/>
      <c r="BQ344" s="113"/>
      <c r="BR344" s="114"/>
      <c r="BS344" s="113"/>
      <c r="BT344" s="115"/>
      <c r="BU344" s="116"/>
      <c r="BV344" s="117"/>
      <c r="BW344" s="118"/>
      <c r="BX344" s="118"/>
      <c r="BY344" s="118"/>
      <c r="BZ344" s="118"/>
      <c r="CA344" s="105"/>
      <c r="CB344" s="108"/>
      <c r="CC344" s="108"/>
      <c r="CD344" s="108"/>
      <c r="CE344" s="108"/>
      <c r="CF344" s="109"/>
      <c r="CG344" s="120"/>
      <c r="CH344" s="120"/>
      <c r="CI344" s="121"/>
      <c r="CJ344" s="121"/>
      <c r="CK344" s="121"/>
      <c r="CL344" s="122"/>
      <c r="CM344" s="123"/>
      <c r="CN344" s="124"/>
      <c r="CO344" s="94"/>
      <c r="CP344" s="122"/>
      <c r="CQ344" s="125"/>
      <c r="CR344" s="126"/>
      <c r="CS344" s="127"/>
      <c r="CT344" s="128"/>
      <c r="CU344" s="129"/>
      <c r="CV344" s="130"/>
      <c r="CW344" s="131"/>
      <c r="CX344" s="129"/>
      <c r="CY344" s="132"/>
      <c r="CZ344" s="132"/>
      <c r="DA344" s="133"/>
      <c r="DB344" s="459"/>
      <c r="DC344" s="132"/>
      <c r="DD344" s="134"/>
    </row>
    <row r="345" spans="2:108" s="141" customFormat="1" x14ac:dyDescent="0.25">
      <c r="B345" s="197"/>
      <c r="C345" s="43"/>
      <c r="D345" s="84"/>
      <c r="E345" s="194"/>
      <c r="F345" s="85"/>
      <c r="G345" s="85"/>
      <c r="H345" s="86"/>
      <c r="I345" s="86"/>
      <c r="J345" s="145"/>
      <c r="K345" s="98"/>
      <c r="L345" s="87"/>
      <c r="M345" s="87"/>
      <c r="N345" s="88"/>
      <c r="O345" s="97"/>
      <c r="P345" s="90"/>
      <c r="Q345" s="89"/>
      <c r="R345" s="90"/>
      <c r="S345" s="91"/>
      <c r="T345" s="92"/>
      <c r="U345" s="91"/>
      <c r="V345" s="93"/>
      <c r="W345" s="194"/>
      <c r="X345" s="194"/>
      <c r="Y345" s="94">
        <f t="shared" si="586"/>
        <v>0</v>
      </c>
      <c r="Z345" s="86"/>
      <c r="AA345" s="86"/>
      <c r="AB345" s="86"/>
      <c r="AC345" s="86"/>
      <c r="AD345" s="95"/>
      <c r="AE345" s="96"/>
      <c r="AF345" s="83"/>
      <c r="AG345" s="98"/>
      <c r="AH345" s="194"/>
      <c r="AI345" s="99"/>
      <c r="AJ345" s="258"/>
      <c r="AK345" s="95"/>
      <c r="AL345" s="88"/>
      <c r="AM345" s="88"/>
      <c r="AN345" s="94"/>
      <c r="AO345" s="94">
        <f t="shared" si="577"/>
        <v>0</v>
      </c>
      <c r="AP345" s="100" t="s">
        <v>17</v>
      </c>
      <c r="AQ345" s="101" t="s">
        <v>30</v>
      </c>
      <c r="AR345" s="101" t="s">
        <v>30</v>
      </c>
      <c r="AS345" s="101" t="s">
        <v>30</v>
      </c>
      <c r="AT345" s="102" t="s">
        <v>30</v>
      </c>
      <c r="AU345" s="194"/>
      <c r="AV345" s="194"/>
      <c r="AW345" s="88"/>
      <c r="AX345" s="88"/>
      <c r="AY345" s="136"/>
      <c r="AZ345" s="103"/>
      <c r="BA345" s="92"/>
      <c r="BB345" s="104"/>
      <c r="BC345" s="104"/>
      <c r="BD345" s="105"/>
      <c r="BE345" s="138"/>
      <c r="BF345" s="104"/>
      <c r="BG345" s="105"/>
      <c r="BH345" s="107"/>
      <c r="BI345" s="108"/>
      <c r="BJ345" s="109"/>
      <c r="BK345" s="109"/>
      <c r="BL345" s="110"/>
      <c r="BM345" s="109"/>
      <c r="BN345" s="111"/>
      <c r="BO345" s="111"/>
      <c r="BP345" s="112"/>
      <c r="BQ345" s="113"/>
      <c r="BR345" s="114"/>
      <c r="BS345" s="113"/>
      <c r="BT345" s="115"/>
      <c r="BU345" s="116"/>
      <c r="BV345" s="117"/>
      <c r="BW345" s="118"/>
      <c r="BX345" s="118"/>
      <c r="BY345" s="119"/>
      <c r="BZ345" s="118"/>
      <c r="CA345" s="105"/>
      <c r="CB345" s="108"/>
      <c r="CC345" s="108"/>
      <c r="CD345" s="139"/>
      <c r="CE345" s="108"/>
      <c r="CF345" s="109"/>
      <c r="CG345" s="120"/>
      <c r="CH345" s="120"/>
      <c r="CI345" s="121"/>
      <c r="CJ345" s="121"/>
      <c r="CK345" s="121"/>
      <c r="CL345" s="122"/>
      <c r="CM345" s="123"/>
      <c r="CN345" s="124"/>
      <c r="CO345" s="94"/>
      <c r="CP345" s="122"/>
      <c r="CQ345" s="125"/>
      <c r="CR345" s="126"/>
      <c r="CS345" s="127"/>
      <c r="CT345" s="128"/>
      <c r="CU345" s="129"/>
      <c r="CV345" s="130"/>
      <c r="CW345" s="131"/>
      <c r="CX345" s="129"/>
      <c r="CY345" s="132"/>
      <c r="CZ345" s="132"/>
      <c r="DA345" s="133"/>
      <c r="DB345" s="459"/>
      <c r="DC345" s="132"/>
      <c r="DD345" s="134"/>
    </row>
    <row r="346" spans="2:108" s="141" customFormat="1" ht="15" x14ac:dyDescent="0.25">
      <c r="B346" s="197"/>
      <c r="C346" s="187"/>
      <c r="D346" s="84"/>
      <c r="E346" s="194"/>
      <c r="F346" s="85"/>
      <c r="G346" s="85"/>
      <c r="H346" s="86"/>
      <c r="I346" s="216"/>
      <c r="J346" s="191"/>
      <c r="K346" s="143"/>
      <c r="L346" s="87"/>
      <c r="M346" s="190"/>
      <c r="N346" s="88"/>
      <c r="O346" s="97"/>
      <c r="P346" s="90"/>
      <c r="Q346" s="89"/>
      <c r="R346" s="90"/>
      <c r="S346" s="91"/>
      <c r="T346" s="92"/>
      <c r="U346" s="91"/>
      <c r="V346" s="248"/>
      <c r="W346" s="194"/>
      <c r="X346" s="194"/>
      <c r="Y346" s="94">
        <f t="shared" si="586"/>
        <v>0</v>
      </c>
      <c r="Z346" s="192"/>
      <c r="AA346" s="192"/>
      <c r="AB346" s="192"/>
      <c r="AC346" s="192"/>
      <c r="AD346" s="146"/>
      <c r="AE346" s="96"/>
      <c r="AF346" s="83"/>
      <c r="AG346" s="98"/>
      <c r="AH346" s="194"/>
      <c r="AI346" s="195"/>
      <c r="AJ346" s="257"/>
      <c r="AK346" s="146"/>
      <c r="AL346" s="88"/>
      <c r="AM346" s="88"/>
      <c r="AN346" s="94"/>
      <c r="AO346" s="94">
        <f t="shared" si="577"/>
        <v>0</v>
      </c>
      <c r="AP346" s="100" t="s">
        <v>17</v>
      </c>
      <c r="AQ346" s="101" t="s">
        <v>30</v>
      </c>
      <c r="AR346" s="101" t="s">
        <v>30</v>
      </c>
      <c r="AS346" s="101" t="s">
        <v>30</v>
      </c>
      <c r="AT346" s="102" t="s">
        <v>30</v>
      </c>
      <c r="AU346" s="194"/>
      <c r="AV346" s="194"/>
      <c r="AW346" s="88"/>
      <c r="AX346" s="88"/>
      <c r="AY346" s="196"/>
      <c r="AZ346" s="103"/>
      <c r="BA346" s="232"/>
      <c r="BB346" s="104"/>
      <c r="BC346" s="104"/>
      <c r="BD346" s="105"/>
      <c r="BE346" s="106"/>
      <c r="BF346" s="104"/>
      <c r="BG346" s="105"/>
      <c r="BH346" s="107"/>
      <c r="BI346" s="108"/>
      <c r="BJ346" s="109"/>
      <c r="BK346" s="109"/>
      <c r="BL346" s="110"/>
      <c r="BM346" s="109"/>
      <c r="BN346" s="111"/>
      <c r="BO346" s="111"/>
      <c r="BP346" s="112"/>
      <c r="BQ346" s="113"/>
      <c r="BR346" s="114"/>
      <c r="BS346" s="113"/>
      <c r="BT346" s="115"/>
      <c r="BU346" s="116"/>
      <c r="BV346" s="117"/>
      <c r="BW346" s="118"/>
      <c r="BX346" s="118"/>
      <c r="BY346" s="119"/>
      <c r="BZ346" s="118"/>
      <c r="CA346" s="105"/>
      <c r="CB346" s="109"/>
      <c r="CC346" s="108"/>
      <c r="CD346" s="108"/>
      <c r="CE346" s="108"/>
      <c r="CF346" s="109"/>
      <c r="CG346" s="120"/>
      <c r="CH346" s="120"/>
      <c r="CI346" s="121"/>
      <c r="CJ346" s="121"/>
      <c r="CK346" s="121"/>
      <c r="CL346" s="122"/>
      <c r="CM346" s="123"/>
      <c r="CN346" s="124"/>
      <c r="CO346" s="94"/>
      <c r="CP346" s="122"/>
      <c r="CQ346" s="125"/>
      <c r="CR346" s="126"/>
      <c r="CS346" s="127"/>
      <c r="CT346" s="128"/>
      <c r="CU346" s="129"/>
      <c r="CV346" s="130"/>
      <c r="CW346" s="131"/>
      <c r="CX346" s="129"/>
      <c r="CY346" s="132"/>
      <c r="CZ346" s="132"/>
      <c r="DA346" s="133"/>
      <c r="DB346" s="459"/>
      <c r="DC346" s="132"/>
      <c r="DD346" s="134"/>
    </row>
    <row r="347" spans="2:108" s="141" customFormat="1" x14ac:dyDescent="0.25">
      <c r="B347" s="197"/>
      <c r="C347" s="43"/>
      <c r="D347" s="84"/>
      <c r="E347" s="194"/>
      <c r="F347" s="85"/>
      <c r="G347" s="85"/>
      <c r="H347" s="86"/>
      <c r="I347" s="86"/>
      <c r="J347" s="145"/>
      <c r="K347" s="98"/>
      <c r="L347" s="87"/>
      <c r="M347" s="87"/>
      <c r="N347" s="88"/>
      <c r="O347" s="97"/>
      <c r="P347" s="90"/>
      <c r="Q347" s="89"/>
      <c r="R347" s="90"/>
      <c r="S347" s="91"/>
      <c r="T347" s="92"/>
      <c r="U347" s="91"/>
      <c r="V347" s="135"/>
      <c r="W347" s="194"/>
      <c r="X347" s="194"/>
      <c r="Y347" s="94">
        <f t="shared" si="586"/>
        <v>0</v>
      </c>
      <c r="Z347" s="86"/>
      <c r="AA347" s="86"/>
      <c r="AB347" s="86"/>
      <c r="AC347" s="86"/>
      <c r="AD347" s="95"/>
      <c r="AE347" s="96"/>
      <c r="AF347" s="83"/>
      <c r="AG347" s="98"/>
      <c r="AH347" s="194"/>
      <c r="AI347" s="99"/>
      <c r="AJ347" s="258"/>
      <c r="AK347" s="95"/>
      <c r="AL347" s="88"/>
      <c r="AM347" s="88"/>
      <c r="AN347" s="94"/>
      <c r="AO347" s="94">
        <f t="shared" si="577"/>
        <v>0</v>
      </c>
      <c r="AP347" s="100" t="s">
        <v>17</v>
      </c>
      <c r="AQ347" s="101" t="s">
        <v>30</v>
      </c>
      <c r="AR347" s="101" t="s">
        <v>30</v>
      </c>
      <c r="AS347" s="101" t="s">
        <v>30</v>
      </c>
      <c r="AT347" s="102" t="s">
        <v>30</v>
      </c>
      <c r="AU347" s="194"/>
      <c r="AV347" s="194"/>
      <c r="AW347" s="88"/>
      <c r="AX347" s="88"/>
      <c r="AY347" s="136"/>
      <c r="AZ347" s="103"/>
      <c r="BA347" s="92"/>
      <c r="BB347" s="137"/>
      <c r="BC347" s="104"/>
      <c r="BD347" s="105"/>
      <c r="BE347" s="105"/>
      <c r="BF347" s="104"/>
      <c r="BG347" s="105"/>
      <c r="BH347" s="107"/>
      <c r="BI347" s="108"/>
      <c r="BJ347" s="109"/>
      <c r="BK347" s="109"/>
      <c r="BL347" s="110"/>
      <c r="BM347" s="109"/>
      <c r="BN347" s="111"/>
      <c r="BO347" s="111"/>
      <c r="BP347" s="112"/>
      <c r="BQ347" s="113"/>
      <c r="BR347" s="114"/>
      <c r="BS347" s="113"/>
      <c r="BT347" s="115"/>
      <c r="BU347" s="116"/>
      <c r="BV347" s="117"/>
      <c r="BW347" s="118"/>
      <c r="BX347" s="118"/>
      <c r="BY347" s="118"/>
      <c r="BZ347" s="118"/>
      <c r="CA347" s="105"/>
      <c r="CB347" s="108"/>
      <c r="CC347" s="108"/>
      <c r="CD347" s="108"/>
      <c r="CE347" s="108"/>
      <c r="CF347" s="109"/>
      <c r="CG347" s="120"/>
      <c r="CH347" s="120"/>
      <c r="CI347" s="121"/>
      <c r="CJ347" s="121"/>
      <c r="CK347" s="121"/>
      <c r="CL347" s="122"/>
      <c r="CM347" s="123"/>
      <c r="CN347" s="124"/>
      <c r="CO347" s="94"/>
      <c r="CP347" s="122"/>
      <c r="CQ347" s="125"/>
      <c r="CR347" s="126"/>
      <c r="CS347" s="127"/>
      <c r="CT347" s="128"/>
      <c r="CU347" s="129"/>
      <c r="CV347" s="130"/>
      <c r="CW347" s="131"/>
      <c r="CX347" s="129"/>
      <c r="CY347" s="132"/>
      <c r="CZ347" s="132"/>
      <c r="DA347" s="133"/>
      <c r="DB347" s="459"/>
      <c r="DC347" s="132"/>
      <c r="DD347" s="134"/>
    </row>
    <row r="348" spans="2:108" s="141" customFormat="1" x14ac:dyDescent="0.25">
      <c r="B348" s="197"/>
      <c r="C348" s="43"/>
      <c r="D348" s="84"/>
      <c r="E348" s="194"/>
      <c r="F348" s="85"/>
      <c r="G348" s="85"/>
      <c r="H348" s="86"/>
      <c r="I348" s="86"/>
      <c r="J348" s="145"/>
      <c r="K348" s="98"/>
      <c r="L348" s="87"/>
      <c r="M348" s="87"/>
      <c r="N348" s="88"/>
      <c r="O348" s="97"/>
      <c r="P348" s="90"/>
      <c r="Q348" s="89"/>
      <c r="R348" s="90"/>
      <c r="S348" s="91"/>
      <c r="T348" s="92"/>
      <c r="U348" s="91"/>
      <c r="V348" s="93"/>
      <c r="W348" s="194"/>
      <c r="X348" s="194"/>
      <c r="Y348" s="94">
        <f t="shared" si="586"/>
        <v>0</v>
      </c>
      <c r="Z348" s="86"/>
      <c r="AA348" s="86"/>
      <c r="AB348" s="86"/>
      <c r="AC348" s="86"/>
      <c r="AD348" s="95"/>
      <c r="AE348" s="96"/>
      <c r="AF348" s="83"/>
      <c r="AG348" s="98"/>
      <c r="AH348" s="194"/>
      <c r="AI348" s="99"/>
      <c r="AJ348" s="258"/>
      <c r="AK348" s="95"/>
      <c r="AL348" s="88"/>
      <c r="AM348" s="88"/>
      <c r="AN348" s="94"/>
      <c r="AO348" s="94">
        <f t="shared" si="577"/>
        <v>0</v>
      </c>
      <c r="AP348" s="100" t="s">
        <v>17</v>
      </c>
      <c r="AQ348" s="101" t="s">
        <v>30</v>
      </c>
      <c r="AR348" s="101" t="s">
        <v>30</v>
      </c>
      <c r="AS348" s="101" t="s">
        <v>30</v>
      </c>
      <c r="AT348" s="102" t="s">
        <v>30</v>
      </c>
      <c r="AU348" s="194"/>
      <c r="AV348" s="194"/>
      <c r="AW348" s="88"/>
      <c r="AX348" s="88"/>
      <c r="AY348" s="136"/>
      <c r="AZ348" s="103"/>
      <c r="BA348" s="92"/>
      <c r="BB348" s="104"/>
      <c r="BC348" s="104"/>
      <c r="BD348" s="105"/>
      <c r="BE348" s="138"/>
      <c r="BF348" s="104"/>
      <c r="BG348" s="105"/>
      <c r="BH348" s="107"/>
      <c r="BI348" s="108"/>
      <c r="BJ348" s="109"/>
      <c r="BK348" s="109"/>
      <c r="BL348" s="110"/>
      <c r="BM348" s="109"/>
      <c r="BN348" s="111"/>
      <c r="BO348" s="111"/>
      <c r="BP348" s="112"/>
      <c r="BQ348" s="113"/>
      <c r="BR348" s="114"/>
      <c r="BS348" s="113"/>
      <c r="BT348" s="115"/>
      <c r="BU348" s="116"/>
      <c r="BV348" s="117"/>
      <c r="BW348" s="118"/>
      <c r="BX348" s="118"/>
      <c r="BY348" s="119"/>
      <c r="BZ348" s="118"/>
      <c r="CA348" s="105"/>
      <c r="CB348" s="108"/>
      <c r="CC348" s="108"/>
      <c r="CD348" s="139"/>
      <c r="CE348" s="108"/>
      <c r="CF348" s="109"/>
      <c r="CG348" s="120"/>
      <c r="CH348" s="120"/>
      <c r="CI348" s="121"/>
      <c r="CJ348" s="121"/>
      <c r="CK348" s="121"/>
      <c r="CL348" s="122"/>
      <c r="CM348" s="123"/>
      <c r="CN348" s="124"/>
      <c r="CO348" s="94"/>
      <c r="CP348" s="122"/>
      <c r="CQ348" s="125"/>
      <c r="CR348" s="126"/>
      <c r="CS348" s="127"/>
      <c r="CT348" s="128"/>
      <c r="CU348" s="129"/>
      <c r="CV348" s="130"/>
      <c r="CW348" s="131"/>
      <c r="CX348" s="129"/>
      <c r="CY348" s="132"/>
      <c r="CZ348" s="132"/>
      <c r="DA348" s="133"/>
      <c r="DB348" s="459"/>
      <c r="DC348" s="132"/>
      <c r="DD348" s="134"/>
    </row>
    <row r="349" spans="2:108" s="141" customFormat="1" ht="15" x14ac:dyDescent="0.25">
      <c r="B349" s="197"/>
      <c r="C349" s="187"/>
      <c r="D349" s="84"/>
      <c r="E349" s="194"/>
      <c r="F349" s="85"/>
      <c r="G349" s="85"/>
      <c r="H349" s="86"/>
      <c r="I349" s="216"/>
      <c r="J349" s="191"/>
      <c r="K349" s="143"/>
      <c r="L349" s="87"/>
      <c r="M349" s="190"/>
      <c r="N349" s="88"/>
      <c r="O349" s="97"/>
      <c r="P349" s="90"/>
      <c r="Q349" s="89"/>
      <c r="R349" s="90"/>
      <c r="S349" s="91"/>
      <c r="T349" s="92"/>
      <c r="U349" s="91"/>
      <c r="V349" s="248"/>
      <c r="W349" s="194"/>
      <c r="X349" s="194"/>
      <c r="Y349" s="94">
        <f t="shared" si="586"/>
        <v>0</v>
      </c>
      <c r="Z349" s="192"/>
      <c r="AA349" s="192"/>
      <c r="AB349" s="192"/>
      <c r="AC349" s="192"/>
      <c r="AD349" s="146"/>
      <c r="AE349" s="96"/>
      <c r="AF349" s="83"/>
      <c r="AG349" s="98"/>
      <c r="AH349" s="194"/>
      <c r="AI349" s="195"/>
      <c r="AJ349" s="257"/>
      <c r="AK349" s="146"/>
      <c r="AL349" s="88"/>
      <c r="AM349" s="88"/>
      <c r="AN349" s="94"/>
      <c r="AO349" s="94">
        <f t="shared" si="577"/>
        <v>0</v>
      </c>
      <c r="AP349" s="100" t="s">
        <v>17</v>
      </c>
      <c r="AQ349" s="101" t="s">
        <v>30</v>
      </c>
      <c r="AR349" s="101" t="s">
        <v>30</v>
      </c>
      <c r="AS349" s="101" t="s">
        <v>30</v>
      </c>
      <c r="AT349" s="102" t="s">
        <v>30</v>
      </c>
      <c r="AU349" s="194"/>
      <c r="AV349" s="194"/>
      <c r="AW349" s="88"/>
      <c r="AX349" s="88"/>
      <c r="AY349" s="196"/>
      <c r="AZ349" s="103"/>
      <c r="BA349" s="232"/>
      <c r="BB349" s="104"/>
      <c r="BC349" s="104"/>
      <c r="BD349" s="105"/>
      <c r="BE349" s="106"/>
      <c r="BF349" s="104"/>
      <c r="BG349" s="105"/>
      <c r="BH349" s="107"/>
      <c r="BI349" s="108"/>
      <c r="BJ349" s="109"/>
      <c r="BK349" s="109"/>
      <c r="BL349" s="110"/>
      <c r="BM349" s="109"/>
      <c r="BN349" s="111"/>
      <c r="BO349" s="111"/>
      <c r="BP349" s="112"/>
      <c r="BQ349" s="113"/>
      <c r="BR349" s="114"/>
      <c r="BS349" s="113"/>
      <c r="BT349" s="115"/>
      <c r="BU349" s="116"/>
      <c r="BV349" s="117"/>
      <c r="BW349" s="118"/>
      <c r="BX349" s="118"/>
      <c r="BY349" s="119"/>
      <c r="BZ349" s="118"/>
      <c r="CA349" s="105"/>
      <c r="CB349" s="109"/>
      <c r="CC349" s="108"/>
      <c r="CD349" s="108"/>
      <c r="CE349" s="108"/>
      <c r="CF349" s="109"/>
      <c r="CG349" s="120"/>
      <c r="CH349" s="120"/>
      <c r="CI349" s="121"/>
      <c r="CJ349" s="121"/>
      <c r="CK349" s="121"/>
      <c r="CL349" s="122"/>
      <c r="CM349" s="123"/>
      <c r="CN349" s="124"/>
      <c r="CO349" s="94"/>
      <c r="CP349" s="122"/>
      <c r="CQ349" s="125"/>
      <c r="CR349" s="126"/>
      <c r="CS349" s="127"/>
      <c r="CT349" s="128"/>
      <c r="CU349" s="129"/>
      <c r="CV349" s="130"/>
      <c r="CW349" s="131"/>
      <c r="CX349" s="129"/>
      <c r="CY349" s="132"/>
      <c r="CZ349" s="132"/>
      <c r="DA349" s="133"/>
      <c r="DB349" s="459"/>
      <c r="DC349" s="132"/>
      <c r="DD349" s="134"/>
    </row>
    <row r="350" spans="2:108" s="141" customFormat="1" x14ac:dyDescent="0.25">
      <c r="B350" s="197"/>
      <c r="C350" s="43"/>
      <c r="D350" s="84"/>
      <c r="E350" s="194"/>
      <c r="F350" s="85"/>
      <c r="G350" s="85"/>
      <c r="H350" s="86"/>
      <c r="I350" s="86"/>
      <c r="J350" s="145"/>
      <c r="K350" s="98"/>
      <c r="L350" s="87"/>
      <c r="M350" s="87"/>
      <c r="N350" s="88"/>
      <c r="O350" s="97"/>
      <c r="P350" s="90"/>
      <c r="Q350" s="89"/>
      <c r="R350" s="90"/>
      <c r="S350" s="91"/>
      <c r="T350" s="92"/>
      <c r="U350" s="91"/>
      <c r="V350" s="135"/>
      <c r="W350" s="194"/>
      <c r="X350" s="194"/>
      <c r="Y350" s="94">
        <f t="shared" si="586"/>
        <v>0</v>
      </c>
      <c r="Z350" s="86"/>
      <c r="AA350" s="86"/>
      <c r="AB350" s="86"/>
      <c r="AC350" s="86"/>
      <c r="AD350" s="95"/>
      <c r="AE350" s="96"/>
      <c r="AF350" s="83"/>
      <c r="AG350" s="98"/>
      <c r="AH350" s="194"/>
      <c r="AI350" s="99"/>
      <c r="AJ350" s="258"/>
      <c r="AK350" s="95"/>
      <c r="AL350" s="88"/>
      <c r="AM350" s="88"/>
      <c r="AN350" s="94"/>
      <c r="AO350" s="94">
        <f t="shared" si="577"/>
        <v>0</v>
      </c>
      <c r="AP350" s="100" t="s">
        <v>17</v>
      </c>
      <c r="AQ350" s="101" t="s">
        <v>30</v>
      </c>
      <c r="AR350" s="101" t="s">
        <v>30</v>
      </c>
      <c r="AS350" s="101" t="s">
        <v>30</v>
      </c>
      <c r="AT350" s="102" t="s">
        <v>30</v>
      </c>
      <c r="AU350" s="194"/>
      <c r="AV350" s="194"/>
      <c r="AW350" s="88"/>
      <c r="AX350" s="88"/>
      <c r="AY350" s="136"/>
      <c r="AZ350" s="103"/>
      <c r="BA350" s="92"/>
      <c r="BB350" s="137"/>
      <c r="BC350" s="104"/>
      <c r="BD350" s="105"/>
      <c r="BE350" s="105"/>
      <c r="BF350" s="104"/>
      <c r="BG350" s="105"/>
      <c r="BH350" s="107"/>
      <c r="BI350" s="108"/>
      <c r="BJ350" s="109"/>
      <c r="BK350" s="109"/>
      <c r="BL350" s="110"/>
      <c r="BM350" s="109"/>
      <c r="BN350" s="111"/>
      <c r="BO350" s="111"/>
      <c r="BP350" s="112"/>
      <c r="BQ350" s="113"/>
      <c r="BR350" s="114"/>
      <c r="BS350" s="113"/>
      <c r="BT350" s="115"/>
      <c r="BU350" s="116"/>
      <c r="BV350" s="117"/>
      <c r="BW350" s="118"/>
      <c r="BX350" s="118"/>
      <c r="BY350" s="118"/>
      <c r="BZ350" s="118"/>
      <c r="CA350" s="105"/>
      <c r="CB350" s="108"/>
      <c r="CC350" s="108"/>
      <c r="CD350" s="108"/>
      <c r="CE350" s="108"/>
      <c r="CF350" s="109"/>
      <c r="CG350" s="120"/>
      <c r="CH350" s="120"/>
      <c r="CI350" s="121"/>
      <c r="CJ350" s="121"/>
      <c r="CK350" s="121"/>
      <c r="CL350" s="122"/>
      <c r="CM350" s="123"/>
      <c r="CN350" s="124"/>
      <c r="CO350" s="94"/>
      <c r="CP350" s="122"/>
      <c r="CQ350" s="125"/>
      <c r="CR350" s="126"/>
      <c r="CS350" s="127"/>
      <c r="CT350" s="128"/>
      <c r="CU350" s="129"/>
      <c r="CV350" s="130"/>
      <c r="CW350" s="131"/>
      <c r="CX350" s="129"/>
      <c r="CY350" s="132"/>
      <c r="CZ350" s="132"/>
      <c r="DA350" s="133"/>
      <c r="DB350" s="459"/>
      <c r="DC350" s="132"/>
      <c r="DD350" s="134"/>
    </row>
    <row r="351" spans="2:108" s="141" customFormat="1" x14ac:dyDescent="0.25">
      <c r="B351" s="197"/>
      <c r="C351" s="43"/>
      <c r="D351" s="84"/>
      <c r="E351" s="194"/>
      <c r="F351" s="85"/>
      <c r="G351" s="85"/>
      <c r="H351" s="86"/>
      <c r="I351" s="86"/>
      <c r="J351" s="145"/>
      <c r="K351" s="98"/>
      <c r="L351" s="87"/>
      <c r="M351" s="87"/>
      <c r="N351" s="88"/>
      <c r="O351" s="97"/>
      <c r="P351" s="90"/>
      <c r="Q351" s="89"/>
      <c r="R351" s="90"/>
      <c r="S351" s="91"/>
      <c r="T351" s="92"/>
      <c r="U351" s="91"/>
      <c r="V351" s="93"/>
      <c r="W351" s="194"/>
      <c r="X351" s="194"/>
      <c r="Y351" s="94">
        <f t="shared" si="586"/>
        <v>0</v>
      </c>
      <c r="Z351" s="86"/>
      <c r="AA351" s="86"/>
      <c r="AB351" s="86"/>
      <c r="AC351" s="86"/>
      <c r="AD351" s="95"/>
      <c r="AE351" s="96"/>
      <c r="AF351" s="83"/>
      <c r="AG351" s="98"/>
      <c r="AH351" s="194"/>
      <c r="AI351" s="99"/>
      <c r="AJ351" s="258"/>
      <c r="AK351" s="95"/>
      <c r="AL351" s="88"/>
      <c r="AM351" s="88"/>
      <c r="AN351" s="94"/>
      <c r="AO351" s="94">
        <f t="shared" si="577"/>
        <v>0</v>
      </c>
      <c r="AP351" s="100" t="s">
        <v>17</v>
      </c>
      <c r="AQ351" s="101" t="s">
        <v>30</v>
      </c>
      <c r="AR351" s="101" t="s">
        <v>30</v>
      </c>
      <c r="AS351" s="101" t="s">
        <v>30</v>
      </c>
      <c r="AT351" s="102" t="s">
        <v>30</v>
      </c>
      <c r="AU351" s="194"/>
      <c r="AV351" s="194"/>
      <c r="AW351" s="88"/>
      <c r="AX351" s="88"/>
      <c r="AY351" s="136"/>
      <c r="AZ351" s="103"/>
      <c r="BA351" s="92"/>
      <c r="BB351" s="104"/>
      <c r="BC351" s="104"/>
      <c r="BD351" s="105"/>
      <c r="BE351" s="138"/>
      <c r="BF351" s="104"/>
      <c r="BG351" s="105"/>
      <c r="BH351" s="107"/>
      <c r="BI351" s="108"/>
      <c r="BJ351" s="109"/>
      <c r="BK351" s="109"/>
      <c r="BL351" s="110"/>
      <c r="BM351" s="109"/>
      <c r="BN351" s="111"/>
      <c r="BO351" s="111"/>
      <c r="BP351" s="112"/>
      <c r="BQ351" s="113"/>
      <c r="BR351" s="114"/>
      <c r="BS351" s="113"/>
      <c r="BT351" s="115"/>
      <c r="BU351" s="116"/>
      <c r="BV351" s="117"/>
      <c r="BW351" s="118"/>
      <c r="BX351" s="118"/>
      <c r="BY351" s="119"/>
      <c r="BZ351" s="118"/>
      <c r="CA351" s="105"/>
      <c r="CB351" s="108"/>
      <c r="CC351" s="108"/>
      <c r="CD351" s="139"/>
      <c r="CE351" s="108"/>
      <c r="CF351" s="109"/>
      <c r="CG351" s="120"/>
      <c r="CH351" s="120"/>
      <c r="CI351" s="121"/>
      <c r="CJ351" s="121"/>
      <c r="CK351" s="121"/>
      <c r="CL351" s="122"/>
      <c r="CM351" s="123"/>
      <c r="CN351" s="124"/>
      <c r="CO351" s="94"/>
      <c r="CP351" s="122"/>
      <c r="CQ351" s="125"/>
      <c r="CR351" s="126"/>
      <c r="CS351" s="127"/>
      <c r="CT351" s="128"/>
      <c r="CU351" s="129"/>
      <c r="CV351" s="130"/>
      <c r="CW351" s="131"/>
      <c r="CX351" s="129"/>
      <c r="CY351" s="132"/>
      <c r="CZ351" s="132"/>
      <c r="DA351" s="133"/>
      <c r="DB351" s="459"/>
      <c r="DC351" s="132"/>
      <c r="DD351" s="134"/>
    </row>
    <row r="352" spans="2:108" s="141" customFormat="1" ht="15" x14ac:dyDescent="0.25">
      <c r="B352" s="197"/>
      <c r="C352" s="187"/>
      <c r="D352" s="84"/>
      <c r="E352" s="194"/>
      <c r="F352" s="85"/>
      <c r="G352" s="85"/>
      <c r="H352" s="86"/>
      <c r="I352" s="216"/>
      <c r="J352" s="191"/>
      <c r="K352" s="143"/>
      <c r="L352" s="87"/>
      <c r="M352" s="190"/>
      <c r="N352" s="88"/>
      <c r="O352" s="97"/>
      <c r="P352" s="90"/>
      <c r="Q352" s="89"/>
      <c r="R352" s="90"/>
      <c r="S352" s="91"/>
      <c r="T352" s="92"/>
      <c r="U352" s="91"/>
      <c r="V352" s="248"/>
      <c r="W352" s="194"/>
      <c r="X352" s="194"/>
      <c r="Y352" s="94">
        <f t="shared" si="586"/>
        <v>0</v>
      </c>
      <c r="Z352" s="192"/>
      <c r="AA352" s="192"/>
      <c r="AB352" s="192"/>
      <c r="AC352" s="192"/>
      <c r="AD352" s="146"/>
      <c r="AE352" s="96"/>
      <c r="AF352" s="83"/>
      <c r="AG352" s="98"/>
      <c r="AH352" s="194"/>
      <c r="AI352" s="195"/>
      <c r="AJ352" s="257"/>
      <c r="AK352" s="146"/>
      <c r="AL352" s="88"/>
      <c r="AM352" s="88"/>
      <c r="AN352" s="94"/>
      <c r="AO352" s="94">
        <f t="shared" si="577"/>
        <v>0</v>
      </c>
      <c r="AP352" s="100" t="s">
        <v>17</v>
      </c>
      <c r="AQ352" s="101" t="s">
        <v>30</v>
      </c>
      <c r="AR352" s="101" t="s">
        <v>30</v>
      </c>
      <c r="AS352" s="101" t="s">
        <v>30</v>
      </c>
      <c r="AT352" s="102" t="s">
        <v>30</v>
      </c>
      <c r="AU352" s="194"/>
      <c r="AV352" s="194"/>
      <c r="AW352" s="88"/>
      <c r="AX352" s="88"/>
      <c r="AY352" s="196"/>
      <c r="AZ352" s="103"/>
      <c r="BA352" s="232"/>
      <c r="BB352" s="104"/>
      <c r="BC352" s="104"/>
      <c r="BD352" s="105"/>
      <c r="BE352" s="106"/>
      <c r="BF352" s="104"/>
      <c r="BG352" s="105"/>
      <c r="BH352" s="107"/>
      <c r="BI352" s="108"/>
      <c r="BJ352" s="109"/>
      <c r="BK352" s="109"/>
      <c r="BL352" s="110"/>
      <c r="BM352" s="109"/>
      <c r="BN352" s="111"/>
      <c r="BO352" s="111"/>
      <c r="BP352" s="112"/>
      <c r="BQ352" s="113"/>
      <c r="BR352" s="114"/>
      <c r="BS352" s="113"/>
      <c r="BT352" s="115"/>
      <c r="BU352" s="116"/>
      <c r="BV352" s="117"/>
      <c r="BW352" s="118"/>
      <c r="BX352" s="118"/>
      <c r="BY352" s="119"/>
      <c r="BZ352" s="118"/>
      <c r="CA352" s="105"/>
      <c r="CB352" s="109"/>
      <c r="CC352" s="108"/>
      <c r="CD352" s="108"/>
      <c r="CE352" s="108"/>
      <c r="CF352" s="109"/>
      <c r="CG352" s="120"/>
      <c r="CH352" s="120"/>
      <c r="CI352" s="121"/>
      <c r="CJ352" s="121"/>
      <c r="CK352" s="121"/>
      <c r="CL352" s="122"/>
      <c r="CM352" s="123"/>
      <c r="CN352" s="124"/>
      <c r="CO352" s="94"/>
      <c r="CP352" s="122"/>
      <c r="CQ352" s="125"/>
      <c r="CR352" s="126"/>
      <c r="CS352" s="127"/>
      <c r="CT352" s="128"/>
      <c r="CU352" s="129"/>
      <c r="CV352" s="130"/>
      <c r="CW352" s="131"/>
      <c r="CX352" s="129"/>
      <c r="CY352" s="132"/>
      <c r="CZ352" s="132"/>
      <c r="DA352" s="133"/>
      <c r="DB352" s="459"/>
      <c r="DC352" s="132"/>
      <c r="DD352" s="134"/>
    </row>
    <row r="353" spans="2:133" s="141" customFormat="1" x14ac:dyDescent="0.25">
      <c r="B353" s="197"/>
      <c r="C353" s="43"/>
      <c r="D353" s="84"/>
      <c r="E353" s="194"/>
      <c r="F353" s="85"/>
      <c r="G353" s="85"/>
      <c r="H353" s="86"/>
      <c r="I353" s="86"/>
      <c r="J353" s="145"/>
      <c r="K353" s="98"/>
      <c r="L353" s="87"/>
      <c r="M353" s="87"/>
      <c r="N353" s="88"/>
      <c r="O353" s="97"/>
      <c r="P353" s="90"/>
      <c r="Q353" s="89"/>
      <c r="R353" s="90"/>
      <c r="S353" s="91"/>
      <c r="T353" s="92"/>
      <c r="U353" s="91"/>
      <c r="V353" s="135"/>
      <c r="W353" s="194"/>
      <c r="X353" s="194"/>
      <c r="Y353" s="94">
        <f t="shared" si="586"/>
        <v>0</v>
      </c>
      <c r="Z353" s="86"/>
      <c r="AA353" s="86"/>
      <c r="AB353" s="86"/>
      <c r="AC353" s="86"/>
      <c r="AD353" s="95"/>
      <c r="AE353" s="96"/>
      <c r="AF353" s="83"/>
      <c r="AG353" s="98"/>
      <c r="AH353" s="194"/>
      <c r="AI353" s="99"/>
      <c r="AJ353" s="258"/>
      <c r="AK353" s="95"/>
      <c r="AL353" s="88"/>
      <c r="AM353" s="88"/>
      <c r="AN353" s="94"/>
      <c r="AO353" s="94">
        <f t="shared" si="577"/>
        <v>0</v>
      </c>
      <c r="AP353" s="100" t="s">
        <v>17</v>
      </c>
      <c r="AQ353" s="101" t="s">
        <v>30</v>
      </c>
      <c r="AR353" s="101" t="s">
        <v>30</v>
      </c>
      <c r="AS353" s="101" t="s">
        <v>30</v>
      </c>
      <c r="AT353" s="102" t="s">
        <v>30</v>
      </c>
      <c r="AU353" s="194"/>
      <c r="AV353" s="194"/>
      <c r="AW353" s="88"/>
      <c r="AX353" s="88"/>
      <c r="AY353" s="136"/>
      <c r="AZ353" s="103"/>
      <c r="BA353" s="92"/>
      <c r="BB353" s="137"/>
      <c r="BC353" s="104"/>
      <c r="BD353" s="105"/>
      <c r="BE353" s="105"/>
      <c r="BF353" s="104"/>
      <c r="BG353" s="105"/>
      <c r="BH353" s="107"/>
      <c r="BI353" s="108"/>
      <c r="BJ353" s="109"/>
      <c r="BK353" s="109"/>
      <c r="BL353" s="110"/>
      <c r="BM353" s="109"/>
      <c r="BN353" s="111"/>
      <c r="BO353" s="111"/>
      <c r="BP353" s="112"/>
      <c r="BQ353" s="113"/>
      <c r="BR353" s="114"/>
      <c r="BS353" s="113"/>
      <c r="BT353" s="115"/>
      <c r="BU353" s="116"/>
      <c r="BV353" s="117"/>
      <c r="BW353" s="118"/>
      <c r="BX353" s="118"/>
      <c r="BY353" s="118"/>
      <c r="BZ353" s="118"/>
      <c r="CA353" s="105"/>
      <c r="CB353" s="108"/>
      <c r="CC353" s="108"/>
      <c r="CD353" s="108"/>
      <c r="CE353" s="108"/>
      <c r="CF353" s="109"/>
      <c r="CG353" s="120"/>
      <c r="CH353" s="120"/>
      <c r="CI353" s="121"/>
      <c r="CJ353" s="121"/>
      <c r="CK353" s="121"/>
      <c r="CL353" s="122"/>
      <c r="CM353" s="123"/>
      <c r="CN353" s="124"/>
      <c r="CO353" s="94"/>
      <c r="CP353" s="122"/>
      <c r="CQ353" s="125"/>
      <c r="CR353" s="126"/>
      <c r="CS353" s="127"/>
      <c r="CT353" s="128"/>
      <c r="CU353" s="129"/>
      <c r="CV353" s="130"/>
      <c r="CW353" s="131"/>
      <c r="CX353" s="129"/>
      <c r="CY353" s="132"/>
      <c r="CZ353" s="132"/>
      <c r="DA353" s="133"/>
      <c r="DB353" s="459"/>
      <c r="DC353" s="132"/>
      <c r="DD353" s="134"/>
    </row>
    <row r="354" spans="2:133" s="141" customFormat="1" x14ac:dyDescent="0.25">
      <c r="B354" s="197"/>
      <c r="C354" s="43"/>
      <c r="D354" s="84"/>
      <c r="E354" s="194"/>
      <c r="F354" s="85"/>
      <c r="G354" s="85"/>
      <c r="H354" s="86"/>
      <c r="I354" s="86"/>
      <c r="J354" s="145"/>
      <c r="K354" s="98"/>
      <c r="L354" s="87"/>
      <c r="M354" s="87"/>
      <c r="N354" s="88"/>
      <c r="O354" s="97"/>
      <c r="P354" s="90"/>
      <c r="Q354" s="89"/>
      <c r="R354" s="90"/>
      <c r="S354" s="91"/>
      <c r="T354" s="92"/>
      <c r="U354" s="91"/>
      <c r="V354" s="93"/>
      <c r="W354" s="194"/>
      <c r="X354" s="194"/>
      <c r="Y354" s="94">
        <f t="shared" si="586"/>
        <v>0</v>
      </c>
      <c r="Z354" s="86"/>
      <c r="AA354" s="86"/>
      <c r="AB354" s="86"/>
      <c r="AC354" s="86"/>
      <c r="AD354" s="95"/>
      <c r="AE354" s="96"/>
      <c r="AF354" s="83"/>
      <c r="AG354" s="98"/>
      <c r="AH354" s="194"/>
      <c r="AI354" s="99"/>
      <c r="AJ354" s="258"/>
      <c r="AK354" s="95"/>
      <c r="AL354" s="88"/>
      <c r="AM354" s="88"/>
      <c r="AN354" s="94"/>
      <c r="AO354" s="94">
        <f t="shared" si="577"/>
        <v>0</v>
      </c>
      <c r="AP354" s="100" t="s">
        <v>17</v>
      </c>
      <c r="AQ354" s="101" t="s">
        <v>30</v>
      </c>
      <c r="AR354" s="101" t="s">
        <v>30</v>
      </c>
      <c r="AS354" s="101" t="s">
        <v>30</v>
      </c>
      <c r="AT354" s="102" t="s">
        <v>30</v>
      </c>
      <c r="AU354" s="194"/>
      <c r="AV354" s="194"/>
      <c r="AW354" s="88"/>
      <c r="AX354" s="88"/>
      <c r="AY354" s="136"/>
      <c r="AZ354" s="103"/>
      <c r="BA354" s="92"/>
      <c r="BB354" s="104"/>
      <c r="BC354" s="104"/>
      <c r="BD354" s="105"/>
      <c r="BE354" s="138"/>
      <c r="BF354" s="104"/>
      <c r="BG354" s="105"/>
      <c r="BH354" s="107"/>
      <c r="BI354" s="108"/>
      <c r="BJ354" s="109"/>
      <c r="BK354" s="109"/>
      <c r="BL354" s="110"/>
      <c r="BM354" s="109"/>
      <c r="BN354" s="111"/>
      <c r="BO354" s="111"/>
      <c r="BP354" s="112"/>
      <c r="BQ354" s="113"/>
      <c r="BR354" s="114"/>
      <c r="BS354" s="113"/>
      <c r="BT354" s="115"/>
      <c r="BU354" s="116"/>
      <c r="BV354" s="117"/>
      <c r="BW354" s="118"/>
      <c r="BX354" s="118"/>
      <c r="BY354" s="119"/>
      <c r="BZ354" s="118"/>
      <c r="CA354" s="105"/>
      <c r="CB354" s="108"/>
      <c r="CC354" s="108"/>
      <c r="CD354" s="139"/>
      <c r="CE354" s="108"/>
      <c r="CF354" s="109"/>
      <c r="CG354" s="120"/>
      <c r="CH354" s="120"/>
      <c r="CI354" s="121"/>
      <c r="CJ354" s="121"/>
      <c r="CK354" s="121"/>
      <c r="CL354" s="122"/>
      <c r="CM354" s="123"/>
      <c r="CN354" s="124"/>
      <c r="CO354" s="94"/>
      <c r="CP354" s="122"/>
      <c r="CQ354" s="125"/>
      <c r="CR354" s="126"/>
      <c r="CS354" s="127"/>
      <c r="CT354" s="128"/>
      <c r="CU354" s="129"/>
      <c r="CV354" s="130"/>
      <c r="CW354" s="131"/>
      <c r="CX354" s="129"/>
      <c r="CY354" s="132"/>
      <c r="CZ354" s="132"/>
      <c r="DA354" s="133"/>
      <c r="DB354" s="459"/>
      <c r="DC354" s="132"/>
      <c r="DD354" s="134"/>
    </row>
    <row r="355" spans="2:133" s="141" customFormat="1" ht="15" x14ac:dyDescent="0.25">
      <c r="B355" s="197"/>
      <c r="C355" s="187"/>
      <c r="D355" s="84"/>
      <c r="E355" s="194"/>
      <c r="F355" s="85"/>
      <c r="G355" s="85"/>
      <c r="H355" s="86"/>
      <c r="I355" s="216"/>
      <c r="J355" s="191"/>
      <c r="K355" s="143"/>
      <c r="L355" s="87"/>
      <c r="M355" s="190"/>
      <c r="N355" s="88"/>
      <c r="O355" s="97"/>
      <c r="P355" s="90"/>
      <c r="Q355" s="89"/>
      <c r="R355" s="90"/>
      <c r="S355" s="91"/>
      <c r="T355" s="92"/>
      <c r="U355" s="91"/>
      <c r="V355" s="248"/>
      <c r="W355" s="194"/>
      <c r="X355" s="194"/>
      <c r="Y355" s="94">
        <f t="shared" si="586"/>
        <v>0</v>
      </c>
      <c r="Z355" s="192"/>
      <c r="AA355" s="192"/>
      <c r="AB355" s="192"/>
      <c r="AC355" s="192"/>
      <c r="AD355" s="146"/>
      <c r="AE355" s="96"/>
      <c r="AF355" s="83"/>
      <c r="AG355" s="98"/>
      <c r="AH355" s="194"/>
      <c r="AI355" s="195"/>
      <c r="AJ355" s="257"/>
      <c r="AK355" s="146"/>
      <c r="AL355" s="88"/>
      <c r="AM355" s="88"/>
      <c r="AN355" s="94"/>
      <c r="AO355" s="94">
        <f t="shared" si="577"/>
        <v>0</v>
      </c>
      <c r="AP355" s="100" t="s">
        <v>17</v>
      </c>
      <c r="AQ355" s="101" t="s">
        <v>30</v>
      </c>
      <c r="AR355" s="101" t="s">
        <v>30</v>
      </c>
      <c r="AS355" s="101" t="s">
        <v>30</v>
      </c>
      <c r="AT355" s="102" t="s">
        <v>30</v>
      </c>
      <c r="AU355" s="194"/>
      <c r="AV355" s="194"/>
      <c r="AW355" s="88"/>
      <c r="AX355" s="88"/>
      <c r="AY355" s="196"/>
      <c r="AZ355" s="103"/>
      <c r="BA355" s="232"/>
      <c r="BB355" s="104"/>
      <c r="BC355" s="104"/>
      <c r="BD355" s="105"/>
      <c r="BE355" s="106"/>
      <c r="BF355" s="104"/>
      <c r="BG355" s="105"/>
      <c r="BH355" s="107"/>
      <c r="BI355" s="108"/>
      <c r="BJ355" s="109"/>
      <c r="BK355" s="109"/>
      <c r="BL355" s="110"/>
      <c r="BM355" s="109"/>
      <c r="BN355" s="111"/>
      <c r="BO355" s="111"/>
      <c r="BP355" s="112"/>
      <c r="BQ355" s="113"/>
      <c r="BR355" s="114"/>
      <c r="BS355" s="113"/>
      <c r="BT355" s="115"/>
      <c r="BU355" s="116"/>
      <c r="BV355" s="117"/>
      <c r="BW355" s="118"/>
      <c r="BX355" s="118"/>
      <c r="BY355" s="119"/>
      <c r="BZ355" s="118"/>
      <c r="CA355" s="105"/>
      <c r="CB355" s="109"/>
      <c r="CC355" s="108"/>
      <c r="CD355" s="108"/>
      <c r="CE355" s="108"/>
      <c r="CF355" s="109"/>
      <c r="CG355" s="120"/>
      <c r="CH355" s="120"/>
      <c r="CI355" s="121"/>
      <c r="CJ355" s="121"/>
      <c r="CK355" s="121"/>
      <c r="CL355" s="122"/>
      <c r="CM355" s="123"/>
      <c r="CN355" s="124"/>
      <c r="CO355" s="94"/>
      <c r="CP355" s="122"/>
      <c r="CQ355" s="125"/>
      <c r="CR355" s="126"/>
      <c r="CS355" s="127"/>
      <c r="CT355" s="128"/>
      <c r="CU355" s="129"/>
      <c r="CV355" s="130"/>
      <c r="CW355" s="131"/>
      <c r="CX355" s="129"/>
      <c r="CY355" s="132"/>
      <c r="CZ355" s="132"/>
      <c r="DA355" s="133"/>
      <c r="DB355" s="459"/>
      <c r="DC355" s="132"/>
      <c r="DD355" s="134"/>
      <c r="EC355" s="186"/>
    </row>
    <row r="356" spans="2:133" s="141" customFormat="1" x14ac:dyDescent="0.25">
      <c r="B356" s="197"/>
      <c r="C356" s="43"/>
      <c r="D356" s="84"/>
      <c r="E356" s="194"/>
      <c r="F356" s="85"/>
      <c r="G356" s="85"/>
      <c r="H356" s="86"/>
      <c r="I356" s="86"/>
      <c r="J356" s="145"/>
      <c r="K356" s="98"/>
      <c r="L356" s="87"/>
      <c r="M356" s="87"/>
      <c r="N356" s="88"/>
      <c r="O356" s="97"/>
      <c r="P356" s="90"/>
      <c r="Q356" s="89"/>
      <c r="R356" s="90"/>
      <c r="S356" s="91"/>
      <c r="T356" s="92"/>
      <c r="U356" s="91"/>
      <c r="V356" s="135"/>
      <c r="W356" s="194"/>
      <c r="X356" s="194"/>
      <c r="Y356" s="94">
        <f t="shared" si="586"/>
        <v>0</v>
      </c>
      <c r="Z356" s="86"/>
      <c r="AA356" s="86"/>
      <c r="AB356" s="86"/>
      <c r="AC356" s="86"/>
      <c r="AD356" s="95"/>
      <c r="AE356" s="96"/>
      <c r="AF356" s="83"/>
      <c r="AG356" s="98"/>
      <c r="AH356" s="194"/>
      <c r="AI356" s="99"/>
      <c r="AJ356" s="258"/>
      <c r="AK356" s="95"/>
      <c r="AL356" s="88"/>
      <c r="AM356" s="88"/>
      <c r="AN356" s="94"/>
      <c r="AO356" s="94">
        <f t="shared" si="577"/>
        <v>0</v>
      </c>
      <c r="AP356" s="100" t="s">
        <v>17</v>
      </c>
      <c r="AQ356" s="101" t="s">
        <v>30</v>
      </c>
      <c r="AR356" s="101" t="s">
        <v>30</v>
      </c>
      <c r="AS356" s="101" t="s">
        <v>30</v>
      </c>
      <c r="AT356" s="102" t="s">
        <v>30</v>
      </c>
      <c r="AU356" s="194"/>
      <c r="AV356" s="194"/>
      <c r="AW356" s="88"/>
      <c r="AX356" s="88"/>
      <c r="AY356" s="136"/>
      <c r="AZ356" s="103"/>
      <c r="BA356" s="92"/>
      <c r="BB356" s="137"/>
      <c r="BC356" s="104"/>
      <c r="BD356" s="105"/>
      <c r="BE356" s="105"/>
      <c r="BF356" s="104"/>
      <c r="BG356" s="105"/>
      <c r="BH356" s="107"/>
      <c r="BI356" s="108"/>
      <c r="BJ356" s="109"/>
      <c r="BK356" s="109"/>
      <c r="BL356" s="110"/>
      <c r="BM356" s="109"/>
      <c r="BN356" s="111"/>
      <c r="BO356" s="111"/>
      <c r="BP356" s="112"/>
      <c r="BQ356" s="113"/>
      <c r="BR356" s="114"/>
      <c r="BS356" s="113"/>
      <c r="BT356" s="115"/>
      <c r="BU356" s="116"/>
      <c r="BV356" s="117"/>
      <c r="BW356" s="118"/>
      <c r="BX356" s="118"/>
      <c r="BY356" s="118"/>
      <c r="BZ356" s="118"/>
      <c r="CA356" s="105"/>
      <c r="CB356" s="108"/>
      <c r="CC356" s="108"/>
      <c r="CD356" s="108"/>
      <c r="CE356" s="108"/>
      <c r="CF356" s="109"/>
      <c r="CG356" s="120"/>
      <c r="CH356" s="120"/>
      <c r="CI356" s="121"/>
      <c r="CJ356" s="121"/>
      <c r="CK356" s="121"/>
      <c r="CL356" s="122"/>
      <c r="CM356" s="123"/>
      <c r="CN356" s="124"/>
      <c r="CO356" s="94"/>
      <c r="CP356" s="122"/>
      <c r="CQ356" s="125"/>
      <c r="CR356" s="126"/>
      <c r="CS356" s="127"/>
      <c r="CT356" s="128"/>
      <c r="CU356" s="129"/>
      <c r="CV356" s="130"/>
      <c r="CW356" s="131"/>
      <c r="CX356" s="129"/>
      <c r="CY356" s="132"/>
      <c r="CZ356" s="132"/>
      <c r="DA356" s="133"/>
      <c r="DB356" s="459"/>
      <c r="DC356" s="132"/>
      <c r="DD356" s="134"/>
      <c r="EC356" s="186"/>
    </row>
    <row r="357" spans="2:133" s="141" customFormat="1" x14ac:dyDescent="0.25">
      <c r="B357" s="197"/>
      <c r="C357" s="43"/>
      <c r="D357" s="84"/>
      <c r="E357" s="194"/>
      <c r="F357" s="85"/>
      <c r="G357" s="85"/>
      <c r="H357" s="86"/>
      <c r="I357" s="86"/>
      <c r="J357" s="145"/>
      <c r="K357" s="98"/>
      <c r="L357" s="87"/>
      <c r="M357" s="87"/>
      <c r="N357" s="88"/>
      <c r="O357" s="97"/>
      <c r="P357" s="90"/>
      <c r="Q357" s="89"/>
      <c r="R357" s="90"/>
      <c r="S357" s="91"/>
      <c r="T357" s="92"/>
      <c r="U357" s="91"/>
      <c r="V357" s="93"/>
      <c r="W357" s="194"/>
      <c r="X357" s="194"/>
      <c r="Y357" s="94">
        <f t="shared" si="586"/>
        <v>0</v>
      </c>
      <c r="Z357" s="86"/>
      <c r="AA357" s="86"/>
      <c r="AB357" s="86"/>
      <c r="AC357" s="86"/>
      <c r="AD357" s="95"/>
      <c r="AE357" s="96"/>
      <c r="AF357" s="83"/>
      <c r="AG357" s="98"/>
      <c r="AH357" s="194"/>
      <c r="AI357" s="99"/>
      <c r="AJ357" s="258"/>
      <c r="AK357" s="95"/>
      <c r="AL357" s="88"/>
      <c r="AM357" s="88"/>
      <c r="AN357" s="94"/>
      <c r="AO357" s="94">
        <f t="shared" si="577"/>
        <v>0</v>
      </c>
      <c r="AP357" s="100" t="s">
        <v>17</v>
      </c>
      <c r="AQ357" s="101" t="s">
        <v>30</v>
      </c>
      <c r="AR357" s="101" t="s">
        <v>30</v>
      </c>
      <c r="AS357" s="101" t="s">
        <v>30</v>
      </c>
      <c r="AT357" s="102" t="s">
        <v>30</v>
      </c>
      <c r="AU357" s="194"/>
      <c r="AV357" s="194"/>
      <c r="AW357" s="88"/>
      <c r="AX357" s="88"/>
      <c r="AY357" s="136"/>
      <c r="AZ357" s="103"/>
      <c r="BA357" s="92"/>
      <c r="BB357" s="104"/>
      <c r="BC357" s="104"/>
      <c r="BD357" s="105"/>
      <c r="BE357" s="138"/>
      <c r="BF357" s="104"/>
      <c r="BG357" s="105"/>
      <c r="BH357" s="107"/>
      <c r="BI357" s="108"/>
      <c r="BJ357" s="109"/>
      <c r="BK357" s="109"/>
      <c r="BL357" s="110"/>
      <c r="BM357" s="109"/>
      <c r="BN357" s="111"/>
      <c r="BO357" s="111"/>
      <c r="BP357" s="112"/>
      <c r="BQ357" s="113"/>
      <c r="BR357" s="114"/>
      <c r="BS357" s="113"/>
      <c r="BT357" s="115"/>
      <c r="BU357" s="116"/>
      <c r="BV357" s="117"/>
      <c r="BW357" s="118"/>
      <c r="BX357" s="118"/>
      <c r="BY357" s="119"/>
      <c r="BZ357" s="118"/>
      <c r="CA357" s="105"/>
      <c r="CB357" s="108"/>
      <c r="CC357" s="108"/>
      <c r="CD357" s="139"/>
      <c r="CE357" s="108"/>
      <c r="CF357" s="109"/>
      <c r="CG357" s="120"/>
      <c r="CH357" s="120"/>
      <c r="CI357" s="121"/>
      <c r="CJ357" s="121"/>
      <c r="CK357" s="121"/>
      <c r="CL357" s="122"/>
      <c r="CM357" s="123"/>
      <c r="CN357" s="124"/>
      <c r="CO357" s="94"/>
      <c r="CP357" s="122"/>
      <c r="CQ357" s="125"/>
      <c r="CR357" s="126"/>
      <c r="CS357" s="127"/>
      <c r="CT357" s="128"/>
      <c r="CU357" s="129"/>
      <c r="CV357" s="130"/>
      <c r="CW357" s="131"/>
      <c r="CX357" s="129"/>
      <c r="CY357" s="132"/>
      <c r="CZ357" s="132"/>
      <c r="DA357" s="133"/>
      <c r="DB357" s="459"/>
      <c r="DC357" s="132"/>
      <c r="DD357" s="134"/>
      <c r="EC357" s="186"/>
    </row>
    <row r="358" spans="2:133" s="141" customFormat="1" ht="15" x14ac:dyDescent="0.25">
      <c r="B358" s="197"/>
      <c r="C358" s="187"/>
      <c r="D358" s="84"/>
      <c r="E358" s="194"/>
      <c r="F358" s="85"/>
      <c r="G358" s="85"/>
      <c r="H358" s="86"/>
      <c r="I358" s="216"/>
      <c r="J358" s="191"/>
      <c r="K358" s="143"/>
      <c r="L358" s="87"/>
      <c r="M358" s="190"/>
      <c r="N358" s="88"/>
      <c r="O358" s="97"/>
      <c r="P358" s="90"/>
      <c r="Q358" s="89"/>
      <c r="R358" s="90"/>
      <c r="S358" s="91"/>
      <c r="T358" s="92"/>
      <c r="U358" s="91"/>
      <c r="V358" s="248"/>
      <c r="W358" s="194"/>
      <c r="X358" s="194"/>
      <c r="Y358" s="94">
        <f t="shared" si="586"/>
        <v>0</v>
      </c>
      <c r="Z358" s="192"/>
      <c r="AA358" s="192"/>
      <c r="AB358" s="192"/>
      <c r="AC358" s="192"/>
      <c r="AD358" s="146"/>
      <c r="AE358" s="96"/>
      <c r="AF358" s="83"/>
      <c r="AG358" s="98"/>
      <c r="AH358" s="194"/>
      <c r="AI358" s="195"/>
      <c r="AJ358" s="257"/>
      <c r="AK358" s="146"/>
      <c r="AL358" s="88"/>
      <c r="AM358" s="88"/>
      <c r="AN358" s="94"/>
      <c r="AO358" s="94">
        <f t="shared" si="577"/>
        <v>0</v>
      </c>
      <c r="AP358" s="100" t="s">
        <v>17</v>
      </c>
      <c r="AQ358" s="101" t="s">
        <v>30</v>
      </c>
      <c r="AR358" s="101" t="s">
        <v>30</v>
      </c>
      <c r="AS358" s="101" t="s">
        <v>30</v>
      </c>
      <c r="AT358" s="102" t="s">
        <v>30</v>
      </c>
      <c r="AU358" s="194"/>
      <c r="AV358" s="194"/>
      <c r="AW358" s="88"/>
      <c r="AX358" s="88"/>
      <c r="AY358" s="196"/>
      <c r="AZ358" s="103"/>
      <c r="BA358" s="232"/>
      <c r="BB358" s="104"/>
      <c r="BC358" s="104"/>
      <c r="BD358" s="105"/>
      <c r="BE358" s="106"/>
      <c r="BF358" s="104"/>
      <c r="BG358" s="105"/>
      <c r="BH358" s="107"/>
      <c r="BI358" s="108"/>
      <c r="BJ358" s="109"/>
      <c r="BK358" s="109"/>
      <c r="BL358" s="110"/>
      <c r="BM358" s="109"/>
      <c r="BN358" s="111"/>
      <c r="BO358" s="111"/>
      <c r="BP358" s="112"/>
      <c r="BQ358" s="113"/>
      <c r="BR358" s="114"/>
      <c r="BS358" s="113"/>
      <c r="BT358" s="115"/>
      <c r="BU358" s="116"/>
      <c r="BV358" s="117"/>
      <c r="BW358" s="118"/>
      <c r="BX358" s="118"/>
      <c r="BY358" s="119"/>
      <c r="BZ358" s="118"/>
      <c r="CA358" s="105"/>
      <c r="CB358" s="109"/>
      <c r="CC358" s="108"/>
      <c r="CD358" s="108"/>
      <c r="CE358" s="108"/>
      <c r="CF358" s="109"/>
      <c r="CG358" s="120"/>
      <c r="CH358" s="120"/>
      <c r="CI358" s="121"/>
      <c r="CJ358" s="121"/>
      <c r="CK358" s="121"/>
      <c r="CL358" s="122"/>
      <c r="CM358" s="123"/>
      <c r="CN358" s="124"/>
      <c r="CO358" s="94"/>
      <c r="CP358" s="122"/>
      <c r="CQ358" s="125"/>
      <c r="CR358" s="126"/>
      <c r="CS358" s="127"/>
      <c r="CT358" s="128"/>
      <c r="CU358" s="129"/>
      <c r="CV358" s="130"/>
      <c r="CW358" s="131"/>
      <c r="CX358" s="129"/>
      <c r="CY358" s="132"/>
      <c r="CZ358" s="132"/>
      <c r="DA358" s="133"/>
      <c r="DB358" s="459"/>
      <c r="DC358" s="132"/>
      <c r="DD358" s="134"/>
      <c r="EC358" s="186"/>
    </row>
    <row r="359" spans="2:133" s="141" customFormat="1" x14ac:dyDescent="0.25">
      <c r="B359" s="197"/>
      <c r="C359" s="43"/>
      <c r="D359" s="84"/>
      <c r="E359" s="194"/>
      <c r="F359" s="85"/>
      <c r="G359" s="85"/>
      <c r="H359" s="86"/>
      <c r="I359" s="86"/>
      <c r="J359" s="145"/>
      <c r="K359" s="98"/>
      <c r="L359" s="87"/>
      <c r="M359" s="87"/>
      <c r="N359" s="88"/>
      <c r="O359" s="97"/>
      <c r="P359" s="90"/>
      <c r="Q359" s="89"/>
      <c r="R359" s="90"/>
      <c r="S359" s="91"/>
      <c r="T359" s="92"/>
      <c r="U359" s="91"/>
      <c r="V359" s="135"/>
      <c r="W359" s="194"/>
      <c r="X359" s="194"/>
      <c r="Y359" s="94">
        <f t="shared" si="586"/>
        <v>0</v>
      </c>
      <c r="Z359" s="86"/>
      <c r="AA359" s="86"/>
      <c r="AB359" s="86"/>
      <c r="AC359" s="86"/>
      <c r="AD359" s="95"/>
      <c r="AE359" s="96"/>
      <c r="AF359" s="83"/>
      <c r="AG359" s="98"/>
      <c r="AH359" s="194"/>
      <c r="AI359" s="99"/>
      <c r="AJ359" s="258"/>
      <c r="AK359" s="95"/>
      <c r="AL359" s="88"/>
      <c r="AM359" s="88"/>
      <c r="AN359" s="94"/>
      <c r="AO359" s="94">
        <f t="shared" si="577"/>
        <v>0</v>
      </c>
      <c r="AP359" s="100" t="s">
        <v>17</v>
      </c>
      <c r="AQ359" s="101" t="s">
        <v>30</v>
      </c>
      <c r="AR359" s="101" t="s">
        <v>30</v>
      </c>
      <c r="AS359" s="101" t="s">
        <v>30</v>
      </c>
      <c r="AT359" s="102" t="s">
        <v>30</v>
      </c>
      <c r="AU359" s="194"/>
      <c r="AV359" s="194"/>
      <c r="AW359" s="88"/>
      <c r="AX359" s="88"/>
      <c r="AY359" s="136"/>
      <c r="AZ359" s="103"/>
      <c r="BA359" s="92"/>
      <c r="BB359" s="137"/>
      <c r="BC359" s="104"/>
      <c r="BD359" s="105"/>
      <c r="BE359" s="105"/>
      <c r="BF359" s="104"/>
      <c r="BG359" s="105"/>
      <c r="BH359" s="107"/>
      <c r="BI359" s="108"/>
      <c r="BJ359" s="109"/>
      <c r="BK359" s="109"/>
      <c r="BL359" s="110"/>
      <c r="BM359" s="109"/>
      <c r="BN359" s="111"/>
      <c r="BO359" s="111"/>
      <c r="BP359" s="112"/>
      <c r="BQ359" s="113"/>
      <c r="BR359" s="114"/>
      <c r="BS359" s="113"/>
      <c r="BT359" s="115"/>
      <c r="BU359" s="116"/>
      <c r="BV359" s="117"/>
      <c r="BW359" s="118"/>
      <c r="BX359" s="118"/>
      <c r="BY359" s="118"/>
      <c r="BZ359" s="118"/>
      <c r="CA359" s="105"/>
      <c r="CB359" s="108"/>
      <c r="CC359" s="108"/>
      <c r="CD359" s="108"/>
      <c r="CE359" s="108"/>
      <c r="CF359" s="109"/>
      <c r="CG359" s="120"/>
      <c r="CH359" s="120"/>
      <c r="CI359" s="121"/>
      <c r="CJ359" s="121"/>
      <c r="CK359" s="121"/>
      <c r="CL359" s="122"/>
      <c r="CM359" s="123"/>
      <c r="CN359" s="124"/>
      <c r="CO359" s="94"/>
      <c r="CP359" s="122"/>
      <c r="CQ359" s="125"/>
      <c r="CR359" s="126"/>
      <c r="CS359" s="127"/>
      <c r="CT359" s="128"/>
      <c r="CU359" s="129"/>
      <c r="CV359" s="130"/>
      <c r="CW359" s="131"/>
      <c r="CX359" s="129"/>
      <c r="CY359" s="132"/>
      <c r="CZ359" s="132"/>
      <c r="DA359" s="133"/>
      <c r="DB359" s="459"/>
      <c r="DC359" s="132"/>
      <c r="DD359" s="134"/>
      <c r="EC359" s="186"/>
    </row>
    <row r="360" spans="2:133" s="141" customFormat="1" x14ac:dyDescent="0.25">
      <c r="B360" s="197"/>
      <c r="C360" s="43"/>
      <c r="D360" s="84"/>
      <c r="E360" s="194"/>
      <c r="F360" s="85"/>
      <c r="G360" s="85"/>
      <c r="H360" s="86"/>
      <c r="I360" s="86"/>
      <c r="J360" s="145"/>
      <c r="K360" s="98"/>
      <c r="L360" s="87"/>
      <c r="M360" s="87"/>
      <c r="N360" s="88"/>
      <c r="O360" s="97"/>
      <c r="P360" s="90"/>
      <c r="Q360" s="89"/>
      <c r="R360" s="90"/>
      <c r="S360" s="91"/>
      <c r="T360" s="92"/>
      <c r="U360" s="91"/>
      <c r="V360" s="93"/>
      <c r="W360" s="194"/>
      <c r="X360" s="194"/>
      <c r="Y360" s="94">
        <f t="shared" si="586"/>
        <v>0</v>
      </c>
      <c r="Z360" s="86"/>
      <c r="AA360" s="86"/>
      <c r="AB360" s="86"/>
      <c r="AC360" s="86"/>
      <c r="AD360" s="95"/>
      <c r="AE360" s="96"/>
      <c r="AF360" s="83"/>
      <c r="AG360" s="98"/>
      <c r="AH360" s="194"/>
      <c r="AI360" s="99"/>
      <c r="AJ360" s="258"/>
      <c r="AK360" s="95"/>
      <c r="AL360" s="88"/>
      <c r="AM360" s="88"/>
      <c r="AN360" s="94"/>
      <c r="AO360" s="94">
        <f t="shared" si="577"/>
        <v>0</v>
      </c>
      <c r="AP360" s="100" t="s">
        <v>17</v>
      </c>
      <c r="AQ360" s="101" t="s">
        <v>30</v>
      </c>
      <c r="AR360" s="101" t="s">
        <v>30</v>
      </c>
      <c r="AS360" s="101" t="s">
        <v>30</v>
      </c>
      <c r="AT360" s="102" t="s">
        <v>30</v>
      </c>
      <c r="AU360" s="194"/>
      <c r="AV360" s="194"/>
      <c r="AW360" s="88"/>
      <c r="AX360" s="88"/>
      <c r="AY360" s="136"/>
      <c r="AZ360" s="103"/>
      <c r="BA360" s="92"/>
      <c r="BB360" s="104"/>
      <c r="BC360" s="104"/>
      <c r="BD360" s="105"/>
      <c r="BE360" s="138"/>
      <c r="BF360" s="104"/>
      <c r="BG360" s="105"/>
      <c r="BH360" s="107"/>
      <c r="BI360" s="108"/>
      <c r="BJ360" s="109"/>
      <c r="BK360" s="109"/>
      <c r="BL360" s="110"/>
      <c r="BM360" s="109"/>
      <c r="BN360" s="111"/>
      <c r="BO360" s="111"/>
      <c r="BP360" s="112"/>
      <c r="BQ360" s="113"/>
      <c r="BR360" s="114"/>
      <c r="BS360" s="113"/>
      <c r="BT360" s="115"/>
      <c r="BU360" s="116"/>
      <c r="BV360" s="117"/>
      <c r="BW360" s="118"/>
      <c r="BX360" s="118"/>
      <c r="BY360" s="119"/>
      <c r="BZ360" s="118"/>
      <c r="CA360" s="105"/>
      <c r="CB360" s="108"/>
      <c r="CC360" s="108"/>
      <c r="CD360" s="139"/>
      <c r="CE360" s="108"/>
      <c r="CF360" s="109"/>
      <c r="CG360" s="120"/>
      <c r="CH360" s="120"/>
      <c r="CI360" s="121"/>
      <c r="CJ360" s="121"/>
      <c r="CK360" s="121"/>
      <c r="CL360" s="122"/>
      <c r="CM360" s="123"/>
      <c r="CN360" s="124"/>
      <c r="CO360" s="94"/>
      <c r="CP360" s="122"/>
      <c r="CQ360" s="125"/>
      <c r="CR360" s="126"/>
      <c r="CS360" s="127"/>
      <c r="CT360" s="128"/>
      <c r="CU360" s="129"/>
      <c r="CV360" s="130"/>
      <c r="CW360" s="131"/>
      <c r="CX360" s="129"/>
      <c r="CY360" s="132"/>
      <c r="CZ360" s="132"/>
      <c r="DA360" s="133"/>
      <c r="DB360" s="459"/>
      <c r="DC360" s="132"/>
      <c r="DD360" s="134"/>
      <c r="EC360" s="186"/>
    </row>
    <row r="361" spans="2:133" s="141" customFormat="1" ht="15" x14ac:dyDescent="0.25">
      <c r="B361" s="197"/>
      <c r="C361" s="187"/>
      <c r="D361" s="84"/>
      <c r="E361" s="194"/>
      <c r="F361" s="85"/>
      <c r="G361" s="85"/>
      <c r="H361" s="86"/>
      <c r="I361" s="216"/>
      <c r="J361" s="191"/>
      <c r="K361" s="143"/>
      <c r="L361" s="87"/>
      <c r="M361" s="190"/>
      <c r="N361" s="88"/>
      <c r="O361" s="97"/>
      <c r="P361" s="90"/>
      <c r="Q361" s="89"/>
      <c r="R361" s="90"/>
      <c r="S361" s="91"/>
      <c r="T361" s="92"/>
      <c r="U361" s="91"/>
      <c r="V361" s="248"/>
      <c r="W361" s="194"/>
      <c r="X361" s="194"/>
      <c r="Y361" s="94">
        <f t="shared" si="586"/>
        <v>0</v>
      </c>
      <c r="Z361" s="192"/>
      <c r="AA361" s="192"/>
      <c r="AB361" s="192"/>
      <c r="AC361" s="192"/>
      <c r="AD361" s="146"/>
      <c r="AE361" s="96"/>
      <c r="AF361" s="83"/>
      <c r="AG361" s="98"/>
      <c r="AH361" s="194"/>
      <c r="AI361" s="195"/>
      <c r="AJ361" s="257"/>
      <c r="AK361" s="146"/>
      <c r="AL361" s="88"/>
      <c r="AM361" s="88"/>
      <c r="AN361" s="94"/>
      <c r="AO361" s="94">
        <f t="shared" si="577"/>
        <v>0</v>
      </c>
      <c r="AP361" s="100" t="s">
        <v>17</v>
      </c>
      <c r="AQ361" s="101" t="s">
        <v>30</v>
      </c>
      <c r="AR361" s="101" t="s">
        <v>30</v>
      </c>
      <c r="AS361" s="101" t="s">
        <v>30</v>
      </c>
      <c r="AT361" s="102" t="s">
        <v>30</v>
      </c>
      <c r="AU361" s="194"/>
      <c r="AV361" s="194"/>
      <c r="AW361" s="88"/>
      <c r="AX361" s="88"/>
      <c r="AY361" s="196"/>
      <c r="AZ361" s="103"/>
      <c r="BA361" s="232"/>
      <c r="BB361" s="104"/>
      <c r="BC361" s="104"/>
      <c r="BD361" s="105"/>
      <c r="BE361" s="106"/>
      <c r="BF361" s="104"/>
      <c r="BG361" s="105"/>
      <c r="BH361" s="107"/>
      <c r="BI361" s="108"/>
      <c r="BJ361" s="109"/>
      <c r="BK361" s="109"/>
      <c r="BL361" s="110"/>
      <c r="BM361" s="109"/>
      <c r="BN361" s="111"/>
      <c r="BO361" s="111"/>
      <c r="BP361" s="112"/>
      <c r="BQ361" s="113"/>
      <c r="BR361" s="114"/>
      <c r="BS361" s="113"/>
      <c r="BT361" s="115"/>
      <c r="BU361" s="116"/>
      <c r="BV361" s="117"/>
      <c r="BW361" s="118"/>
      <c r="BX361" s="118"/>
      <c r="BY361" s="119"/>
      <c r="BZ361" s="118"/>
      <c r="CA361" s="105"/>
      <c r="CB361" s="109"/>
      <c r="CC361" s="108"/>
      <c r="CD361" s="108"/>
      <c r="CE361" s="108"/>
      <c r="CF361" s="109"/>
      <c r="CG361" s="120"/>
      <c r="CH361" s="120"/>
      <c r="CI361" s="121"/>
      <c r="CJ361" s="121"/>
      <c r="CK361" s="121"/>
      <c r="CL361" s="122"/>
      <c r="CM361" s="123"/>
      <c r="CN361" s="124"/>
      <c r="CO361" s="94"/>
      <c r="CP361" s="122"/>
      <c r="CQ361" s="125"/>
      <c r="CR361" s="126"/>
      <c r="CS361" s="127"/>
      <c r="CT361" s="128"/>
      <c r="CU361" s="129"/>
      <c r="CV361" s="130"/>
      <c r="CW361" s="131"/>
      <c r="CX361" s="129"/>
      <c r="CY361" s="132"/>
      <c r="CZ361" s="132"/>
      <c r="DA361" s="133"/>
      <c r="DB361" s="459"/>
      <c r="DC361" s="132"/>
      <c r="DD361" s="134"/>
      <c r="EC361" s="186"/>
    </row>
    <row r="362" spans="2:133" s="141" customFormat="1" x14ac:dyDescent="0.25">
      <c r="B362" s="197"/>
      <c r="C362" s="43"/>
      <c r="D362" s="84"/>
      <c r="E362" s="194"/>
      <c r="F362" s="85"/>
      <c r="G362" s="85"/>
      <c r="H362" s="86"/>
      <c r="I362" s="86"/>
      <c r="J362" s="145"/>
      <c r="K362" s="98"/>
      <c r="L362" s="87"/>
      <c r="M362" s="87"/>
      <c r="N362" s="88"/>
      <c r="O362" s="97"/>
      <c r="P362" s="90"/>
      <c r="Q362" s="89"/>
      <c r="R362" s="90"/>
      <c r="S362" s="91"/>
      <c r="T362" s="92"/>
      <c r="U362" s="91"/>
      <c r="V362" s="135"/>
      <c r="W362" s="194"/>
      <c r="X362" s="194"/>
      <c r="Y362" s="94">
        <f t="shared" si="586"/>
        <v>0</v>
      </c>
      <c r="Z362" s="86"/>
      <c r="AA362" s="86"/>
      <c r="AB362" s="86"/>
      <c r="AC362" s="86"/>
      <c r="AD362" s="95"/>
      <c r="AE362" s="96"/>
      <c r="AF362" s="83"/>
      <c r="AG362" s="98"/>
      <c r="AH362" s="194"/>
      <c r="AI362" s="99"/>
      <c r="AJ362" s="258"/>
      <c r="AK362" s="95"/>
      <c r="AL362" s="88"/>
      <c r="AM362" s="88"/>
      <c r="AN362" s="94"/>
      <c r="AO362" s="94">
        <f t="shared" si="577"/>
        <v>0</v>
      </c>
      <c r="AP362" s="100" t="s">
        <v>17</v>
      </c>
      <c r="AQ362" s="101" t="s">
        <v>30</v>
      </c>
      <c r="AR362" s="101" t="s">
        <v>30</v>
      </c>
      <c r="AS362" s="101" t="s">
        <v>30</v>
      </c>
      <c r="AT362" s="102" t="s">
        <v>30</v>
      </c>
      <c r="AU362" s="194"/>
      <c r="AV362" s="194"/>
      <c r="AW362" s="88"/>
      <c r="AX362" s="88"/>
      <c r="AY362" s="136"/>
      <c r="AZ362" s="103"/>
      <c r="BA362" s="92"/>
      <c r="BB362" s="137"/>
      <c r="BC362" s="104"/>
      <c r="BD362" s="105"/>
      <c r="BE362" s="105"/>
      <c r="BF362" s="104"/>
      <c r="BG362" s="105"/>
      <c r="BH362" s="107"/>
      <c r="BI362" s="108"/>
      <c r="BJ362" s="109"/>
      <c r="BK362" s="109"/>
      <c r="BL362" s="110"/>
      <c r="BM362" s="109"/>
      <c r="BN362" s="111"/>
      <c r="BO362" s="111"/>
      <c r="BP362" s="112"/>
      <c r="BQ362" s="113"/>
      <c r="BR362" s="114"/>
      <c r="BS362" s="113"/>
      <c r="BT362" s="115"/>
      <c r="BU362" s="116"/>
      <c r="BV362" s="117"/>
      <c r="BW362" s="118"/>
      <c r="BX362" s="118"/>
      <c r="BY362" s="118"/>
      <c r="BZ362" s="118"/>
      <c r="CA362" s="105"/>
      <c r="CB362" s="108"/>
      <c r="CC362" s="108"/>
      <c r="CD362" s="108"/>
      <c r="CE362" s="108"/>
      <c r="CF362" s="109"/>
      <c r="CG362" s="120"/>
      <c r="CH362" s="120"/>
      <c r="CI362" s="121"/>
      <c r="CJ362" s="121"/>
      <c r="CK362" s="121"/>
      <c r="CL362" s="122"/>
      <c r="CM362" s="123"/>
      <c r="CN362" s="124"/>
      <c r="CO362" s="94"/>
      <c r="CP362" s="122"/>
      <c r="CQ362" s="125"/>
      <c r="CR362" s="126"/>
      <c r="CS362" s="127"/>
      <c r="CT362" s="128"/>
      <c r="CU362" s="129"/>
      <c r="CV362" s="130"/>
      <c r="CW362" s="131"/>
      <c r="CX362" s="129"/>
      <c r="CY362" s="132"/>
      <c r="CZ362" s="132"/>
      <c r="DA362" s="133"/>
      <c r="DB362" s="459"/>
      <c r="DC362" s="132"/>
      <c r="DD362" s="134"/>
      <c r="EC362" s="186"/>
    </row>
    <row r="363" spans="2:133" s="141" customFormat="1" x14ac:dyDescent="0.25">
      <c r="B363" s="197"/>
      <c r="C363" s="43"/>
      <c r="D363" s="84"/>
      <c r="E363" s="194"/>
      <c r="F363" s="85"/>
      <c r="G363" s="85"/>
      <c r="H363" s="86"/>
      <c r="I363" s="86"/>
      <c r="J363" s="145"/>
      <c r="K363" s="98"/>
      <c r="L363" s="87"/>
      <c r="M363" s="87"/>
      <c r="N363" s="88"/>
      <c r="O363" s="97"/>
      <c r="P363" s="90"/>
      <c r="Q363" s="89"/>
      <c r="R363" s="90"/>
      <c r="S363" s="91"/>
      <c r="T363" s="92"/>
      <c r="U363" s="91"/>
      <c r="V363" s="93"/>
      <c r="W363" s="194"/>
      <c r="X363" s="194"/>
      <c r="Y363" s="94">
        <f t="shared" si="586"/>
        <v>0</v>
      </c>
      <c r="Z363" s="86"/>
      <c r="AA363" s="86"/>
      <c r="AB363" s="86"/>
      <c r="AC363" s="86"/>
      <c r="AD363" s="95"/>
      <c r="AE363" s="96"/>
      <c r="AF363" s="83"/>
      <c r="AG363" s="98"/>
      <c r="AH363" s="194"/>
      <c r="AI363" s="99"/>
      <c r="AJ363" s="258"/>
      <c r="AK363" s="95"/>
      <c r="AL363" s="88"/>
      <c r="AM363" s="88"/>
      <c r="AN363" s="94"/>
      <c r="AO363" s="94">
        <f t="shared" si="577"/>
        <v>0</v>
      </c>
      <c r="AP363" s="100" t="s">
        <v>17</v>
      </c>
      <c r="AQ363" s="101" t="s">
        <v>30</v>
      </c>
      <c r="AR363" s="101" t="s">
        <v>30</v>
      </c>
      <c r="AS363" s="101" t="s">
        <v>30</v>
      </c>
      <c r="AT363" s="102" t="s">
        <v>30</v>
      </c>
      <c r="AU363" s="194"/>
      <c r="AV363" s="194"/>
      <c r="AW363" s="88"/>
      <c r="AX363" s="88"/>
      <c r="AY363" s="136"/>
      <c r="AZ363" s="103"/>
      <c r="BA363" s="92"/>
      <c r="BB363" s="104"/>
      <c r="BC363" s="104"/>
      <c r="BD363" s="105"/>
      <c r="BE363" s="138"/>
      <c r="BF363" s="104"/>
      <c r="BG363" s="105"/>
      <c r="BH363" s="107"/>
      <c r="BI363" s="108"/>
      <c r="BJ363" s="109"/>
      <c r="BK363" s="109"/>
      <c r="BL363" s="110"/>
      <c r="BM363" s="109"/>
      <c r="BN363" s="111"/>
      <c r="BO363" s="111"/>
      <c r="BP363" s="112"/>
      <c r="BQ363" s="113"/>
      <c r="BR363" s="114"/>
      <c r="BS363" s="113"/>
      <c r="BT363" s="115"/>
      <c r="BU363" s="116"/>
      <c r="BV363" s="117"/>
      <c r="BW363" s="118"/>
      <c r="BX363" s="118"/>
      <c r="BY363" s="119"/>
      <c r="BZ363" s="118"/>
      <c r="CA363" s="105"/>
      <c r="CB363" s="108"/>
      <c r="CC363" s="108"/>
      <c r="CD363" s="139"/>
      <c r="CE363" s="108"/>
      <c r="CF363" s="109"/>
      <c r="CG363" s="120"/>
      <c r="CH363" s="120"/>
      <c r="CI363" s="121"/>
      <c r="CJ363" s="121"/>
      <c r="CK363" s="121"/>
      <c r="CL363" s="122"/>
      <c r="CM363" s="123"/>
      <c r="CN363" s="124"/>
      <c r="CO363" s="94"/>
      <c r="CP363" s="122"/>
      <c r="CQ363" s="125"/>
      <c r="CR363" s="126"/>
      <c r="CS363" s="127"/>
      <c r="CT363" s="128"/>
      <c r="CU363" s="129"/>
      <c r="CV363" s="130"/>
      <c r="CW363" s="131"/>
      <c r="CX363" s="129"/>
      <c r="CY363" s="132"/>
      <c r="CZ363" s="132"/>
      <c r="DA363" s="133"/>
      <c r="DB363" s="459"/>
      <c r="DC363" s="132"/>
      <c r="DD363" s="134"/>
      <c r="EC363" s="186"/>
    </row>
    <row r="364" spans="2:133" s="141" customFormat="1" ht="15" x14ac:dyDescent="0.25">
      <c r="B364" s="197"/>
      <c r="C364" s="187"/>
      <c r="D364" s="84"/>
      <c r="E364" s="194"/>
      <c r="F364" s="85"/>
      <c r="G364" s="85"/>
      <c r="H364" s="86"/>
      <c r="I364" s="216"/>
      <c r="J364" s="191"/>
      <c r="K364" s="143"/>
      <c r="L364" s="87"/>
      <c r="M364" s="190"/>
      <c r="N364" s="88"/>
      <c r="O364" s="97"/>
      <c r="P364" s="90"/>
      <c r="Q364" s="89"/>
      <c r="R364" s="90"/>
      <c r="S364" s="91"/>
      <c r="T364" s="92"/>
      <c r="U364" s="91"/>
      <c r="V364" s="248"/>
      <c r="W364" s="194"/>
      <c r="X364" s="194"/>
      <c r="Y364" s="94">
        <f t="shared" si="586"/>
        <v>0</v>
      </c>
      <c r="Z364" s="192"/>
      <c r="AA364" s="192"/>
      <c r="AB364" s="192"/>
      <c r="AC364" s="192"/>
      <c r="AD364" s="146"/>
      <c r="AE364" s="96"/>
      <c r="AF364" s="83"/>
      <c r="AG364" s="98"/>
      <c r="AH364" s="194"/>
      <c r="AI364" s="195"/>
      <c r="AJ364" s="257"/>
      <c r="AK364" s="146"/>
      <c r="AL364" s="88"/>
      <c r="AM364" s="88"/>
      <c r="AN364" s="94"/>
      <c r="AO364" s="94">
        <f t="shared" si="577"/>
        <v>0</v>
      </c>
      <c r="AP364" s="100" t="s">
        <v>17</v>
      </c>
      <c r="AQ364" s="101" t="s">
        <v>30</v>
      </c>
      <c r="AR364" s="101" t="s">
        <v>30</v>
      </c>
      <c r="AS364" s="101" t="s">
        <v>30</v>
      </c>
      <c r="AT364" s="102" t="s">
        <v>30</v>
      </c>
      <c r="AU364" s="194"/>
      <c r="AV364" s="194"/>
      <c r="AW364" s="88"/>
      <c r="AX364" s="88"/>
      <c r="AY364" s="196"/>
      <c r="AZ364" s="103"/>
      <c r="BA364" s="232"/>
      <c r="BB364" s="104"/>
      <c r="BC364" s="104"/>
      <c r="BD364" s="105"/>
      <c r="BE364" s="106"/>
      <c r="BF364" s="104"/>
      <c r="BG364" s="105"/>
      <c r="BH364" s="107"/>
      <c r="BI364" s="108"/>
      <c r="BJ364" s="109"/>
      <c r="BK364" s="109"/>
      <c r="BL364" s="110"/>
      <c r="BM364" s="109"/>
      <c r="BN364" s="111"/>
      <c r="BO364" s="111"/>
      <c r="BP364" s="112"/>
      <c r="BQ364" s="113"/>
      <c r="BR364" s="114"/>
      <c r="BS364" s="113"/>
      <c r="BT364" s="115"/>
      <c r="BU364" s="116"/>
      <c r="BV364" s="117"/>
      <c r="BW364" s="118"/>
      <c r="BX364" s="118"/>
      <c r="BY364" s="119"/>
      <c r="BZ364" s="118"/>
      <c r="CA364" s="105"/>
      <c r="CB364" s="109"/>
      <c r="CC364" s="108"/>
      <c r="CD364" s="108"/>
      <c r="CE364" s="108"/>
      <c r="CF364" s="109"/>
      <c r="CG364" s="120"/>
      <c r="CH364" s="120"/>
      <c r="CI364" s="121"/>
      <c r="CJ364" s="121"/>
      <c r="CK364" s="121"/>
      <c r="CL364" s="122"/>
      <c r="CM364" s="123"/>
      <c r="CN364" s="124"/>
      <c r="CO364" s="94"/>
      <c r="CP364" s="122"/>
      <c r="CQ364" s="125"/>
      <c r="CR364" s="126"/>
      <c r="CS364" s="127"/>
      <c r="CT364" s="128"/>
      <c r="CU364" s="129"/>
      <c r="CV364" s="130"/>
      <c r="CW364" s="131"/>
      <c r="CX364" s="129"/>
      <c r="CY364" s="132"/>
      <c r="CZ364" s="132"/>
      <c r="DA364" s="133"/>
      <c r="DB364" s="459"/>
      <c r="DC364" s="132"/>
      <c r="DD364" s="134"/>
      <c r="EC364" s="186"/>
    </row>
    <row r="365" spans="2:133" s="141" customFormat="1" x14ac:dyDescent="0.25">
      <c r="B365" s="197"/>
      <c r="C365" s="43"/>
      <c r="D365" s="84"/>
      <c r="E365" s="194"/>
      <c r="F365" s="85"/>
      <c r="G365" s="85"/>
      <c r="H365" s="86"/>
      <c r="I365" s="86"/>
      <c r="J365" s="145"/>
      <c r="K365" s="98"/>
      <c r="L365" s="87"/>
      <c r="M365" s="87"/>
      <c r="N365" s="88"/>
      <c r="O365" s="97"/>
      <c r="P365" s="90"/>
      <c r="Q365" s="89"/>
      <c r="R365" s="90"/>
      <c r="S365" s="91"/>
      <c r="T365" s="92"/>
      <c r="U365" s="91"/>
      <c r="V365" s="135"/>
      <c r="W365" s="194"/>
      <c r="X365" s="194"/>
      <c r="Y365" s="94">
        <f t="shared" si="586"/>
        <v>0</v>
      </c>
      <c r="Z365" s="86"/>
      <c r="AA365" s="86"/>
      <c r="AB365" s="86"/>
      <c r="AC365" s="86"/>
      <c r="AD365" s="95"/>
      <c r="AE365" s="96"/>
      <c r="AF365" s="83"/>
      <c r="AG365" s="98"/>
      <c r="AH365" s="194"/>
      <c r="AI365" s="99"/>
      <c r="AJ365" s="258"/>
      <c r="AK365" s="95"/>
      <c r="AL365" s="88"/>
      <c r="AM365" s="88"/>
      <c r="AN365" s="94"/>
      <c r="AO365" s="94">
        <f t="shared" si="577"/>
        <v>0</v>
      </c>
      <c r="AP365" s="100" t="s">
        <v>17</v>
      </c>
      <c r="AQ365" s="101" t="s">
        <v>30</v>
      </c>
      <c r="AR365" s="101" t="s">
        <v>30</v>
      </c>
      <c r="AS365" s="101" t="s">
        <v>30</v>
      </c>
      <c r="AT365" s="102" t="s">
        <v>30</v>
      </c>
      <c r="AU365" s="194"/>
      <c r="AV365" s="194"/>
      <c r="AW365" s="88"/>
      <c r="AX365" s="88"/>
      <c r="AY365" s="136"/>
      <c r="AZ365" s="103"/>
      <c r="BA365" s="92"/>
      <c r="BB365" s="137"/>
      <c r="BC365" s="104"/>
      <c r="BD365" s="105"/>
      <c r="BE365" s="105"/>
      <c r="BF365" s="104"/>
      <c r="BG365" s="105"/>
      <c r="BH365" s="107"/>
      <c r="BI365" s="108"/>
      <c r="BJ365" s="109"/>
      <c r="BK365" s="109"/>
      <c r="BL365" s="110"/>
      <c r="BM365" s="109"/>
      <c r="BN365" s="111"/>
      <c r="BO365" s="111"/>
      <c r="BP365" s="112"/>
      <c r="BQ365" s="113"/>
      <c r="BR365" s="114"/>
      <c r="BS365" s="113"/>
      <c r="BT365" s="115"/>
      <c r="BU365" s="116"/>
      <c r="BV365" s="117"/>
      <c r="BW365" s="118"/>
      <c r="BX365" s="118"/>
      <c r="BY365" s="118"/>
      <c r="BZ365" s="118"/>
      <c r="CA365" s="105"/>
      <c r="CB365" s="108"/>
      <c r="CC365" s="108"/>
      <c r="CD365" s="108"/>
      <c r="CE365" s="108"/>
      <c r="CF365" s="109"/>
      <c r="CG365" s="120"/>
      <c r="CH365" s="120"/>
      <c r="CI365" s="121"/>
      <c r="CJ365" s="121"/>
      <c r="CK365" s="121"/>
      <c r="CL365" s="122"/>
      <c r="CM365" s="123"/>
      <c r="CN365" s="124"/>
      <c r="CO365" s="94"/>
      <c r="CP365" s="122"/>
      <c r="CQ365" s="125"/>
      <c r="CR365" s="126"/>
      <c r="CS365" s="127"/>
      <c r="CT365" s="128"/>
      <c r="CU365" s="129"/>
      <c r="CV365" s="130"/>
      <c r="CW365" s="131"/>
      <c r="CX365" s="129"/>
      <c r="CY365" s="132"/>
      <c r="CZ365" s="132"/>
      <c r="DA365" s="133"/>
      <c r="DB365" s="459"/>
      <c r="DC365" s="132"/>
      <c r="DD365" s="134"/>
    </row>
    <row r="366" spans="2:133" s="141" customFormat="1" x14ac:dyDescent="0.25">
      <c r="B366" s="197"/>
      <c r="C366" s="43"/>
      <c r="D366" s="84"/>
      <c r="E366" s="194"/>
      <c r="F366" s="85"/>
      <c r="G366" s="85"/>
      <c r="H366" s="86"/>
      <c r="I366" s="86"/>
      <c r="J366" s="145"/>
      <c r="K366" s="98"/>
      <c r="L366" s="87"/>
      <c r="M366" s="87"/>
      <c r="N366" s="88"/>
      <c r="O366" s="97"/>
      <c r="P366" s="90"/>
      <c r="Q366" s="89"/>
      <c r="R366" s="90"/>
      <c r="S366" s="91"/>
      <c r="T366" s="92"/>
      <c r="U366" s="91"/>
      <c r="V366" s="93"/>
      <c r="W366" s="194"/>
      <c r="X366" s="194"/>
      <c r="Y366" s="94">
        <f t="shared" si="586"/>
        <v>0</v>
      </c>
      <c r="Z366" s="86"/>
      <c r="AA366" s="86"/>
      <c r="AB366" s="86"/>
      <c r="AC366" s="86"/>
      <c r="AD366" s="95"/>
      <c r="AE366" s="96"/>
      <c r="AF366" s="83"/>
      <c r="AG366" s="98"/>
      <c r="AH366" s="194"/>
      <c r="AI366" s="99"/>
      <c r="AJ366" s="258"/>
      <c r="AK366" s="95"/>
      <c r="AL366" s="88"/>
      <c r="AM366" s="88"/>
      <c r="AN366" s="94"/>
      <c r="AO366" s="94">
        <f t="shared" si="577"/>
        <v>0</v>
      </c>
      <c r="AP366" s="100" t="s">
        <v>17</v>
      </c>
      <c r="AQ366" s="101" t="s">
        <v>30</v>
      </c>
      <c r="AR366" s="101" t="s">
        <v>30</v>
      </c>
      <c r="AS366" s="101" t="s">
        <v>30</v>
      </c>
      <c r="AT366" s="102" t="s">
        <v>30</v>
      </c>
      <c r="AU366" s="194"/>
      <c r="AV366" s="194"/>
      <c r="AW366" s="88"/>
      <c r="AX366" s="88"/>
      <c r="AY366" s="136"/>
      <c r="AZ366" s="103"/>
      <c r="BA366" s="92"/>
      <c r="BB366" s="104"/>
      <c r="BC366" s="104"/>
      <c r="BD366" s="105"/>
      <c r="BE366" s="138"/>
      <c r="BF366" s="104"/>
      <c r="BG366" s="105"/>
      <c r="BH366" s="107"/>
      <c r="BI366" s="108"/>
      <c r="BJ366" s="109"/>
      <c r="BK366" s="109"/>
      <c r="BL366" s="110"/>
      <c r="BM366" s="109"/>
      <c r="BN366" s="111"/>
      <c r="BO366" s="111"/>
      <c r="BP366" s="112"/>
      <c r="BQ366" s="113"/>
      <c r="BR366" s="114"/>
      <c r="BS366" s="113"/>
      <c r="BT366" s="115"/>
      <c r="BU366" s="116"/>
      <c r="BV366" s="117"/>
      <c r="BW366" s="118"/>
      <c r="BX366" s="118"/>
      <c r="BY366" s="119"/>
      <c r="BZ366" s="118"/>
      <c r="CA366" s="105"/>
      <c r="CB366" s="108"/>
      <c r="CC366" s="108"/>
      <c r="CD366" s="139"/>
      <c r="CE366" s="108"/>
      <c r="CF366" s="109"/>
      <c r="CG366" s="120"/>
      <c r="CH366" s="120"/>
      <c r="CI366" s="121"/>
      <c r="CJ366" s="121"/>
      <c r="CK366" s="121"/>
      <c r="CL366" s="122"/>
      <c r="CM366" s="123"/>
      <c r="CN366" s="124"/>
      <c r="CO366" s="94"/>
      <c r="CP366" s="122"/>
      <c r="CQ366" s="125"/>
      <c r="CR366" s="126"/>
      <c r="CS366" s="127"/>
      <c r="CT366" s="128"/>
      <c r="CU366" s="129"/>
      <c r="CV366" s="130"/>
      <c r="CW366" s="131"/>
      <c r="CX366" s="129"/>
      <c r="CY366" s="132"/>
      <c r="CZ366" s="132"/>
      <c r="DA366" s="133"/>
      <c r="DB366" s="459"/>
      <c r="DC366" s="132"/>
      <c r="DD366" s="134"/>
    </row>
    <row r="367" spans="2:133" s="141" customFormat="1" ht="15" x14ac:dyDescent="0.25">
      <c r="B367" s="197"/>
      <c r="C367" s="187"/>
      <c r="D367" s="84"/>
      <c r="E367" s="194"/>
      <c r="F367" s="85"/>
      <c r="G367" s="85"/>
      <c r="H367" s="86"/>
      <c r="I367" s="216"/>
      <c r="J367" s="191"/>
      <c r="K367" s="143"/>
      <c r="L367" s="87"/>
      <c r="M367" s="190"/>
      <c r="N367" s="88"/>
      <c r="O367" s="97"/>
      <c r="P367" s="90"/>
      <c r="Q367" s="89"/>
      <c r="R367" s="90"/>
      <c r="S367" s="91"/>
      <c r="T367" s="92"/>
      <c r="U367" s="91"/>
      <c r="V367" s="248"/>
      <c r="W367" s="194"/>
      <c r="X367" s="194"/>
      <c r="Y367" s="94">
        <f t="shared" si="586"/>
        <v>0</v>
      </c>
      <c r="Z367" s="192"/>
      <c r="AA367" s="192"/>
      <c r="AB367" s="192"/>
      <c r="AC367" s="192"/>
      <c r="AD367" s="146"/>
      <c r="AE367" s="96"/>
      <c r="AF367" s="83"/>
      <c r="AG367" s="98"/>
      <c r="AH367" s="194"/>
      <c r="AI367" s="195"/>
      <c r="AJ367" s="257"/>
      <c r="AK367" s="146"/>
      <c r="AL367" s="88"/>
      <c r="AM367" s="88"/>
      <c r="AN367" s="94"/>
      <c r="AO367" s="94">
        <f t="shared" si="577"/>
        <v>0</v>
      </c>
      <c r="AP367" s="100" t="s">
        <v>17</v>
      </c>
      <c r="AQ367" s="101" t="s">
        <v>30</v>
      </c>
      <c r="AR367" s="101" t="s">
        <v>30</v>
      </c>
      <c r="AS367" s="101" t="s">
        <v>30</v>
      </c>
      <c r="AT367" s="102" t="s">
        <v>30</v>
      </c>
      <c r="AU367" s="194"/>
      <c r="AV367" s="194"/>
      <c r="AW367" s="88"/>
      <c r="AX367" s="88"/>
      <c r="AY367" s="196"/>
      <c r="AZ367" s="103"/>
      <c r="BA367" s="232"/>
      <c r="BB367" s="104"/>
      <c r="BC367" s="104"/>
      <c r="BD367" s="105"/>
      <c r="BE367" s="106"/>
      <c r="BF367" s="104"/>
      <c r="BG367" s="105"/>
      <c r="BH367" s="107"/>
      <c r="BI367" s="108"/>
      <c r="BJ367" s="109"/>
      <c r="BK367" s="109"/>
      <c r="BL367" s="110"/>
      <c r="BM367" s="109"/>
      <c r="BN367" s="111"/>
      <c r="BO367" s="111"/>
      <c r="BP367" s="112"/>
      <c r="BQ367" s="113"/>
      <c r="BR367" s="114"/>
      <c r="BS367" s="113"/>
      <c r="BT367" s="115"/>
      <c r="BU367" s="116"/>
      <c r="BV367" s="117"/>
      <c r="BW367" s="118"/>
      <c r="BX367" s="118"/>
      <c r="BY367" s="119"/>
      <c r="BZ367" s="118"/>
      <c r="CA367" s="105"/>
      <c r="CB367" s="109"/>
      <c r="CC367" s="108"/>
      <c r="CD367" s="108"/>
      <c r="CE367" s="108"/>
      <c r="CF367" s="109"/>
      <c r="CG367" s="120"/>
      <c r="CH367" s="120"/>
      <c r="CI367" s="121"/>
      <c r="CJ367" s="121"/>
      <c r="CK367" s="121"/>
      <c r="CL367" s="122"/>
      <c r="CM367" s="123"/>
      <c r="CN367" s="124"/>
      <c r="CO367" s="94"/>
      <c r="CP367" s="122"/>
      <c r="CQ367" s="125"/>
      <c r="CR367" s="126"/>
      <c r="CS367" s="127"/>
      <c r="CT367" s="128"/>
      <c r="CU367" s="129"/>
      <c r="CV367" s="130"/>
      <c r="CW367" s="131"/>
      <c r="CX367" s="129"/>
      <c r="CY367" s="132"/>
      <c r="CZ367" s="132"/>
      <c r="DA367" s="133"/>
      <c r="DB367" s="459"/>
      <c r="DC367" s="132"/>
      <c r="DD367" s="134"/>
    </row>
    <row r="368" spans="2:133" s="141" customFormat="1" x14ac:dyDescent="0.25">
      <c r="B368" s="197"/>
      <c r="C368" s="43"/>
      <c r="D368" s="84"/>
      <c r="E368" s="194"/>
      <c r="F368" s="85"/>
      <c r="G368" s="85"/>
      <c r="H368" s="86"/>
      <c r="I368" s="86"/>
      <c r="J368" s="145"/>
      <c r="K368" s="98"/>
      <c r="L368" s="87"/>
      <c r="M368" s="87"/>
      <c r="N368" s="88"/>
      <c r="O368" s="97"/>
      <c r="P368" s="90"/>
      <c r="Q368" s="89"/>
      <c r="R368" s="90"/>
      <c r="S368" s="91"/>
      <c r="T368" s="92"/>
      <c r="U368" s="91"/>
      <c r="V368" s="135"/>
      <c r="W368" s="194"/>
      <c r="X368" s="194"/>
      <c r="Y368" s="94">
        <f t="shared" si="586"/>
        <v>0</v>
      </c>
      <c r="Z368" s="86"/>
      <c r="AA368" s="86"/>
      <c r="AB368" s="86"/>
      <c r="AC368" s="86"/>
      <c r="AD368" s="95"/>
      <c r="AE368" s="96"/>
      <c r="AF368" s="83"/>
      <c r="AG368" s="98"/>
      <c r="AH368" s="194"/>
      <c r="AI368" s="99"/>
      <c r="AJ368" s="258"/>
      <c r="AK368" s="95"/>
      <c r="AL368" s="88"/>
      <c r="AM368" s="88"/>
      <c r="AN368" s="94"/>
      <c r="AO368" s="94">
        <f t="shared" si="577"/>
        <v>0</v>
      </c>
      <c r="AP368" s="100" t="s">
        <v>17</v>
      </c>
      <c r="AQ368" s="101" t="s">
        <v>30</v>
      </c>
      <c r="AR368" s="101" t="s">
        <v>30</v>
      </c>
      <c r="AS368" s="101" t="s">
        <v>30</v>
      </c>
      <c r="AT368" s="102" t="s">
        <v>30</v>
      </c>
      <c r="AU368" s="194"/>
      <c r="AV368" s="194"/>
      <c r="AW368" s="88"/>
      <c r="AX368" s="88"/>
      <c r="AY368" s="136"/>
      <c r="AZ368" s="103"/>
      <c r="BA368" s="92"/>
      <c r="BB368" s="137"/>
      <c r="BC368" s="104"/>
      <c r="BD368" s="105"/>
      <c r="BE368" s="105"/>
      <c r="BF368" s="104"/>
      <c r="BG368" s="105"/>
      <c r="BH368" s="107"/>
      <c r="BI368" s="108"/>
      <c r="BJ368" s="109"/>
      <c r="BK368" s="109"/>
      <c r="BL368" s="110"/>
      <c r="BM368" s="109"/>
      <c r="BN368" s="111"/>
      <c r="BO368" s="111"/>
      <c r="BP368" s="112"/>
      <c r="BQ368" s="113"/>
      <c r="BR368" s="114"/>
      <c r="BS368" s="113"/>
      <c r="BT368" s="115"/>
      <c r="BU368" s="116"/>
      <c r="BV368" s="117"/>
      <c r="BW368" s="118"/>
      <c r="BX368" s="118"/>
      <c r="BY368" s="118"/>
      <c r="BZ368" s="118"/>
      <c r="CA368" s="105"/>
      <c r="CB368" s="108"/>
      <c r="CC368" s="108"/>
      <c r="CD368" s="108"/>
      <c r="CE368" s="108"/>
      <c r="CF368" s="109"/>
      <c r="CG368" s="120"/>
      <c r="CH368" s="120"/>
      <c r="CI368" s="121"/>
      <c r="CJ368" s="121"/>
      <c r="CK368" s="121"/>
      <c r="CL368" s="122"/>
      <c r="CM368" s="123"/>
      <c r="CN368" s="124"/>
      <c r="CO368" s="94"/>
      <c r="CP368" s="122"/>
      <c r="CQ368" s="125"/>
      <c r="CR368" s="126"/>
      <c r="CS368" s="127"/>
      <c r="CT368" s="128"/>
      <c r="CU368" s="129"/>
      <c r="CV368" s="130"/>
      <c r="CW368" s="131"/>
      <c r="CX368" s="129"/>
      <c r="CY368" s="132"/>
      <c r="CZ368" s="132"/>
      <c r="DA368" s="133"/>
      <c r="DB368" s="459"/>
      <c r="DC368" s="132"/>
      <c r="DD368" s="134"/>
    </row>
    <row r="369" spans="2:108" s="141" customFormat="1" x14ac:dyDescent="0.25">
      <c r="B369" s="197"/>
      <c r="C369" s="43"/>
      <c r="D369" s="84"/>
      <c r="E369" s="194"/>
      <c r="F369" s="85"/>
      <c r="G369" s="85"/>
      <c r="H369" s="86"/>
      <c r="I369" s="86"/>
      <c r="J369" s="145"/>
      <c r="K369" s="98"/>
      <c r="L369" s="87"/>
      <c r="M369" s="87"/>
      <c r="N369" s="88"/>
      <c r="O369" s="97"/>
      <c r="P369" s="90"/>
      <c r="Q369" s="89"/>
      <c r="R369" s="90"/>
      <c r="S369" s="91"/>
      <c r="T369" s="92"/>
      <c r="U369" s="91"/>
      <c r="V369" s="93"/>
      <c r="W369" s="194"/>
      <c r="X369" s="194"/>
      <c r="Y369" s="94">
        <f t="shared" si="586"/>
        <v>0</v>
      </c>
      <c r="Z369" s="86"/>
      <c r="AA369" s="86"/>
      <c r="AB369" s="86"/>
      <c r="AC369" s="86"/>
      <c r="AD369" s="95"/>
      <c r="AE369" s="96"/>
      <c r="AF369" s="83"/>
      <c r="AG369" s="98"/>
      <c r="AH369" s="194"/>
      <c r="AI369" s="99"/>
      <c r="AJ369" s="258"/>
      <c r="AK369" s="95"/>
      <c r="AL369" s="88"/>
      <c r="AM369" s="88"/>
      <c r="AN369" s="94"/>
      <c r="AO369" s="94">
        <f t="shared" si="577"/>
        <v>0</v>
      </c>
      <c r="AP369" s="100" t="s">
        <v>17</v>
      </c>
      <c r="AQ369" s="101" t="s">
        <v>30</v>
      </c>
      <c r="AR369" s="101" t="s">
        <v>30</v>
      </c>
      <c r="AS369" s="101" t="s">
        <v>30</v>
      </c>
      <c r="AT369" s="102" t="s">
        <v>30</v>
      </c>
      <c r="AU369" s="194"/>
      <c r="AV369" s="194"/>
      <c r="AW369" s="88"/>
      <c r="AX369" s="88"/>
      <c r="AY369" s="136"/>
      <c r="AZ369" s="103"/>
      <c r="BA369" s="92"/>
      <c r="BB369" s="104"/>
      <c r="BC369" s="104"/>
      <c r="BD369" s="105"/>
      <c r="BE369" s="138"/>
      <c r="BF369" s="104"/>
      <c r="BG369" s="105"/>
      <c r="BH369" s="107"/>
      <c r="BI369" s="108"/>
      <c r="BJ369" s="109"/>
      <c r="BK369" s="109"/>
      <c r="BL369" s="110"/>
      <c r="BM369" s="109"/>
      <c r="BN369" s="111"/>
      <c r="BO369" s="111"/>
      <c r="BP369" s="112"/>
      <c r="BQ369" s="113"/>
      <c r="BR369" s="114"/>
      <c r="BS369" s="113"/>
      <c r="BT369" s="115"/>
      <c r="BU369" s="116"/>
      <c r="BV369" s="117"/>
      <c r="BW369" s="118"/>
      <c r="BX369" s="118"/>
      <c r="BY369" s="119"/>
      <c r="BZ369" s="118"/>
      <c r="CA369" s="105"/>
      <c r="CB369" s="108"/>
      <c r="CC369" s="108"/>
      <c r="CD369" s="139"/>
      <c r="CE369" s="108"/>
      <c r="CF369" s="109"/>
      <c r="CG369" s="120"/>
      <c r="CH369" s="120"/>
      <c r="CI369" s="121"/>
      <c r="CJ369" s="121"/>
      <c r="CK369" s="121"/>
      <c r="CL369" s="122"/>
      <c r="CM369" s="123"/>
      <c r="CN369" s="124"/>
      <c r="CO369" s="94"/>
      <c r="CP369" s="122"/>
      <c r="CQ369" s="125"/>
      <c r="CR369" s="126"/>
      <c r="CS369" s="127"/>
      <c r="CT369" s="128"/>
      <c r="CU369" s="129"/>
      <c r="CV369" s="130"/>
      <c r="CW369" s="131"/>
      <c r="CX369" s="129"/>
      <c r="CY369" s="132"/>
      <c r="CZ369" s="132"/>
      <c r="DA369" s="133"/>
      <c r="DB369" s="459"/>
      <c r="DC369" s="132"/>
      <c r="DD369" s="134"/>
    </row>
    <row r="370" spans="2:108" s="141" customFormat="1" ht="15" x14ac:dyDescent="0.25">
      <c r="B370" s="197"/>
      <c r="C370" s="187"/>
      <c r="D370" s="84"/>
      <c r="E370" s="194"/>
      <c r="F370" s="85"/>
      <c r="G370" s="85"/>
      <c r="H370" s="86"/>
      <c r="I370" s="216"/>
      <c r="J370" s="191"/>
      <c r="K370" s="143"/>
      <c r="L370" s="87"/>
      <c r="M370" s="190"/>
      <c r="N370" s="88"/>
      <c r="O370" s="97"/>
      <c r="P370" s="90"/>
      <c r="Q370" s="89"/>
      <c r="R370" s="90"/>
      <c r="S370" s="91"/>
      <c r="T370" s="92"/>
      <c r="U370" s="91"/>
      <c r="V370" s="248"/>
      <c r="W370" s="194"/>
      <c r="X370" s="194"/>
      <c r="Y370" s="94">
        <f t="shared" si="586"/>
        <v>0</v>
      </c>
      <c r="Z370" s="192"/>
      <c r="AA370" s="192"/>
      <c r="AB370" s="192"/>
      <c r="AC370" s="192"/>
      <c r="AD370" s="146"/>
      <c r="AE370" s="96"/>
      <c r="AF370" s="83"/>
      <c r="AG370" s="98"/>
      <c r="AH370" s="194"/>
      <c r="AI370" s="195"/>
      <c r="AJ370" s="257"/>
      <c r="AK370" s="146"/>
      <c r="AL370" s="88"/>
      <c r="AM370" s="88"/>
      <c r="AN370" s="94"/>
      <c r="AO370" s="94">
        <f t="shared" si="577"/>
        <v>0</v>
      </c>
      <c r="AP370" s="100" t="s">
        <v>17</v>
      </c>
      <c r="AQ370" s="101" t="s">
        <v>30</v>
      </c>
      <c r="AR370" s="101" t="s">
        <v>30</v>
      </c>
      <c r="AS370" s="101" t="s">
        <v>30</v>
      </c>
      <c r="AT370" s="102" t="s">
        <v>30</v>
      </c>
      <c r="AU370" s="194"/>
      <c r="AV370" s="194"/>
      <c r="AW370" s="88"/>
      <c r="AX370" s="88"/>
      <c r="AY370" s="196"/>
      <c r="AZ370" s="103"/>
      <c r="BA370" s="232"/>
      <c r="BB370" s="104"/>
      <c r="BC370" s="104"/>
      <c r="BD370" s="105"/>
      <c r="BE370" s="106"/>
      <c r="BF370" s="104"/>
      <c r="BG370" s="105"/>
      <c r="BH370" s="107"/>
      <c r="BI370" s="108"/>
      <c r="BJ370" s="109"/>
      <c r="BK370" s="109"/>
      <c r="BL370" s="110"/>
      <c r="BM370" s="109"/>
      <c r="BN370" s="111"/>
      <c r="BO370" s="111"/>
      <c r="BP370" s="112"/>
      <c r="BQ370" s="113"/>
      <c r="BR370" s="114"/>
      <c r="BS370" s="113"/>
      <c r="BT370" s="115"/>
      <c r="BU370" s="116"/>
      <c r="BV370" s="117"/>
      <c r="BW370" s="118"/>
      <c r="BX370" s="118"/>
      <c r="BY370" s="119"/>
      <c r="BZ370" s="118"/>
      <c r="CA370" s="105"/>
      <c r="CB370" s="109"/>
      <c r="CC370" s="108"/>
      <c r="CD370" s="108"/>
      <c r="CE370" s="108"/>
      <c r="CF370" s="109"/>
      <c r="CG370" s="120"/>
      <c r="CH370" s="120"/>
      <c r="CI370" s="121"/>
      <c r="CJ370" s="121"/>
      <c r="CK370" s="121"/>
      <c r="CL370" s="122"/>
      <c r="CM370" s="123"/>
      <c r="CN370" s="124"/>
      <c r="CO370" s="94"/>
      <c r="CP370" s="122"/>
      <c r="CQ370" s="125"/>
      <c r="CR370" s="126"/>
      <c r="CS370" s="127"/>
      <c r="CT370" s="128"/>
      <c r="CU370" s="129"/>
      <c r="CV370" s="130"/>
      <c r="CW370" s="131"/>
      <c r="CX370" s="129"/>
      <c r="CY370" s="132"/>
      <c r="CZ370" s="132"/>
      <c r="DA370" s="133"/>
      <c r="DB370" s="459"/>
      <c r="DC370" s="132"/>
      <c r="DD370" s="134"/>
    </row>
    <row r="371" spans="2:108" s="141" customFormat="1" x14ac:dyDescent="0.25">
      <c r="B371" s="197"/>
      <c r="C371" s="43"/>
      <c r="D371" s="84"/>
      <c r="E371" s="194"/>
      <c r="F371" s="85"/>
      <c r="G371" s="85"/>
      <c r="H371" s="86"/>
      <c r="I371" s="86"/>
      <c r="J371" s="145"/>
      <c r="K371" s="98"/>
      <c r="L371" s="87"/>
      <c r="M371" s="87"/>
      <c r="N371" s="88"/>
      <c r="O371" s="97"/>
      <c r="P371" s="90"/>
      <c r="Q371" s="89"/>
      <c r="R371" s="90"/>
      <c r="S371" s="91"/>
      <c r="T371" s="92"/>
      <c r="U371" s="91"/>
      <c r="V371" s="135"/>
      <c r="W371" s="194"/>
      <c r="X371" s="194"/>
      <c r="Y371" s="94">
        <f t="shared" si="586"/>
        <v>0</v>
      </c>
      <c r="Z371" s="86"/>
      <c r="AA371" s="86"/>
      <c r="AB371" s="86"/>
      <c r="AC371" s="86"/>
      <c r="AD371" s="95"/>
      <c r="AE371" s="96"/>
      <c r="AF371" s="83"/>
      <c r="AG371" s="98"/>
      <c r="AH371" s="194"/>
      <c r="AI371" s="99"/>
      <c r="AJ371" s="258"/>
      <c r="AK371" s="95"/>
      <c r="AL371" s="88"/>
      <c r="AM371" s="88"/>
      <c r="AN371" s="94"/>
      <c r="AO371" s="94">
        <f t="shared" si="577"/>
        <v>0</v>
      </c>
      <c r="AP371" s="100" t="s">
        <v>17</v>
      </c>
      <c r="AQ371" s="101" t="s">
        <v>30</v>
      </c>
      <c r="AR371" s="101" t="s">
        <v>30</v>
      </c>
      <c r="AS371" s="101" t="s">
        <v>30</v>
      </c>
      <c r="AT371" s="102" t="s">
        <v>30</v>
      </c>
      <c r="AU371" s="194"/>
      <c r="AV371" s="194"/>
      <c r="AW371" s="88"/>
      <c r="AX371" s="88"/>
      <c r="AY371" s="136"/>
      <c r="AZ371" s="103"/>
      <c r="BA371" s="92"/>
      <c r="BB371" s="137"/>
      <c r="BC371" s="104"/>
      <c r="BD371" s="105"/>
      <c r="BE371" s="105"/>
      <c r="BF371" s="104"/>
      <c r="BG371" s="105"/>
      <c r="BH371" s="107"/>
      <c r="BI371" s="108"/>
      <c r="BJ371" s="109"/>
      <c r="BK371" s="109"/>
      <c r="BL371" s="110"/>
      <c r="BM371" s="109"/>
      <c r="BN371" s="111"/>
      <c r="BO371" s="111"/>
      <c r="BP371" s="112"/>
      <c r="BQ371" s="113"/>
      <c r="BR371" s="114"/>
      <c r="BS371" s="113"/>
      <c r="BT371" s="115"/>
      <c r="BU371" s="116"/>
      <c r="BV371" s="117"/>
      <c r="BW371" s="118"/>
      <c r="BX371" s="118"/>
      <c r="BY371" s="118"/>
      <c r="BZ371" s="118"/>
      <c r="CA371" s="105"/>
      <c r="CB371" s="108"/>
      <c r="CC371" s="108"/>
      <c r="CD371" s="108"/>
      <c r="CE371" s="108"/>
      <c r="CF371" s="109"/>
      <c r="CG371" s="120"/>
      <c r="CH371" s="120"/>
      <c r="CI371" s="121"/>
      <c r="CJ371" s="121"/>
      <c r="CK371" s="121"/>
      <c r="CL371" s="122"/>
      <c r="CM371" s="123"/>
      <c r="CN371" s="124"/>
      <c r="CO371" s="94"/>
      <c r="CP371" s="122"/>
      <c r="CQ371" s="125"/>
      <c r="CR371" s="126"/>
      <c r="CS371" s="127"/>
      <c r="CT371" s="128"/>
      <c r="CU371" s="129"/>
      <c r="CV371" s="130"/>
      <c r="CW371" s="131"/>
      <c r="CX371" s="129"/>
      <c r="CY371" s="132"/>
      <c r="CZ371" s="132"/>
      <c r="DA371" s="133"/>
      <c r="DB371" s="459"/>
      <c r="DC371" s="132"/>
      <c r="DD371" s="134"/>
    </row>
    <row r="372" spans="2:108" s="141" customFormat="1" x14ac:dyDescent="0.25">
      <c r="B372" s="197"/>
      <c r="C372" s="43"/>
      <c r="D372" s="84"/>
      <c r="E372" s="194"/>
      <c r="F372" s="85"/>
      <c r="G372" s="85"/>
      <c r="H372" s="86"/>
      <c r="I372" s="86"/>
      <c r="J372" s="145"/>
      <c r="K372" s="98"/>
      <c r="L372" s="87"/>
      <c r="M372" s="87"/>
      <c r="N372" s="88"/>
      <c r="O372" s="97"/>
      <c r="P372" s="90"/>
      <c r="Q372" s="89"/>
      <c r="R372" s="90"/>
      <c r="S372" s="91"/>
      <c r="T372" s="92"/>
      <c r="U372" s="91"/>
      <c r="V372" s="93"/>
      <c r="W372" s="194"/>
      <c r="X372" s="194"/>
      <c r="Y372" s="94">
        <f t="shared" si="586"/>
        <v>0</v>
      </c>
      <c r="Z372" s="86"/>
      <c r="AA372" s="86"/>
      <c r="AB372" s="86"/>
      <c r="AC372" s="86"/>
      <c r="AD372" s="95"/>
      <c r="AE372" s="96"/>
      <c r="AF372" s="83"/>
      <c r="AG372" s="98"/>
      <c r="AH372" s="194"/>
      <c r="AI372" s="99"/>
      <c r="AJ372" s="258"/>
      <c r="AK372" s="95"/>
      <c r="AL372" s="88"/>
      <c r="AM372" s="88"/>
      <c r="AN372" s="94"/>
      <c r="AO372" s="94">
        <f t="shared" si="577"/>
        <v>0</v>
      </c>
      <c r="AP372" s="100" t="s">
        <v>17</v>
      </c>
      <c r="AQ372" s="101" t="s">
        <v>30</v>
      </c>
      <c r="AR372" s="101" t="s">
        <v>30</v>
      </c>
      <c r="AS372" s="101" t="s">
        <v>30</v>
      </c>
      <c r="AT372" s="102" t="s">
        <v>30</v>
      </c>
      <c r="AU372" s="194"/>
      <c r="AV372" s="194"/>
      <c r="AW372" s="88"/>
      <c r="AX372" s="88"/>
      <c r="AY372" s="136"/>
      <c r="AZ372" s="103"/>
      <c r="BA372" s="92"/>
      <c r="BB372" s="104"/>
      <c r="BC372" s="104"/>
      <c r="BD372" s="105"/>
      <c r="BE372" s="138"/>
      <c r="BF372" s="104"/>
      <c r="BG372" s="105"/>
      <c r="BH372" s="107"/>
      <c r="BI372" s="108"/>
      <c r="BJ372" s="109"/>
      <c r="BK372" s="109"/>
      <c r="BL372" s="110"/>
      <c r="BM372" s="109"/>
      <c r="BN372" s="111"/>
      <c r="BO372" s="111"/>
      <c r="BP372" s="112"/>
      <c r="BQ372" s="113"/>
      <c r="BR372" s="114"/>
      <c r="BS372" s="113"/>
      <c r="BT372" s="115"/>
      <c r="BU372" s="116"/>
      <c r="BV372" s="117"/>
      <c r="BW372" s="118"/>
      <c r="BX372" s="118"/>
      <c r="BY372" s="119"/>
      <c r="BZ372" s="118"/>
      <c r="CA372" s="105"/>
      <c r="CB372" s="108"/>
      <c r="CC372" s="108"/>
      <c r="CD372" s="139"/>
      <c r="CE372" s="108"/>
      <c r="CF372" s="109"/>
      <c r="CG372" s="120"/>
      <c r="CH372" s="120"/>
      <c r="CI372" s="121"/>
      <c r="CJ372" s="121"/>
      <c r="CK372" s="121"/>
      <c r="CL372" s="122"/>
      <c r="CM372" s="123"/>
      <c r="CN372" s="124"/>
      <c r="CO372" s="94"/>
      <c r="CP372" s="122"/>
      <c r="CQ372" s="125"/>
      <c r="CR372" s="126"/>
      <c r="CS372" s="127"/>
      <c r="CT372" s="128"/>
      <c r="CU372" s="129"/>
      <c r="CV372" s="130"/>
      <c r="CW372" s="131"/>
      <c r="CX372" s="129"/>
      <c r="CY372" s="132"/>
      <c r="CZ372" s="132"/>
      <c r="DA372" s="133"/>
      <c r="DB372" s="459"/>
      <c r="DC372" s="132"/>
      <c r="DD372" s="134"/>
    </row>
    <row r="373" spans="2:108" s="141" customFormat="1" ht="15" x14ac:dyDescent="0.25">
      <c r="B373" s="197"/>
      <c r="C373" s="187"/>
      <c r="D373" s="84"/>
      <c r="E373" s="194"/>
      <c r="F373" s="85"/>
      <c r="G373" s="85"/>
      <c r="H373" s="86"/>
      <c r="I373" s="216"/>
      <c r="J373" s="191"/>
      <c r="K373" s="143"/>
      <c r="L373" s="87"/>
      <c r="M373" s="190"/>
      <c r="N373" s="88"/>
      <c r="O373" s="97"/>
      <c r="P373" s="90"/>
      <c r="Q373" s="89"/>
      <c r="R373" s="90"/>
      <c r="S373" s="91"/>
      <c r="T373" s="92"/>
      <c r="U373" s="91"/>
      <c r="V373" s="248"/>
      <c r="W373" s="194"/>
      <c r="X373" s="194"/>
      <c r="Y373" s="94">
        <f t="shared" si="586"/>
        <v>0</v>
      </c>
      <c r="Z373" s="192"/>
      <c r="AA373" s="192"/>
      <c r="AB373" s="192"/>
      <c r="AC373" s="192"/>
      <c r="AD373" s="146"/>
      <c r="AE373" s="96"/>
      <c r="AF373" s="83"/>
      <c r="AG373" s="98"/>
      <c r="AH373" s="194"/>
      <c r="AI373" s="195"/>
      <c r="AJ373" s="257"/>
      <c r="AK373" s="146"/>
      <c r="AL373" s="88"/>
      <c r="AM373" s="88"/>
      <c r="AN373" s="94"/>
      <c r="AO373" s="94">
        <f t="shared" si="577"/>
        <v>0</v>
      </c>
      <c r="AP373" s="100" t="s">
        <v>17</v>
      </c>
      <c r="AQ373" s="101" t="s">
        <v>30</v>
      </c>
      <c r="AR373" s="101" t="s">
        <v>30</v>
      </c>
      <c r="AS373" s="101" t="s">
        <v>30</v>
      </c>
      <c r="AT373" s="102" t="s">
        <v>30</v>
      </c>
      <c r="AU373" s="194"/>
      <c r="AV373" s="194"/>
      <c r="AW373" s="88"/>
      <c r="AX373" s="88"/>
      <c r="AY373" s="196"/>
      <c r="AZ373" s="103"/>
      <c r="BA373" s="232"/>
      <c r="BB373" s="104"/>
      <c r="BC373" s="104"/>
      <c r="BD373" s="105"/>
      <c r="BE373" s="106"/>
      <c r="BF373" s="104"/>
      <c r="BG373" s="105"/>
      <c r="BH373" s="107"/>
      <c r="BI373" s="108"/>
      <c r="BJ373" s="109"/>
      <c r="BK373" s="109"/>
      <c r="BL373" s="110"/>
      <c r="BM373" s="109"/>
      <c r="BN373" s="111"/>
      <c r="BO373" s="111"/>
      <c r="BP373" s="112"/>
      <c r="BQ373" s="113"/>
      <c r="BR373" s="114"/>
      <c r="BS373" s="113"/>
      <c r="BT373" s="115"/>
      <c r="BU373" s="116"/>
      <c r="BV373" s="117"/>
      <c r="BW373" s="118"/>
      <c r="BX373" s="118"/>
      <c r="BY373" s="119"/>
      <c r="BZ373" s="118"/>
      <c r="CA373" s="105"/>
      <c r="CB373" s="109"/>
      <c r="CC373" s="108"/>
      <c r="CD373" s="108"/>
      <c r="CE373" s="108"/>
      <c r="CF373" s="109"/>
      <c r="CG373" s="120"/>
      <c r="CH373" s="120"/>
      <c r="CI373" s="121"/>
      <c r="CJ373" s="121"/>
      <c r="CK373" s="121"/>
      <c r="CL373" s="122"/>
      <c r="CM373" s="123"/>
      <c r="CN373" s="124"/>
      <c r="CO373" s="94"/>
      <c r="CP373" s="122"/>
      <c r="CQ373" s="125"/>
      <c r="CR373" s="126"/>
      <c r="CS373" s="127"/>
      <c r="CT373" s="128"/>
      <c r="CU373" s="129"/>
      <c r="CV373" s="130"/>
      <c r="CW373" s="131"/>
      <c r="CX373" s="129"/>
      <c r="CY373" s="132"/>
      <c r="CZ373" s="132"/>
      <c r="DA373" s="133"/>
      <c r="DB373" s="459"/>
      <c r="DC373" s="132"/>
      <c r="DD373" s="134"/>
    </row>
    <row r="374" spans="2:108" s="141" customFormat="1" x14ac:dyDescent="0.25">
      <c r="B374" s="197"/>
      <c r="C374" s="43"/>
      <c r="D374" s="84"/>
      <c r="E374" s="194"/>
      <c r="F374" s="85"/>
      <c r="G374" s="85"/>
      <c r="H374" s="86"/>
      <c r="I374" s="86"/>
      <c r="J374" s="145"/>
      <c r="K374" s="98"/>
      <c r="L374" s="87"/>
      <c r="M374" s="87"/>
      <c r="N374" s="88"/>
      <c r="O374" s="97"/>
      <c r="P374" s="90"/>
      <c r="Q374" s="89"/>
      <c r="R374" s="90"/>
      <c r="S374" s="91"/>
      <c r="T374" s="92"/>
      <c r="U374" s="91"/>
      <c r="V374" s="135"/>
      <c r="W374" s="194"/>
      <c r="X374" s="194"/>
      <c r="Y374" s="94">
        <f t="shared" si="586"/>
        <v>0</v>
      </c>
      <c r="Z374" s="86"/>
      <c r="AA374" s="86"/>
      <c r="AB374" s="86"/>
      <c r="AC374" s="86"/>
      <c r="AD374" s="95"/>
      <c r="AE374" s="96"/>
      <c r="AF374" s="83"/>
      <c r="AG374" s="98"/>
      <c r="AH374" s="194"/>
      <c r="AI374" s="99"/>
      <c r="AJ374" s="258"/>
      <c r="AK374" s="95"/>
      <c r="AL374" s="88"/>
      <c r="AM374" s="88"/>
      <c r="AN374" s="94"/>
      <c r="AO374" s="94">
        <f t="shared" si="577"/>
        <v>0</v>
      </c>
      <c r="AP374" s="100" t="s">
        <v>17</v>
      </c>
      <c r="AQ374" s="101" t="s">
        <v>30</v>
      </c>
      <c r="AR374" s="101" t="s">
        <v>30</v>
      </c>
      <c r="AS374" s="101" t="s">
        <v>30</v>
      </c>
      <c r="AT374" s="102" t="s">
        <v>30</v>
      </c>
      <c r="AU374" s="194"/>
      <c r="AV374" s="194"/>
      <c r="AW374" s="88"/>
      <c r="AX374" s="88"/>
      <c r="AY374" s="136"/>
      <c r="AZ374" s="103"/>
      <c r="BA374" s="92"/>
      <c r="BB374" s="137"/>
      <c r="BC374" s="104"/>
      <c r="BD374" s="105"/>
      <c r="BE374" s="105"/>
      <c r="BF374" s="104"/>
      <c r="BG374" s="105"/>
      <c r="BH374" s="107"/>
      <c r="BI374" s="108"/>
      <c r="BJ374" s="109"/>
      <c r="BK374" s="109"/>
      <c r="BL374" s="110"/>
      <c r="BM374" s="109"/>
      <c r="BN374" s="111"/>
      <c r="BO374" s="111"/>
      <c r="BP374" s="112"/>
      <c r="BQ374" s="113"/>
      <c r="BR374" s="114"/>
      <c r="BS374" s="113"/>
      <c r="BT374" s="115"/>
      <c r="BU374" s="116"/>
      <c r="BV374" s="117"/>
      <c r="BW374" s="118"/>
      <c r="BX374" s="118"/>
      <c r="BY374" s="118"/>
      <c r="BZ374" s="118"/>
      <c r="CA374" s="105"/>
      <c r="CB374" s="108"/>
      <c r="CC374" s="108"/>
      <c r="CD374" s="108"/>
      <c r="CE374" s="108"/>
      <c r="CF374" s="109"/>
      <c r="CG374" s="120"/>
      <c r="CH374" s="120"/>
      <c r="CI374" s="121"/>
      <c r="CJ374" s="121"/>
      <c r="CK374" s="121"/>
      <c r="CL374" s="122"/>
      <c r="CM374" s="123"/>
      <c r="CN374" s="124"/>
      <c r="CO374" s="94"/>
      <c r="CP374" s="122"/>
      <c r="CQ374" s="125"/>
      <c r="CR374" s="126"/>
      <c r="CS374" s="127"/>
      <c r="CT374" s="128"/>
      <c r="CU374" s="129"/>
      <c r="CV374" s="130"/>
      <c r="CW374" s="131"/>
      <c r="CX374" s="129"/>
      <c r="CY374" s="132"/>
      <c r="CZ374" s="132"/>
      <c r="DA374" s="133"/>
      <c r="DB374" s="459"/>
      <c r="DC374" s="132"/>
      <c r="DD374" s="134"/>
    </row>
    <row r="375" spans="2:108" s="141" customFormat="1" x14ac:dyDescent="0.25">
      <c r="B375" s="197"/>
      <c r="C375" s="43"/>
      <c r="D375" s="84"/>
      <c r="E375" s="194"/>
      <c r="F375" s="85"/>
      <c r="G375" s="85"/>
      <c r="H375" s="86"/>
      <c r="I375" s="86"/>
      <c r="J375" s="145"/>
      <c r="K375" s="98"/>
      <c r="L375" s="87"/>
      <c r="M375" s="87"/>
      <c r="N375" s="88"/>
      <c r="O375" s="97"/>
      <c r="P375" s="90"/>
      <c r="Q375" s="89"/>
      <c r="R375" s="90"/>
      <c r="S375" s="91"/>
      <c r="T375" s="92"/>
      <c r="U375" s="91"/>
      <c r="V375" s="93"/>
      <c r="W375" s="194"/>
      <c r="X375" s="194"/>
      <c r="Y375" s="94">
        <f t="shared" si="586"/>
        <v>0</v>
      </c>
      <c r="Z375" s="86"/>
      <c r="AA375" s="86"/>
      <c r="AB375" s="86"/>
      <c r="AC375" s="86"/>
      <c r="AD375" s="95"/>
      <c r="AE375" s="96"/>
      <c r="AF375" s="83"/>
      <c r="AG375" s="98"/>
      <c r="AH375" s="194"/>
      <c r="AI375" s="99"/>
      <c r="AJ375" s="258"/>
      <c r="AK375" s="95"/>
      <c r="AL375" s="88"/>
      <c r="AM375" s="88"/>
      <c r="AN375" s="94"/>
      <c r="AO375" s="94">
        <f t="shared" si="577"/>
        <v>0</v>
      </c>
      <c r="AP375" s="100" t="s">
        <v>17</v>
      </c>
      <c r="AQ375" s="101" t="s">
        <v>30</v>
      </c>
      <c r="AR375" s="101" t="s">
        <v>30</v>
      </c>
      <c r="AS375" s="101" t="s">
        <v>30</v>
      </c>
      <c r="AT375" s="102" t="s">
        <v>30</v>
      </c>
      <c r="AU375" s="194"/>
      <c r="AV375" s="194"/>
      <c r="AW375" s="88"/>
      <c r="AX375" s="88"/>
      <c r="AY375" s="136"/>
      <c r="AZ375" s="103"/>
      <c r="BA375" s="92"/>
      <c r="BB375" s="104"/>
      <c r="BC375" s="104"/>
      <c r="BD375" s="105"/>
      <c r="BE375" s="138"/>
      <c r="BF375" s="104"/>
      <c r="BG375" s="105"/>
      <c r="BH375" s="107"/>
      <c r="BI375" s="108"/>
      <c r="BJ375" s="109"/>
      <c r="BK375" s="109"/>
      <c r="BL375" s="110"/>
      <c r="BM375" s="109"/>
      <c r="BN375" s="111"/>
      <c r="BO375" s="111"/>
      <c r="BP375" s="112"/>
      <c r="BQ375" s="113"/>
      <c r="BR375" s="114"/>
      <c r="BS375" s="113"/>
      <c r="BT375" s="115"/>
      <c r="BU375" s="116"/>
      <c r="BV375" s="117"/>
      <c r="BW375" s="118"/>
      <c r="BX375" s="118"/>
      <c r="BY375" s="119"/>
      <c r="BZ375" s="118"/>
      <c r="CA375" s="105"/>
      <c r="CB375" s="108"/>
      <c r="CC375" s="108"/>
      <c r="CD375" s="139"/>
      <c r="CE375" s="108"/>
      <c r="CF375" s="109"/>
      <c r="CG375" s="120"/>
      <c r="CH375" s="120"/>
      <c r="CI375" s="121"/>
      <c r="CJ375" s="121"/>
      <c r="CK375" s="121"/>
      <c r="CL375" s="122"/>
      <c r="CM375" s="123"/>
      <c r="CN375" s="124"/>
      <c r="CO375" s="94"/>
      <c r="CP375" s="122"/>
      <c r="CQ375" s="125"/>
      <c r="CR375" s="126"/>
      <c r="CS375" s="127"/>
      <c r="CT375" s="128"/>
      <c r="CU375" s="129"/>
      <c r="CV375" s="130"/>
      <c r="CW375" s="131"/>
      <c r="CX375" s="129"/>
      <c r="CY375" s="132"/>
      <c r="CZ375" s="132"/>
      <c r="DA375" s="133"/>
      <c r="DB375" s="459"/>
      <c r="DC375" s="132"/>
      <c r="DD375" s="134"/>
    </row>
    <row r="376" spans="2:108" s="141" customFormat="1" ht="15" x14ac:dyDescent="0.25">
      <c r="B376" s="197"/>
      <c r="C376" s="187"/>
      <c r="D376" s="84"/>
      <c r="E376" s="194"/>
      <c r="F376" s="85"/>
      <c r="G376" s="85"/>
      <c r="H376" s="86"/>
      <c r="I376" s="216"/>
      <c r="J376" s="191"/>
      <c r="K376" s="143"/>
      <c r="L376" s="87"/>
      <c r="M376" s="190"/>
      <c r="N376" s="88"/>
      <c r="O376" s="97"/>
      <c r="P376" s="90"/>
      <c r="Q376" s="89"/>
      <c r="R376" s="90"/>
      <c r="S376" s="91"/>
      <c r="T376" s="92"/>
      <c r="U376" s="91"/>
      <c r="V376" s="248"/>
      <c r="W376" s="194"/>
      <c r="X376" s="194"/>
      <c r="Y376" s="94">
        <f t="shared" si="586"/>
        <v>0</v>
      </c>
      <c r="Z376" s="192"/>
      <c r="AA376" s="192"/>
      <c r="AB376" s="192"/>
      <c r="AC376" s="192"/>
      <c r="AD376" s="146"/>
      <c r="AE376" s="96"/>
      <c r="AF376" s="83"/>
      <c r="AG376" s="98"/>
      <c r="AH376" s="194"/>
      <c r="AI376" s="195"/>
      <c r="AJ376" s="257"/>
      <c r="AK376" s="146"/>
      <c r="AL376" s="88"/>
      <c r="AM376" s="88"/>
      <c r="AN376" s="94"/>
      <c r="AO376" s="94">
        <f t="shared" si="577"/>
        <v>0</v>
      </c>
      <c r="AP376" s="100" t="s">
        <v>17</v>
      </c>
      <c r="AQ376" s="101" t="s">
        <v>30</v>
      </c>
      <c r="AR376" s="101" t="s">
        <v>30</v>
      </c>
      <c r="AS376" s="101" t="s">
        <v>30</v>
      </c>
      <c r="AT376" s="102" t="s">
        <v>30</v>
      </c>
      <c r="AU376" s="194"/>
      <c r="AV376" s="194"/>
      <c r="AW376" s="88"/>
      <c r="AX376" s="88"/>
      <c r="AY376" s="196"/>
      <c r="AZ376" s="103"/>
      <c r="BA376" s="232"/>
      <c r="BB376" s="104"/>
      <c r="BC376" s="104"/>
      <c r="BD376" s="105"/>
      <c r="BE376" s="106"/>
      <c r="BF376" s="104"/>
      <c r="BG376" s="105"/>
      <c r="BH376" s="107"/>
      <c r="BI376" s="108"/>
      <c r="BJ376" s="109"/>
      <c r="BK376" s="109"/>
      <c r="BL376" s="110"/>
      <c r="BM376" s="109"/>
      <c r="BN376" s="111"/>
      <c r="BO376" s="111"/>
      <c r="BP376" s="112"/>
      <c r="BQ376" s="113"/>
      <c r="BR376" s="114"/>
      <c r="BS376" s="113"/>
      <c r="BT376" s="115"/>
      <c r="BU376" s="116"/>
      <c r="BV376" s="117"/>
      <c r="BW376" s="118"/>
      <c r="BX376" s="118"/>
      <c r="BY376" s="119"/>
      <c r="BZ376" s="118"/>
      <c r="CA376" s="105"/>
      <c r="CB376" s="109"/>
      <c r="CC376" s="108"/>
      <c r="CD376" s="108"/>
      <c r="CE376" s="108"/>
      <c r="CF376" s="109"/>
      <c r="CG376" s="120"/>
      <c r="CH376" s="120"/>
      <c r="CI376" s="121"/>
      <c r="CJ376" s="121"/>
      <c r="CK376" s="121"/>
      <c r="CL376" s="122"/>
      <c r="CM376" s="123"/>
      <c r="CN376" s="124"/>
      <c r="CO376" s="94"/>
      <c r="CP376" s="122"/>
      <c r="CQ376" s="125"/>
      <c r="CR376" s="126"/>
      <c r="CS376" s="127"/>
      <c r="CT376" s="128"/>
      <c r="CU376" s="129"/>
      <c r="CV376" s="130"/>
      <c r="CW376" s="131"/>
      <c r="CX376" s="129"/>
      <c r="CY376" s="132"/>
      <c r="CZ376" s="132"/>
      <c r="DA376" s="133"/>
      <c r="DB376" s="459"/>
      <c r="DC376" s="132"/>
      <c r="DD376" s="134"/>
    </row>
    <row r="377" spans="2:108" s="141" customFormat="1" x14ac:dyDescent="0.25">
      <c r="B377" s="197"/>
      <c r="C377" s="43"/>
      <c r="D377" s="84"/>
      <c r="E377" s="194"/>
      <c r="F377" s="85"/>
      <c r="G377" s="85"/>
      <c r="H377" s="86"/>
      <c r="I377" s="86"/>
      <c r="J377" s="145"/>
      <c r="K377" s="98"/>
      <c r="L377" s="87"/>
      <c r="M377" s="87"/>
      <c r="N377" s="88"/>
      <c r="O377" s="97"/>
      <c r="P377" s="90"/>
      <c r="Q377" s="89"/>
      <c r="R377" s="90"/>
      <c r="S377" s="91"/>
      <c r="T377" s="92"/>
      <c r="U377" s="91"/>
      <c r="V377" s="135"/>
      <c r="W377" s="194"/>
      <c r="X377" s="194"/>
      <c r="Y377" s="94">
        <f t="shared" si="586"/>
        <v>0</v>
      </c>
      <c r="Z377" s="86"/>
      <c r="AA377" s="86"/>
      <c r="AB377" s="86"/>
      <c r="AC377" s="86"/>
      <c r="AD377" s="95"/>
      <c r="AE377" s="96"/>
      <c r="AF377" s="83"/>
      <c r="AG377" s="98"/>
      <c r="AH377" s="194"/>
      <c r="AI377" s="99"/>
      <c r="AJ377" s="258"/>
      <c r="AK377" s="95"/>
      <c r="AL377" s="88"/>
      <c r="AM377" s="88"/>
      <c r="AN377" s="94"/>
      <c r="AO377" s="94">
        <f t="shared" si="577"/>
        <v>0</v>
      </c>
      <c r="AP377" s="100" t="s">
        <v>17</v>
      </c>
      <c r="AQ377" s="101" t="s">
        <v>30</v>
      </c>
      <c r="AR377" s="101" t="s">
        <v>30</v>
      </c>
      <c r="AS377" s="101" t="s">
        <v>30</v>
      </c>
      <c r="AT377" s="102" t="s">
        <v>30</v>
      </c>
      <c r="AU377" s="194"/>
      <c r="AV377" s="194"/>
      <c r="AW377" s="88"/>
      <c r="AX377" s="88"/>
      <c r="AY377" s="136"/>
      <c r="AZ377" s="103"/>
      <c r="BA377" s="92"/>
      <c r="BB377" s="137"/>
      <c r="BC377" s="104"/>
      <c r="BD377" s="105"/>
      <c r="BE377" s="105"/>
      <c r="BF377" s="104"/>
      <c r="BG377" s="105"/>
      <c r="BH377" s="107"/>
      <c r="BI377" s="108"/>
      <c r="BJ377" s="109"/>
      <c r="BK377" s="109"/>
      <c r="BL377" s="110"/>
      <c r="BM377" s="109"/>
      <c r="BN377" s="111"/>
      <c r="BO377" s="111"/>
      <c r="BP377" s="112"/>
      <c r="BQ377" s="113"/>
      <c r="BR377" s="114"/>
      <c r="BS377" s="113"/>
      <c r="BT377" s="115"/>
      <c r="BU377" s="116"/>
      <c r="BV377" s="117"/>
      <c r="BW377" s="118"/>
      <c r="BX377" s="118"/>
      <c r="BY377" s="118"/>
      <c r="BZ377" s="118"/>
      <c r="CA377" s="105"/>
      <c r="CB377" s="108"/>
      <c r="CC377" s="108"/>
      <c r="CD377" s="108"/>
      <c r="CE377" s="108"/>
      <c r="CF377" s="109"/>
      <c r="CG377" s="120"/>
      <c r="CH377" s="120"/>
      <c r="CI377" s="121"/>
      <c r="CJ377" s="121"/>
      <c r="CK377" s="121"/>
      <c r="CL377" s="122"/>
      <c r="CM377" s="123"/>
      <c r="CN377" s="124"/>
      <c r="CO377" s="94"/>
      <c r="CP377" s="122"/>
      <c r="CQ377" s="125"/>
      <c r="CR377" s="126"/>
      <c r="CS377" s="127"/>
      <c r="CT377" s="128"/>
      <c r="CU377" s="129"/>
      <c r="CV377" s="130"/>
      <c r="CW377" s="131"/>
      <c r="CX377" s="129"/>
      <c r="CY377" s="132"/>
      <c r="CZ377" s="132"/>
      <c r="DA377" s="133"/>
      <c r="DB377" s="459"/>
      <c r="DC377" s="132"/>
      <c r="DD377" s="134"/>
    </row>
    <row r="378" spans="2:108" s="141" customFormat="1" x14ac:dyDescent="0.25">
      <c r="B378" s="197"/>
      <c r="C378" s="43"/>
      <c r="D378" s="84"/>
      <c r="E378" s="194"/>
      <c r="F378" s="85"/>
      <c r="G378" s="85"/>
      <c r="H378" s="86"/>
      <c r="I378" s="86"/>
      <c r="J378" s="145"/>
      <c r="K378" s="98"/>
      <c r="L378" s="87"/>
      <c r="M378" s="87"/>
      <c r="N378" s="88"/>
      <c r="O378" s="97"/>
      <c r="P378" s="90"/>
      <c r="Q378" s="89"/>
      <c r="R378" s="90"/>
      <c r="S378" s="91"/>
      <c r="T378" s="92"/>
      <c r="U378" s="91"/>
      <c r="V378" s="93"/>
      <c r="W378" s="194"/>
      <c r="X378" s="194"/>
      <c r="Y378" s="94">
        <f t="shared" si="586"/>
        <v>0</v>
      </c>
      <c r="Z378" s="86"/>
      <c r="AA378" s="86"/>
      <c r="AB378" s="86"/>
      <c r="AC378" s="86"/>
      <c r="AD378" s="95"/>
      <c r="AE378" s="96"/>
      <c r="AF378" s="83"/>
      <c r="AG378" s="98"/>
      <c r="AH378" s="194"/>
      <c r="AI378" s="99"/>
      <c r="AJ378" s="258"/>
      <c r="AK378" s="95"/>
      <c r="AL378" s="88"/>
      <c r="AM378" s="88"/>
      <c r="AN378" s="94"/>
      <c r="AO378" s="94">
        <f t="shared" si="577"/>
        <v>0</v>
      </c>
      <c r="AP378" s="100" t="s">
        <v>17</v>
      </c>
      <c r="AQ378" s="101" t="s">
        <v>30</v>
      </c>
      <c r="AR378" s="101" t="s">
        <v>30</v>
      </c>
      <c r="AS378" s="101" t="s">
        <v>30</v>
      </c>
      <c r="AT378" s="102" t="s">
        <v>30</v>
      </c>
      <c r="AU378" s="194"/>
      <c r="AV378" s="194"/>
      <c r="AW378" s="88"/>
      <c r="AX378" s="88"/>
      <c r="AY378" s="136"/>
      <c r="AZ378" s="103"/>
      <c r="BA378" s="92"/>
      <c r="BB378" s="104"/>
      <c r="BC378" s="104"/>
      <c r="BD378" s="105"/>
      <c r="BE378" s="138"/>
      <c r="BF378" s="104"/>
      <c r="BG378" s="105"/>
      <c r="BH378" s="107"/>
      <c r="BI378" s="108"/>
      <c r="BJ378" s="109"/>
      <c r="BK378" s="109"/>
      <c r="BL378" s="110"/>
      <c r="BM378" s="109"/>
      <c r="BN378" s="111"/>
      <c r="BO378" s="111"/>
      <c r="BP378" s="112"/>
      <c r="BQ378" s="113"/>
      <c r="BR378" s="114"/>
      <c r="BS378" s="113"/>
      <c r="BT378" s="115"/>
      <c r="BU378" s="116"/>
      <c r="BV378" s="117"/>
      <c r="BW378" s="118"/>
      <c r="BX378" s="118"/>
      <c r="BY378" s="119"/>
      <c r="BZ378" s="118"/>
      <c r="CA378" s="105"/>
      <c r="CB378" s="108"/>
      <c r="CC378" s="108"/>
      <c r="CD378" s="139"/>
      <c r="CE378" s="108"/>
      <c r="CF378" s="109"/>
      <c r="CG378" s="120"/>
      <c r="CH378" s="120"/>
      <c r="CI378" s="121"/>
      <c r="CJ378" s="121"/>
      <c r="CK378" s="121"/>
      <c r="CL378" s="122"/>
      <c r="CM378" s="123"/>
      <c r="CN378" s="124"/>
      <c r="CO378" s="94"/>
      <c r="CP378" s="122"/>
      <c r="CQ378" s="125"/>
      <c r="CR378" s="126"/>
      <c r="CS378" s="127"/>
      <c r="CT378" s="128"/>
      <c r="CU378" s="129"/>
      <c r="CV378" s="130"/>
      <c r="CW378" s="131"/>
      <c r="CX378" s="129"/>
      <c r="CY378" s="132"/>
      <c r="CZ378" s="132"/>
      <c r="DA378" s="133"/>
      <c r="DB378" s="459"/>
      <c r="DC378" s="132"/>
      <c r="DD378" s="134"/>
    </row>
    <row r="379" spans="2:108" s="141" customFormat="1" ht="15" x14ac:dyDescent="0.25">
      <c r="B379" s="197"/>
      <c r="C379" s="187"/>
      <c r="D379" s="84"/>
      <c r="E379" s="194"/>
      <c r="F379" s="85"/>
      <c r="G379" s="85"/>
      <c r="H379" s="86"/>
      <c r="I379" s="216"/>
      <c r="J379" s="191"/>
      <c r="K379" s="143"/>
      <c r="L379" s="87"/>
      <c r="M379" s="190"/>
      <c r="N379" s="88"/>
      <c r="O379" s="97"/>
      <c r="P379" s="90"/>
      <c r="Q379" s="89"/>
      <c r="R379" s="90"/>
      <c r="S379" s="91"/>
      <c r="T379" s="92"/>
      <c r="U379" s="91"/>
      <c r="V379" s="248"/>
      <c r="W379" s="194"/>
      <c r="X379" s="194"/>
      <c r="Y379" s="94">
        <f t="shared" si="586"/>
        <v>0</v>
      </c>
      <c r="Z379" s="192"/>
      <c r="AA379" s="192"/>
      <c r="AB379" s="192"/>
      <c r="AC379" s="192"/>
      <c r="AD379" s="146"/>
      <c r="AE379" s="96"/>
      <c r="AF379" s="83"/>
      <c r="AG379" s="98"/>
      <c r="AH379" s="194"/>
      <c r="AI379" s="195"/>
      <c r="AJ379" s="257"/>
      <c r="AK379" s="146"/>
      <c r="AL379" s="88"/>
      <c r="AM379" s="88"/>
      <c r="AN379" s="94"/>
      <c r="AO379" s="94">
        <f t="shared" si="577"/>
        <v>0</v>
      </c>
      <c r="AP379" s="100" t="s">
        <v>17</v>
      </c>
      <c r="AQ379" s="101" t="s">
        <v>30</v>
      </c>
      <c r="AR379" s="101" t="s">
        <v>30</v>
      </c>
      <c r="AS379" s="101" t="s">
        <v>30</v>
      </c>
      <c r="AT379" s="102" t="s">
        <v>30</v>
      </c>
      <c r="AU379" s="194"/>
      <c r="AV379" s="194"/>
      <c r="AW379" s="88"/>
      <c r="AX379" s="88"/>
      <c r="AY379" s="196"/>
      <c r="AZ379" s="103"/>
      <c r="BA379" s="232"/>
      <c r="BB379" s="104"/>
      <c r="BC379" s="104"/>
      <c r="BD379" s="105"/>
      <c r="BE379" s="106"/>
      <c r="BF379" s="104"/>
      <c r="BG379" s="105"/>
      <c r="BH379" s="107"/>
      <c r="BI379" s="108"/>
      <c r="BJ379" s="109"/>
      <c r="BK379" s="109"/>
      <c r="BL379" s="110"/>
      <c r="BM379" s="109"/>
      <c r="BN379" s="111"/>
      <c r="BO379" s="111"/>
      <c r="BP379" s="112"/>
      <c r="BQ379" s="113"/>
      <c r="BR379" s="114"/>
      <c r="BS379" s="113"/>
      <c r="BT379" s="115"/>
      <c r="BU379" s="116"/>
      <c r="BV379" s="117"/>
      <c r="BW379" s="118"/>
      <c r="BX379" s="118"/>
      <c r="BY379" s="119"/>
      <c r="BZ379" s="118"/>
      <c r="CA379" s="105"/>
      <c r="CB379" s="109"/>
      <c r="CC379" s="108"/>
      <c r="CD379" s="108"/>
      <c r="CE379" s="108"/>
      <c r="CF379" s="109"/>
      <c r="CG379" s="120"/>
      <c r="CH379" s="120"/>
      <c r="CI379" s="121"/>
      <c r="CJ379" s="121"/>
      <c r="CK379" s="121"/>
      <c r="CL379" s="122"/>
      <c r="CM379" s="123"/>
      <c r="CN379" s="124"/>
      <c r="CO379" s="94"/>
      <c r="CP379" s="122"/>
      <c r="CQ379" s="125"/>
      <c r="CR379" s="126"/>
      <c r="CS379" s="127"/>
      <c r="CT379" s="128"/>
      <c r="CU379" s="129"/>
      <c r="CV379" s="130"/>
      <c r="CW379" s="131"/>
      <c r="CX379" s="129"/>
      <c r="CY379" s="132"/>
      <c r="CZ379" s="132"/>
      <c r="DA379" s="133"/>
      <c r="DB379" s="459"/>
      <c r="DC379" s="132"/>
      <c r="DD379" s="134"/>
    </row>
    <row r="380" spans="2:108" s="141" customFormat="1" x14ac:dyDescent="0.25">
      <c r="B380" s="197"/>
      <c r="C380" s="43"/>
      <c r="D380" s="84"/>
      <c r="E380" s="194"/>
      <c r="F380" s="85"/>
      <c r="G380" s="85"/>
      <c r="H380" s="86"/>
      <c r="I380" s="86"/>
      <c r="J380" s="145"/>
      <c r="K380" s="98"/>
      <c r="L380" s="87"/>
      <c r="M380" s="87"/>
      <c r="N380" s="88"/>
      <c r="O380" s="97"/>
      <c r="P380" s="90"/>
      <c r="Q380" s="89"/>
      <c r="R380" s="90"/>
      <c r="S380" s="91"/>
      <c r="T380" s="92"/>
      <c r="U380" s="91"/>
      <c r="V380" s="135"/>
      <c r="W380" s="194"/>
      <c r="X380" s="194"/>
      <c r="Y380" s="94">
        <f t="shared" si="586"/>
        <v>0</v>
      </c>
      <c r="Z380" s="86"/>
      <c r="AA380" s="86"/>
      <c r="AB380" s="86"/>
      <c r="AC380" s="86"/>
      <c r="AD380" s="95"/>
      <c r="AE380" s="96"/>
      <c r="AF380" s="83"/>
      <c r="AG380" s="98"/>
      <c r="AH380" s="194"/>
      <c r="AI380" s="99"/>
      <c r="AJ380" s="258"/>
      <c r="AK380" s="95"/>
      <c r="AL380" s="88"/>
      <c r="AM380" s="88"/>
      <c r="AN380" s="94"/>
      <c r="AO380" s="94">
        <f t="shared" si="577"/>
        <v>0</v>
      </c>
      <c r="AP380" s="100" t="s">
        <v>17</v>
      </c>
      <c r="AQ380" s="101" t="s">
        <v>30</v>
      </c>
      <c r="AR380" s="101" t="s">
        <v>30</v>
      </c>
      <c r="AS380" s="101" t="s">
        <v>30</v>
      </c>
      <c r="AT380" s="102" t="s">
        <v>30</v>
      </c>
      <c r="AU380" s="194"/>
      <c r="AV380" s="194"/>
      <c r="AW380" s="88"/>
      <c r="AX380" s="88"/>
      <c r="AY380" s="136"/>
      <c r="AZ380" s="103"/>
      <c r="BA380" s="92"/>
      <c r="BB380" s="137"/>
      <c r="BC380" s="104"/>
      <c r="BD380" s="105"/>
      <c r="BE380" s="105"/>
      <c r="BF380" s="104"/>
      <c r="BG380" s="105"/>
      <c r="BH380" s="107"/>
      <c r="BI380" s="108"/>
      <c r="BJ380" s="109"/>
      <c r="BK380" s="109"/>
      <c r="BL380" s="110"/>
      <c r="BM380" s="109"/>
      <c r="BN380" s="111"/>
      <c r="BO380" s="111"/>
      <c r="BP380" s="112"/>
      <c r="BQ380" s="113"/>
      <c r="BR380" s="114"/>
      <c r="BS380" s="113"/>
      <c r="BT380" s="115"/>
      <c r="BU380" s="116"/>
      <c r="BV380" s="117"/>
      <c r="BW380" s="118"/>
      <c r="BX380" s="118"/>
      <c r="BY380" s="118"/>
      <c r="BZ380" s="118"/>
      <c r="CA380" s="105"/>
      <c r="CB380" s="108"/>
      <c r="CC380" s="108"/>
      <c r="CD380" s="108"/>
      <c r="CE380" s="108"/>
      <c r="CF380" s="109"/>
      <c r="CG380" s="120"/>
      <c r="CH380" s="120"/>
      <c r="CI380" s="121"/>
      <c r="CJ380" s="121"/>
      <c r="CK380" s="121"/>
      <c r="CL380" s="122"/>
      <c r="CM380" s="123"/>
      <c r="CN380" s="124"/>
      <c r="CO380" s="94"/>
      <c r="CP380" s="122"/>
      <c r="CQ380" s="125"/>
      <c r="CR380" s="126"/>
      <c r="CS380" s="127"/>
      <c r="CT380" s="128"/>
      <c r="CU380" s="129"/>
      <c r="CV380" s="130"/>
      <c r="CW380" s="131"/>
      <c r="CX380" s="129"/>
      <c r="CY380" s="132"/>
      <c r="CZ380" s="132"/>
      <c r="DA380" s="133"/>
      <c r="DB380" s="459"/>
      <c r="DC380" s="132"/>
      <c r="DD380" s="134"/>
    </row>
    <row r="381" spans="2:108" s="141" customFormat="1" x14ac:dyDescent="0.25">
      <c r="B381" s="197"/>
      <c r="C381" s="43"/>
      <c r="D381" s="84"/>
      <c r="E381" s="194"/>
      <c r="F381" s="85"/>
      <c r="G381" s="85"/>
      <c r="H381" s="86"/>
      <c r="I381" s="86"/>
      <c r="J381" s="145"/>
      <c r="K381" s="98"/>
      <c r="L381" s="87"/>
      <c r="M381" s="87"/>
      <c r="N381" s="88"/>
      <c r="O381" s="97"/>
      <c r="P381" s="90"/>
      <c r="Q381" s="89"/>
      <c r="R381" s="90"/>
      <c r="S381" s="91"/>
      <c r="T381" s="92"/>
      <c r="U381" s="91"/>
      <c r="V381" s="93"/>
      <c r="W381" s="194"/>
      <c r="X381" s="194"/>
      <c r="Y381" s="94">
        <f t="shared" si="586"/>
        <v>0</v>
      </c>
      <c r="Z381" s="86"/>
      <c r="AA381" s="86"/>
      <c r="AB381" s="86"/>
      <c r="AC381" s="86"/>
      <c r="AD381" s="95"/>
      <c r="AE381" s="96"/>
      <c r="AF381" s="83"/>
      <c r="AG381" s="98"/>
      <c r="AH381" s="194"/>
      <c r="AI381" s="99"/>
      <c r="AJ381" s="258"/>
      <c r="AK381" s="95"/>
      <c r="AL381" s="88"/>
      <c r="AM381" s="88"/>
      <c r="AN381" s="94"/>
      <c r="AO381" s="94">
        <f t="shared" si="577"/>
        <v>0</v>
      </c>
      <c r="AP381" s="100" t="s">
        <v>17</v>
      </c>
      <c r="AQ381" s="101" t="s">
        <v>30</v>
      </c>
      <c r="AR381" s="101" t="s">
        <v>30</v>
      </c>
      <c r="AS381" s="101" t="s">
        <v>30</v>
      </c>
      <c r="AT381" s="102" t="s">
        <v>30</v>
      </c>
      <c r="AU381" s="194"/>
      <c r="AV381" s="194"/>
      <c r="AW381" s="88"/>
      <c r="AX381" s="88"/>
      <c r="AY381" s="136"/>
      <c r="AZ381" s="103"/>
      <c r="BA381" s="92"/>
      <c r="BB381" s="104"/>
      <c r="BC381" s="104"/>
      <c r="BD381" s="105"/>
      <c r="BE381" s="138"/>
      <c r="BF381" s="104"/>
      <c r="BG381" s="105"/>
      <c r="BH381" s="107"/>
      <c r="BI381" s="108"/>
      <c r="BJ381" s="109"/>
      <c r="BK381" s="109"/>
      <c r="BL381" s="110"/>
      <c r="BM381" s="109"/>
      <c r="BN381" s="111"/>
      <c r="BO381" s="111"/>
      <c r="BP381" s="112"/>
      <c r="BQ381" s="113"/>
      <c r="BR381" s="114"/>
      <c r="BS381" s="113"/>
      <c r="BT381" s="115"/>
      <c r="BU381" s="116"/>
      <c r="BV381" s="117"/>
      <c r="BW381" s="118"/>
      <c r="BX381" s="118"/>
      <c r="BY381" s="119"/>
      <c r="BZ381" s="118"/>
      <c r="CA381" s="105"/>
      <c r="CB381" s="108"/>
      <c r="CC381" s="108"/>
      <c r="CD381" s="139"/>
      <c r="CE381" s="108"/>
      <c r="CF381" s="109"/>
      <c r="CG381" s="120"/>
      <c r="CH381" s="120"/>
      <c r="CI381" s="121"/>
      <c r="CJ381" s="121"/>
      <c r="CK381" s="121"/>
      <c r="CL381" s="122"/>
      <c r="CM381" s="123"/>
      <c r="CN381" s="124"/>
      <c r="CO381" s="94"/>
      <c r="CP381" s="122"/>
      <c r="CQ381" s="125"/>
      <c r="CR381" s="126"/>
      <c r="CS381" s="127"/>
      <c r="CT381" s="128"/>
      <c r="CU381" s="129"/>
      <c r="CV381" s="130"/>
      <c r="CW381" s="131"/>
      <c r="CX381" s="129"/>
      <c r="CY381" s="132"/>
      <c r="CZ381" s="132"/>
      <c r="DA381" s="133"/>
      <c r="DB381" s="459"/>
      <c r="DC381" s="132"/>
      <c r="DD381" s="134"/>
    </row>
    <row r="382" spans="2:108" s="141" customFormat="1" ht="15" x14ac:dyDescent="0.25">
      <c r="B382" s="197"/>
      <c r="C382" s="187"/>
      <c r="D382" s="84"/>
      <c r="E382" s="194"/>
      <c r="F382" s="85"/>
      <c r="G382" s="85"/>
      <c r="H382" s="86"/>
      <c r="I382" s="216"/>
      <c r="J382" s="191"/>
      <c r="K382" s="143"/>
      <c r="L382" s="87"/>
      <c r="M382" s="190"/>
      <c r="N382" s="88"/>
      <c r="O382" s="97"/>
      <c r="P382" s="90"/>
      <c r="Q382" s="89"/>
      <c r="R382" s="90"/>
      <c r="S382" s="91"/>
      <c r="T382" s="92"/>
      <c r="U382" s="91"/>
      <c r="V382" s="248"/>
      <c r="W382" s="194"/>
      <c r="X382" s="194"/>
      <c r="Y382" s="94">
        <f t="shared" si="586"/>
        <v>0</v>
      </c>
      <c r="Z382" s="192"/>
      <c r="AA382" s="192"/>
      <c r="AB382" s="192"/>
      <c r="AC382" s="192"/>
      <c r="AD382" s="146"/>
      <c r="AE382" s="96"/>
      <c r="AF382" s="83"/>
      <c r="AG382" s="98"/>
      <c r="AH382" s="194"/>
      <c r="AI382" s="195"/>
      <c r="AJ382" s="257"/>
      <c r="AK382" s="146"/>
      <c r="AL382" s="88"/>
      <c r="AM382" s="88"/>
      <c r="AN382" s="94"/>
      <c r="AO382" s="94">
        <f t="shared" si="577"/>
        <v>0</v>
      </c>
      <c r="AP382" s="100" t="s">
        <v>17</v>
      </c>
      <c r="AQ382" s="101" t="s">
        <v>30</v>
      </c>
      <c r="AR382" s="101" t="s">
        <v>30</v>
      </c>
      <c r="AS382" s="101" t="s">
        <v>30</v>
      </c>
      <c r="AT382" s="102" t="s">
        <v>30</v>
      </c>
      <c r="AU382" s="194"/>
      <c r="AV382" s="194"/>
      <c r="AW382" s="88"/>
      <c r="AX382" s="88"/>
      <c r="AY382" s="196"/>
      <c r="AZ382" s="103"/>
      <c r="BA382" s="232"/>
      <c r="BB382" s="104"/>
      <c r="BC382" s="104"/>
      <c r="BD382" s="105"/>
      <c r="BE382" s="106"/>
      <c r="BF382" s="104"/>
      <c r="BG382" s="105"/>
      <c r="BH382" s="107"/>
      <c r="BI382" s="108"/>
      <c r="BJ382" s="109"/>
      <c r="BK382" s="109"/>
      <c r="BL382" s="110"/>
      <c r="BM382" s="109"/>
      <c r="BN382" s="111"/>
      <c r="BO382" s="111"/>
      <c r="BP382" s="112"/>
      <c r="BQ382" s="113"/>
      <c r="BR382" s="114"/>
      <c r="BS382" s="113"/>
      <c r="BT382" s="115"/>
      <c r="BU382" s="116"/>
      <c r="BV382" s="117"/>
      <c r="BW382" s="118"/>
      <c r="BX382" s="118"/>
      <c r="BY382" s="119"/>
      <c r="BZ382" s="118"/>
      <c r="CA382" s="105"/>
      <c r="CB382" s="109"/>
      <c r="CC382" s="108"/>
      <c r="CD382" s="108"/>
      <c r="CE382" s="108"/>
      <c r="CF382" s="109"/>
      <c r="CG382" s="120"/>
      <c r="CH382" s="120"/>
      <c r="CI382" s="121"/>
      <c r="CJ382" s="121"/>
      <c r="CK382" s="121"/>
      <c r="CL382" s="122"/>
      <c r="CM382" s="123"/>
      <c r="CN382" s="124"/>
      <c r="CO382" s="94"/>
      <c r="CP382" s="122"/>
      <c r="CQ382" s="125"/>
      <c r="CR382" s="126"/>
      <c r="CS382" s="127"/>
      <c r="CT382" s="128"/>
      <c r="CU382" s="129"/>
      <c r="CV382" s="130"/>
      <c r="CW382" s="131"/>
      <c r="CX382" s="129"/>
      <c r="CY382" s="132"/>
      <c r="CZ382" s="132"/>
      <c r="DA382" s="133"/>
      <c r="DB382" s="459"/>
      <c r="DC382" s="132"/>
      <c r="DD382" s="134"/>
    </row>
    <row r="383" spans="2:108" s="141" customFormat="1" x14ac:dyDescent="0.25">
      <c r="B383" s="197"/>
      <c r="C383" s="43"/>
      <c r="D383" s="84"/>
      <c r="E383" s="194"/>
      <c r="F383" s="85"/>
      <c r="G383" s="85"/>
      <c r="H383" s="86"/>
      <c r="I383" s="86"/>
      <c r="J383" s="145"/>
      <c r="K383" s="98"/>
      <c r="L383" s="87"/>
      <c r="M383" s="87"/>
      <c r="N383" s="88"/>
      <c r="O383" s="97"/>
      <c r="P383" s="90"/>
      <c r="Q383" s="89"/>
      <c r="R383" s="90"/>
      <c r="S383" s="91"/>
      <c r="T383" s="92"/>
      <c r="U383" s="91"/>
      <c r="V383" s="135"/>
      <c r="W383" s="194"/>
      <c r="X383" s="194"/>
      <c r="Y383" s="94">
        <f t="shared" si="586"/>
        <v>0</v>
      </c>
      <c r="Z383" s="86"/>
      <c r="AA383" s="86"/>
      <c r="AB383" s="86"/>
      <c r="AC383" s="86"/>
      <c r="AD383" s="95"/>
      <c r="AE383" s="96"/>
      <c r="AF383" s="83"/>
      <c r="AG383" s="98"/>
      <c r="AH383" s="194"/>
      <c r="AI383" s="99"/>
      <c r="AJ383" s="258"/>
      <c r="AK383" s="95"/>
      <c r="AL383" s="88"/>
      <c r="AM383" s="88"/>
      <c r="AN383" s="94"/>
      <c r="AO383" s="94">
        <f t="shared" si="577"/>
        <v>0</v>
      </c>
      <c r="AP383" s="100" t="s">
        <v>17</v>
      </c>
      <c r="AQ383" s="101" t="s">
        <v>30</v>
      </c>
      <c r="AR383" s="101" t="s">
        <v>30</v>
      </c>
      <c r="AS383" s="101" t="s">
        <v>30</v>
      </c>
      <c r="AT383" s="102" t="s">
        <v>30</v>
      </c>
      <c r="AU383" s="194"/>
      <c r="AV383" s="194"/>
      <c r="AW383" s="88"/>
      <c r="AX383" s="88"/>
      <c r="AY383" s="136"/>
      <c r="AZ383" s="103"/>
      <c r="BA383" s="92"/>
      <c r="BB383" s="137"/>
      <c r="BC383" s="104"/>
      <c r="BD383" s="105"/>
      <c r="BE383" s="105"/>
      <c r="BF383" s="104"/>
      <c r="BG383" s="105"/>
      <c r="BH383" s="107"/>
      <c r="BI383" s="108"/>
      <c r="BJ383" s="109"/>
      <c r="BK383" s="109"/>
      <c r="BL383" s="110"/>
      <c r="BM383" s="109"/>
      <c r="BN383" s="111"/>
      <c r="BO383" s="111"/>
      <c r="BP383" s="112"/>
      <c r="BQ383" s="113"/>
      <c r="BR383" s="114"/>
      <c r="BS383" s="113"/>
      <c r="BT383" s="115"/>
      <c r="BU383" s="116"/>
      <c r="BV383" s="117"/>
      <c r="BW383" s="118"/>
      <c r="BX383" s="118"/>
      <c r="BY383" s="118"/>
      <c r="BZ383" s="118"/>
      <c r="CA383" s="105"/>
      <c r="CB383" s="108"/>
      <c r="CC383" s="108"/>
      <c r="CD383" s="108"/>
      <c r="CE383" s="108"/>
      <c r="CF383" s="109"/>
      <c r="CG383" s="120"/>
      <c r="CH383" s="120"/>
      <c r="CI383" s="121"/>
      <c r="CJ383" s="121"/>
      <c r="CK383" s="121"/>
      <c r="CL383" s="122"/>
      <c r="CM383" s="123"/>
      <c r="CN383" s="124"/>
      <c r="CO383" s="94"/>
      <c r="CP383" s="122"/>
      <c r="CQ383" s="125"/>
      <c r="CR383" s="126"/>
      <c r="CS383" s="127"/>
      <c r="CT383" s="128"/>
      <c r="CU383" s="129"/>
      <c r="CV383" s="130"/>
      <c r="CW383" s="131"/>
      <c r="CX383" s="129"/>
      <c r="CY383" s="132"/>
      <c r="CZ383" s="132"/>
      <c r="DA383" s="133"/>
      <c r="DB383" s="459"/>
      <c r="DC383" s="132"/>
      <c r="DD383" s="134"/>
    </row>
    <row r="384" spans="2:108" s="141" customFormat="1" x14ac:dyDescent="0.25">
      <c r="B384" s="197"/>
      <c r="C384" s="43"/>
      <c r="D384" s="84"/>
      <c r="E384" s="194"/>
      <c r="F384" s="85"/>
      <c r="G384" s="85"/>
      <c r="H384" s="86"/>
      <c r="I384" s="86"/>
      <c r="J384" s="145"/>
      <c r="K384" s="98"/>
      <c r="L384" s="87"/>
      <c r="M384" s="87"/>
      <c r="N384" s="88"/>
      <c r="O384" s="97"/>
      <c r="P384" s="90"/>
      <c r="Q384" s="89"/>
      <c r="R384" s="90"/>
      <c r="S384" s="91"/>
      <c r="T384" s="92"/>
      <c r="U384" s="91"/>
      <c r="V384" s="93"/>
      <c r="W384" s="194"/>
      <c r="X384" s="194"/>
      <c r="Y384" s="94">
        <f t="shared" si="586"/>
        <v>0</v>
      </c>
      <c r="Z384" s="86"/>
      <c r="AA384" s="86"/>
      <c r="AB384" s="86"/>
      <c r="AC384" s="86"/>
      <c r="AD384" s="95"/>
      <c r="AE384" s="96"/>
      <c r="AF384" s="83"/>
      <c r="AG384" s="98"/>
      <c r="AH384" s="194"/>
      <c r="AI384" s="99"/>
      <c r="AJ384" s="258"/>
      <c r="AK384" s="95"/>
      <c r="AL384" s="88"/>
      <c r="AM384" s="88"/>
      <c r="AN384" s="94"/>
      <c r="AO384" s="94">
        <f t="shared" si="577"/>
        <v>0</v>
      </c>
      <c r="AP384" s="100" t="s">
        <v>17</v>
      </c>
      <c r="AQ384" s="101" t="s">
        <v>30</v>
      </c>
      <c r="AR384" s="101" t="s">
        <v>30</v>
      </c>
      <c r="AS384" s="101" t="s">
        <v>30</v>
      </c>
      <c r="AT384" s="102" t="s">
        <v>30</v>
      </c>
      <c r="AU384" s="194"/>
      <c r="AV384" s="194"/>
      <c r="AW384" s="88"/>
      <c r="AX384" s="88"/>
      <c r="AY384" s="136"/>
      <c r="AZ384" s="103"/>
      <c r="BA384" s="92"/>
      <c r="BB384" s="104"/>
      <c r="BC384" s="104"/>
      <c r="BD384" s="105"/>
      <c r="BE384" s="138"/>
      <c r="BF384" s="104"/>
      <c r="BG384" s="105"/>
      <c r="BH384" s="107"/>
      <c r="BI384" s="108"/>
      <c r="BJ384" s="109"/>
      <c r="BK384" s="109"/>
      <c r="BL384" s="110"/>
      <c r="BM384" s="109"/>
      <c r="BN384" s="111"/>
      <c r="BO384" s="111"/>
      <c r="BP384" s="112"/>
      <c r="BQ384" s="113"/>
      <c r="BR384" s="114"/>
      <c r="BS384" s="113"/>
      <c r="BT384" s="115"/>
      <c r="BU384" s="116"/>
      <c r="BV384" s="117"/>
      <c r="BW384" s="118"/>
      <c r="BX384" s="118"/>
      <c r="BY384" s="119"/>
      <c r="BZ384" s="118"/>
      <c r="CA384" s="105"/>
      <c r="CB384" s="108"/>
      <c r="CC384" s="108"/>
      <c r="CD384" s="139"/>
      <c r="CE384" s="108"/>
      <c r="CF384" s="109"/>
      <c r="CG384" s="120"/>
      <c r="CH384" s="120"/>
      <c r="CI384" s="121"/>
      <c r="CJ384" s="121"/>
      <c r="CK384" s="121"/>
      <c r="CL384" s="122"/>
      <c r="CM384" s="123"/>
      <c r="CN384" s="124"/>
      <c r="CO384" s="94"/>
      <c r="CP384" s="122"/>
      <c r="CQ384" s="125"/>
      <c r="CR384" s="126"/>
      <c r="CS384" s="127"/>
      <c r="CT384" s="128"/>
      <c r="CU384" s="129"/>
      <c r="CV384" s="130"/>
      <c r="CW384" s="131"/>
      <c r="CX384" s="129"/>
      <c r="CY384" s="132"/>
      <c r="CZ384" s="132"/>
      <c r="DA384" s="133"/>
      <c r="DB384" s="459"/>
      <c r="DC384" s="132"/>
      <c r="DD384" s="134"/>
    </row>
    <row r="385" spans="2:108" s="141" customFormat="1" ht="15" x14ac:dyDescent="0.25">
      <c r="B385" s="197"/>
      <c r="C385" s="187"/>
      <c r="D385" s="84"/>
      <c r="E385" s="194"/>
      <c r="F385" s="85"/>
      <c r="G385" s="85"/>
      <c r="H385" s="86"/>
      <c r="I385" s="216"/>
      <c r="J385" s="191"/>
      <c r="K385" s="143"/>
      <c r="L385" s="87"/>
      <c r="M385" s="190"/>
      <c r="N385" s="88"/>
      <c r="O385" s="97"/>
      <c r="P385" s="90"/>
      <c r="Q385" s="89"/>
      <c r="R385" s="90"/>
      <c r="S385" s="91"/>
      <c r="T385" s="92"/>
      <c r="U385" s="91"/>
      <c r="V385" s="248"/>
      <c r="W385" s="194"/>
      <c r="X385" s="194"/>
      <c r="Y385" s="94">
        <f t="shared" si="586"/>
        <v>0</v>
      </c>
      <c r="Z385" s="192"/>
      <c r="AA385" s="192"/>
      <c r="AB385" s="192"/>
      <c r="AC385" s="192"/>
      <c r="AD385" s="146"/>
      <c r="AE385" s="96"/>
      <c r="AF385" s="83"/>
      <c r="AG385" s="98"/>
      <c r="AH385" s="194"/>
      <c r="AI385" s="195"/>
      <c r="AJ385" s="257"/>
      <c r="AK385" s="146"/>
      <c r="AL385" s="88"/>
      <c r="AM385" s="88"/>
      <c r="AN385" s="94"/>
      <c r="AO385" s="94">
        <f t="shared" si="577"/>
        <v>0</v>
      </c>
      <c r="AP385" s="100" t="s">
        <v>17</v>
      </c>
      <c r="AQ385" s="101" t="s">
        <v>30</v>
      </c>
      <c r="AR385" s="101" t="s">
        <v>30</v>
      </c>
      <c r="AS385" s="101" t="s">
        <v>30</v>
      </c>
      <c r="AT385" s="102" t="s">
        <v>30</v>
      </c>
      <c r="AU385" s="194"/>
      <c r="AV385" s="194"/>
      <c r="AW385" s="88"/>
      <c r="AX385" s="88"/>
      <c r="AY385" s="196"/>
      <c r="AZ385" s="103"/>
      <c r="BA385" s="232"/>
      <c r="BB385" s="104"/>
      <c r="BC385" s="104"/>
      <c r="BD385" s="105"/>
      <c r="BE385" s="106"/>
      <c r="BF385" s="104"/>
      <c r="BG385" s="105"/>
      <c r="BH385" s="107"/>
      <c r="BI385" s="108"/>
      <c r="BJ385" s="109"/>
      <c r="BK385" s="109"/>
      <c r="BL385" s="110"/>
      <c r="BM385" s="109"/>
      <c r="BN385" s="111"/>
      <c r="BO385" s="111"/>
      <c r="BP385" s="112"/>
      <c r="BQ385" s="113"/>
      <c r="BR385" s="114"/>
      <c r="BS385" s="113"/>
      <c r="BT385" s="115"/>
      <c r="BU385" s="116"/>
      <c r="BV385" s="117"/>
      <c r="BW385" s="118"/>
      <c r="BX385" s="118"/>
      <c r="BY385" s="119"/>
      <c r="BZ385" s="118"/>
      <c r="CA385" s="105"/>
      <c r="CB385" s="109"/>
      <c r="CC385" s="108"/>
      <c r="CD385" s="108"/>
      <c r="CE385" s="108"/>
      <c r="CF385" s="109"/>
      <c r="CG385" s="120"/>
      <c r="CH385" s="120"/>
      <c r="CI385" s="121"/>
      <c r="CJ385" s="121"/>
      <c r="CK385" s="121"/>
      <c r="CL385" s="122"/>
      <c r="CM385" s="123"/>
      <c r="CN385" s="124"/>
      <c r="CO385" s="94"/>
      <c r="CP385" s="122"/>
      <c r="CQ385" s="125"/>
      <c r="CR385" s="126"/>
      <c r="CS385" s="127"/>
      <c r="CT385" s="128"/>
      <c r="CU385" s="129"/>
      <c r="CV385" s="130"/>
      <c r="CW385" s="131"/>
      <c r="CX385" s="129"/>
      <c r="CY385" s="132"/>
      <c r="CZ385" s="132"/>
      <c r="DA385" s="133"/>
      <c r="DB385" s="459"/>
      <c r="DC385" s="132"/>
      <c r="DD385" s="134"/>
    </row>
    <row r="386" spans="2:108" s="141" customFormat="1" x14ac:dyDescent="0.25">
      <c r="B386" s="197"/>
      <c r="C386" s="43"/>
      <c r="D386" s="84"/>
      <c r="E386" s="194"/>
      <c r="F386" s="85"/>
      <c r="G386" s="85"/>
      <c r="H386" s="86"/>
      <c r="I386" s="86"/>
      <c r="J386" s="145"/>
      <c r="K386" s="98"/>
      <c r="L386" s="87"/>
      <c r="M386" s="87"/>
      <c r="N386" s="88"/>
      <c r="O386" s="97"/>
      <c r="P386" s="90"/>
      <c r="Q386" s="89"/>
      <c r="R386" s="90"/>
      <c r="S386" s="91"/>
      <c r="T386" s="92"/>
      <c r="U386" s="91"/>
      <c r="V386" s="135"/>
      <c r="W386" s="194"/>
      <c r="X386" s="194"/>
      <c r="Y386" s="94">
        <f t="shared" si="586"/>
        <v>0</v>
      </c>
      <c r="Z386" s="86"/>
      <c r="AA386" s="86"/>
      <c r="AB386" s="86"/>
      <c r="AC386" s="86"/>
      <c r="AD386" s="95"/>
      <c r="AE386" s="96"/>
      <c r="AF386" s="83"/>
      <c r="AG386" s="98"/>
      <c r="AH386" s="194"/>
      <c r="AI386" s="99"/>
      <c r="AJ386" s="258"/>
      <c r="AK386" s="95"/>
      <c r="AL386" s="88"/>
      <c r="AM386" s="88"/>
      <c r="AN386" s="94"/>
      <c r="AO386" s="94">
        <f t="shared" si="577"/>
        <v>0</v>
      </c>
      <c r="AP386" s="100" t="s">
        <v>17</v>
      </c>
      <c r="AQ386" s="101" t="s">
        <v>30</v>
      </c>
      <c r="AR386" s="101" t="s">
        <v>30</v>
      </c>
      <c r="AS386" s="101" t="s">
        <v>30</v>
      </c>
      <c r="AT386" s="102" t="s">
        <v>30</v>
      </c>
      <c r="AU386" s="194"/>
      <c r="AV386" s="194"/>
      <c r="AW386" s="88"/>
      <c r="AX386" s="88"/>
      <c r="AY386" s="136"/>
      <c r="AZ386" s="103"/>
      <c r="BA386" s="92"/>
      <c r="BB386" s="137"/>
      <c r="BC386" s="104"/>
      <c r="BD386" s="105"/>
      <c r="BE386" s="105"/>
      <c r="BF386" s="104"/>
      <c r="BG386" s="105"/>
      <c r="BH386" s="107"/>
      <c r="BI386" s="108"/>
      <c r="BJ386" s="109"/>
      <c r="BK386" s="109"/>
      <c r="BL386" s="110"/>
      <c r="BM386" s="109"/>
      <c r="BN386" s="111"/>
      <c r="BO386" s="111"/>
      <c r="BP386" s="112"/>
      <c r="BQ386" s="113"/>
      <c r="BR386" s="114"/>
      <c r="BS386" s="113"/>
      <c r="BT386" s="115"/>
      <c r="BU386" s="116"/>
      <c r="BV386" s="117"/>
      <c r="BW386" s="118"/>
      <c r="BX386" s="118"/>
      <c r="BY386" s="118"/>
      <c r="BZ386" s="118"/>
      <c r="CA386" s="105"/>
      <c r="CB386" s="108"/>
      <c r="CC386" s="108"/>
      <c r="CD386" s="108"/>
      <c r="CE386" s="108"/>
      <c r="CF386" s="109"/>
      <c r="CG386" s="120"/>
      <c r="CH386" s="120"/>
      <c r="CI386" s="121"/>
      <c r="CJ386" s="121"/>
      <c r="CK386" s="121"/>
      <c r="CL386" s="122"/>
      <c r="CM386" s="123"/>
      <c r="CN386" s="124"/>
      <c r="CO386" s="94"/>
      <c r="CP386" s="122"/>
      <c r="CQ386" s="125"/>
      <c r="CR386" s="126"/>
      <c r="CS386" s="127"/>
      <c r="CT386" s="128"/>
      <c r="CU386" s="129"/>
      <c r="CV386" s="130"/>
      <c r="CW386" s="131"/>
      <c r="CX386" s="129"/>
      <c r="CY386" s="132"/>
      <c r="CZ386" s="132"/>
      <c r="DA386" s="133"/>
      <c r="DB386" s="459"/>
      <c r="DC386" s="132"/>
      <c r="DD386" s="134"/>
    </row>
    <row r="387" spans="2:108" s="141" customFormat="1" x14ac:dyDescent="0.25">
      <c r="B387" s="197"/>
      <c r="C387" s="43"/>
      <c r="D387" s="84"/>
      <c r="E387" s="194"/>
      <c r="F387" s="85"/>
      <c r="G387" s="85"/>
      <c r="H387" s="86"/>
      <c r="I387" s="86"/>
      <c r="J387" s="145"/>
      <c r="K387" s="98"/>
      <c r="L387" s="87"/>
      <c r="M387" s="87"/>
      <c r="N387" s="88"/>
      <c r="O387" s="97"/>
      <c r="P387" s="90"/>
      <c r="Q387" s="89"/>
      <c r="R387" s="90"/>
      <c r="S387" s="91"/>
      <c r="T387" s="92"/>
      <c r="U387" s="91"/>
      <c r="V387" s="93"/>
      <c r="W387" s="194"/>
      <c r="X387" s="194"/>
      <c r="Y387" s="94">
        <f t="shared" si="586"/>
        <v>0</v>
      </c>
      <c r="Z387" s="86"/>
      <c r="AA387" s="86"/>
      <c r="AB387" s="86"/>
      <c r="AC387" s="86"/>
      <c r="AD387" s="95"/>
      <c r="AE387" s="96"/>
      <c r="AF387" s="83"/>
      <c r="AG387" s="98"/>
      <c r="AH387" s="194"/>
      <c r="AI387" s="99"/>
      <c r="AJ387" s="258"/>
      <c r="AK387" s="95"/>
      <c r="AL387" s="88"/>
      <c r="AM387" s="88"/>
      <c r="AN387" s="94"/>
      <c r="AO387" s="94">
        <f t="shared" si="577"/>
        <v>0</v>
      </c>
      <c r="AP387" s="100" t="s">
        <v>17</v>
      </c>
      <c r="AQ387" s="101" t="s">
        <v>30</v>
      </c>
      <c r="AR387" s="101" t="s">
        <v>30</v>
      </c>
      <c r="AS387" s="101" t="s">
        <v>30</v>
      </c>
      <c r="AT387" s="102" t="s">
        <v>30</v>
      </c>
      <c r="AU387" s="194"/>
      <c r="AV387" s="194"/>
      <c r="AW387" s="88"/>
      <c r="AX387" s="88"/>
      <c r="AY387" s="136"/>
      <c r="AZ387" s="103"/>
      <c r="BA387" s="92"/>
      <c r="BB387" s="104"/>
      <c r="BC387" s="104"/>
      <c r="BD387" s="105"/>
      <c r="BE387" s="138"/>
      <c r="BF387" s="104"/>
      <c r="BG387" s="105"/>
      <c r="BH387" s="107"/>
      <c r="BI387" s="108"/>
      <c r="BJ387" s="109"/>
      <c r="BK387" s="109"/>
      <c r="BL387" s="110"/>
      <c r="BM387" s="109"/>
      <c r="BN387" s="111"/>
      <c r="BO387" s="111"/>
      <c r="BP387" s="112"/>
      <c r="BQ387" s="113"/>
      <c r="BR387" s="114"/>
      <c r="BS387" s="113"/>
      <c r="BT387" s="115"/>
      <c r="BU387" s="116"/>
      <c r="BV387" s="117"/>
      <c r="BW387" s="118"/>
      <c r="BX387" s="118"/>
      <c r="BY387" s="119"/>
      <c r="BZ387" s="118"/>
      <c r="CA387" s="105"/>
      <c r="CB387" s="108"/>
      <c r="CC387" s="108"/>
      <c r="CD387" s="139"/>
      <c r="CE387" s="108"/>
      <c r="CF387" s="109"/>
      <c r="CG387" s="120"/>
      <c r="CH387" s="120"/>
      <c r="CI387" s="121"/>
      <c r="CJ387" s="121"/>
      <c r="CK387" s="121"/>
      <c r="CL387" s="122"/>
      <c r="CM387" s="123"/>
      <c r="CN387" s="124"/>
      <c r="CO387" s="94"/>
      <c r="CP387" s="122"/>
      <c r="CQ387" s="125"/>
      <c r="CR387" s="126"/>
      <c r="CS387" s="127"/>
      <c r="CT387" s="128"/>
      <c r="CU387" s="129"/>
      <c r="CV387" s="130"/>
      <c r="CW387" s="131"/>
      <c r="CX387" s="129"/>
      <c r="CY387" s="132"/>
      <c r="CZ387" s="132"/>
      <c r="DA387" s="133"/>
      <c r="DB387" s="459"/>
      <c r="DC387" s="132"/>
      <c r="DD387" s="134"/>
    </row>
    <row r="388" spans="2:108" s="141" customFormat="1" ht="15" x14ac:dyDescent="0.25">
      <c r="B388" s="197"/>
      <c r="C388" s="187"/>
      <c r="D388" s="84"/>
      <c r="E388" s="194"/>
      <c r="F388" s="85"/>
      <c r="G388" s="85"/>
      <c r="H388" s="86"/>
      <c r="I388" s="216"/>
      <c r="J388" s="191"/>
      <c r="K388" s="143"/>
      <c r="L388" s="87"/>
      <c r="M388" s="190"/>
      <c r="N388" s="88"/>
      <c r="O388" s="97"/>
      <c r="P388" s="90"/>
      <c r="Q388" s="89"/>
      <c r="R388" s="90"/>
      <c r="S388" s="91"/>
      <c r="T388" s="92"/>
      <c r="U388" s="91"/>
      <c r="V388" s="248"/>
      <c r="W388" s="194"/>
      <c r="X388" s="194"/>
      <c r="Y388" s="94">
        <f t="shared" si="586"/>
        <v>0</v>
      </c>
      <c r="Z388" s="192"/>
      <c r="AA388" s="192"/>
      <c r="AB388" s="192"/>
      <c r="AC388" s="192"/>
      <c r="AD388" s="146"/>
      <c r="AE388" s="96"/>
      <c r="AF388" s="83"/>
      <c r="AG388" s="98"/>
      <c r="AH388" s="194"/>
      <c r="AI388" s="195"/>
      <c r="AJ388" s="257"/>
      <c r="AK388" s="146"/>
      <c r="AL388" s="88"/>
      <c r="AM388" s="88"/>
      <c r="AN388" s="94"/>
      <c r="AO388" s="94">
        <f t="shared" ref="AO388:AO392" si="604">+AM388+AN388</f>
        <v>0</v>
      </c>
      <c r="AP388" s="100" t="s">
        <v>17</v>
      </c>
      <c r="AQ388" s="101" t="s">
        <v>30</v>
      </c>
      <c r="AR388" s="101" t="s">
        <v>30</v>
      </c>
      <c r="AS388" s="101" t="s">
        <v>30</v>
      </c>
      <c r="AT388" s="102" t="s">
        <v>30</v>
      </c>
      <c r="AU388" s="194"/>
      <c r="AV388" s="194"/>
      <c r="AW388" s="88"/>
      <c r="AX388" s="88"/>
      <c r="AY388" s="196"/>
      <c r="AZ388" s="103"/>
      <c r="BA388" s="232"/>
      <c r="BB388" s="104"/>
      <c r="BC388" s="104"/>
      <c r="BD388" s="105"/>
      <c r="BE388" s="106"/>
      <c r="BF388" s="104"/>
      <c r="BG388" s="105"/>
      <c r="BH388" s="107"/>
      <c r="BI388" s="108"/>
      <c r="BJ388" s="109"/>
      <c r="BK388" s="109"/>
      <c r="BL388" s="110"/>
      <c r="BM388" s="109"/>
      <c r="BN388" s="111"/>
      <c r="BO388" s="111"/>
      <c r="BP388" s="112"/>
      <c r="BQ388" s="113"/>
      <c r="BR388" s="114"/>
      <c r="BS388" s="113"/>
      <c r="BT388" s="115"/>
      <c r="BU388" s="116"/>
      <c r="BV388" s="117"/>
      <c r="BW388" s="118"/>
      <c r="BX388" s="118"/>
      <c r="BY388" s="119"/>
      <c r="BZ388" s="118"/>
      <c r="CA388" s="105"/>
      <c r="CB388" s="109"/>
      <c r="CC388" s="108"/>
      <c r="CD388" s="108"/>
      <c r="CE388" s="108"/>
      <c r="CF388" s="109"/>
      <c r="CG388" s="120"/>
      <c r="CH388" s="120"/>
      <c r="CI388" s="121"/>
      <c r="CJ388" s="121"/>
      <c r="CK388" s="121"/>
      <c r="CL388" s="122"/>
      <c r="CM388" s="123"/>
      <c r="CN388" s="124"/>
      <c r="CO388" s="94"/>
      <c r="CP388" s="122"/>
      <c r="CQ388" s="125"/>
      <c r="CR388" s="126"/>
      <c r="CS388" s="127"/>
      <c r="CT388" s="128"/>
      <c r="CU388" s="129"/>
      <c r="CV388" s="130"/>
      <c r="CW388" s="131"/>
      <c r="CX388" s="129"/>
      <c r="CY388" s="132"/>
      <c r="CZ388" s="132"/>
      <c r="DA388" s="133"/>
      <c r="DB388" s="459"/>
      <c r="DC388" s="132"/>
      <c r="DD388" s="134"/>
    </row>
    <row r="389" spans="2:108" s="141" customFormat="1" x14ac:dyDescent="0.25">
      <c r="B389" s="197"/>
      <c r="C389" s="43"/>
      <c r="D389" s="84"/>
      <c r="E389" s="194"/>
      <c r="F389" s="85"/>
      <c r="G389" s="85"/>
      <c r="H389" s="86"/>
      <c r="I389" s="86"/>
      <c r="J389" s="145"/>
      <c r="K389" s="98"/>
      <c r="L389" s="87"/>
      <c r="M389" s="87"/>
      <c r="N389" s="88"/>
      <c r="O389" s="97"/>
      <c r="P389" s="90"/>
      <c r="Q389" s="89"/>
      <c r="R389" s="90"/>
      <c r="S389" s="91"/>
      <c r="T389" s="92"/>
      <c r="U389" s="91"/>
      <c r="V389" s="135"/>
      <c r="W389" s="194"/>
      <c r="X389" s="194"/>
      <c r="Y389" s="94">
        <f t="shared" ref="Y389:Y392" si="605">W389-X389</f>
        <v>0</v>
      </c>
      <c r="Z389" s="86"/>
      <c r="AA389" s="86"/>
      <c r="AB389" s="86"/>
      <c r="AC389" s="86"/>
      <c r="AD389" s="95"/>
      <c r="AE389" s="96"/>
      <c r="AF389" s="83"/>
      <c r="AG389" s="98"/>
      <c r="AH389" s="194"/>
      <c r="AI389" s="99"/>
      <c r="AJ389" s="258"/>
      <c r="AK389" s="95"/>
      <c r="AL389" s="88"/>
      <c r="AM389" s="88"/>
      <c r="AN389" s="94"/>
      <c r="AO389" s="94">
        <f t="shared" si="604"/>
        <v>0</v>
      </c>
      <c r="AP389" s="100" t="s">
        <v>17</v>
      </c>
      <c r="AQ389" s="101" t="s">
        <v>30</v>
      </c>
      <c r="AR389" s="101" t="s">
        <v>30</v>
      </c>
      <c r="AS389" s="101" t="s">
        <v>30</v>
      </c>
      <c r="AT389" s="102" t="s">
        <v>30</v>
      </c>
      <c r="AU389" s="194"/>
      <c r="AV389" s="194"/>
      <c r="AW389" s="88"/>
      <c r="AX389" s="88"/>
      <c r="AY389" s="136"/>
      <c r="AZ389" s="103"/>
      <c r="BA389" s="92"/>
      <c r="BB389" s="137"/>
      <c r="BC389" s="104"/>
      <c r="BD389" s="105"/>
      <c r="BE389" s="105"/>
      <c r="BF389" s="104"/>
      <c r="BG389" s="105"/>
      <c r="BH389" s="107"/>
      <c r="BI389" s="108"/>
      <c r="BJ389" s="109"/>
      <c r="BK389" s="109"/>
      <c r="BL389" s="110"/>
      <c r="BM389" s="109"/>
      <c r="BN389" s="111"/>
      <c r="BO389" s="111"/>
      <c r="BP389" s="112"/>
      <c r="BQ389" s="113"/>
      <c r="BR389" s="114"/>
      <c r="BS389" s="113"/>
      <c r="BT389" s="115"/>
      <c r="BU389" s="116"/>
      <c r="BV389" s="117"/>
      <c r="BW389" s="118"/>
      <c r="BX389" s="118"/>
      <c r="BY389" s="118"/>
      <c r="BZ389" s="118"/>
      <c r="CA389" s="105"/>
      <c r="CB389" s="108"/>
      <c r="CC389" s="108"/>
      <c r="CD389" s="108"/>
      <c r="CE389" s="108"/>
      <c r="CF389" s="109"/>
      <c r="CG389" s="120"/>
      <c r="CH389" s="120"/>
      <c r="CI389" s="121"/>
      <c r="CJ389" s="121"/>
      <c r="CK389" s="121"/>
      <c r="CL389" s="122"/>
      <c r="CM389" s="123"/>
      <c r="CN389" s="124"/>
      <c r="CO389" s="94"/>
      <c r="CP389" s="122"/>
      <c r="CQ389" s="125"/>
      <c r="CR389" s="126"/>
      <c r="CS389" s="127"/>
      <c r="CT389" s="128"/>
      <c r="CU389" s="129"/>
      <c r="CV389" s="130"/>
      <c r="CW389" s="131"/>
      <c r="CX389" s="129"/>
      <c r="CY389" s="132"/>
      <c r="CZ389" s="132"/>
      <c r="DA389" s="133"/>
      <c r="DB389" s="459"/>
      <c r="DC389" s="132"/>
      <c r="DD389" s="134"/>
    </row>
    <row r="390" spans="2:108" s="141" customFormat="1" x14ac:dyDescent="0.25">
      <c r="B390" s="197"/>
      <c r="C390" s="43"/>
      <c r="D390" s="84"/>
      <c r="E390" s="194"/>
      <c r="F390" s="85"/>
      <c r="G390" s="85"/>
      <c r="H390" s="86"/>
      <c r="I390" s="86"/>
      <c r="J390" s="145"/>
      <c r="K390" s="98"/>
      <c r="L390" s="87"/>
      <c r="M390" s="87"/>
      <c r="N390" s="88"/>
      <c r="O390" s="97"/>
      <c r="P390" s="90"/>
      <c r="Q390" s="89"/>
      <c r="R390" s="90"/>
      <c r="S390" s="91"/>
      <c r="T390" s="92"/>
      <c r="U390" s="91"/>
      <c r="V390" s="93"/>
      <c r="W390" s="194"/>
      <c r="X390" s="194"/>
      <c r="Y390" s="94">
        <f t="shared" si="605"/>
        <v>0</v>
      </c>
      <c r="Z390" s="86"/>
      <c r="AA390" s="86"/>
      <c r="AB390" s="86"/>
      <c r="AC390" s="86"/>
      <c r="AD390" s="95"/>
      <c r="AE390" s="96"/>
      <c r="AF390" s="83"/>
      <c r="AG390" s="98"/>
      <c r="AH390" s="194"/>
      <c r="AI390" s="99"/>
      <c r="AJ390" s="258"/>
      <c r="AK390" s="95"/>
      <c r="AL390" s="88"/>
      <c r="AM390" s="88"/>
      <c r="AN390" s="94"/>
      <c r="AO390" s="94">
        <f t="shared" si="604"/>
        <v>0</v>
      </c>
      <c r="AP390" s="100" t="s">
        <v>17</v>
      </c>
      <c r="AQ390" s="101" t="s">
        <v>30</v>
      </c>
      <c r="AR390" s="101" t="s">
        <v>30</v>
      </c>
      <c r="AS390" s="101" t="s">
        <v>30</v>
      </c>
      <c r="AT390" s="102" t="s">
        <v>30</v>
      </c>
      <c r="AU390" s="194"/>
      <c r="AV390" s="194"/>
      <c r="AW390" s="88"/>
      <c r="AX390" s="88"/>
      <c r="AY390" s="136"/>
      <c r="AZ390" s="103"/>
      <c r="BA390" s="92"/>
      <c r="BB390" s="104"/>
      <c r="BC390" s="104"/>
      <c r="BD390" s="105"/>
      <c r="BE390" s="138"/>
      <c r="BF390" s="104"/>
      <c r="BG390" s="105"/>
      <c r="BH390" s="107"/>
      <c r="BI390" s="108"/>
      <c r="BJ390" s="109"/>
      <c r="BK390" s="109"/>
      <c r="BL390" s="110"/>
      <c r="BM390" s="109"/>
      <c r="BN390" s="111"/>
      <c r="BO390" s="111"/>
      <c r="BP390" s="112"/>
      <c r="BQ390" s="113"/>
      <c r="BR390" s="114"/>
      <c r="BS390" s="113"/>
      <c r="BT390" s="115"/>
      <c r="BU390" s="116"/>
      <c r="BV390" s="117"/>
      <c r="BW390" s="118"/>
      <c r="BX390" s="118"/>
      <c r="BY390" s="119"/>
      <c r="BZ390" s="118"/>
      <c r="CA390" s="105"/>
      <c r="CB390" s="108"/>
      <c r="CC390" s="108"/>
      <c r="CD390" s="139"/>
      <c r="CE390" s="108"/>
      <c r="CF390" s="109"/>
      <c r="CG390" s="120"/>
      <c r="CH390" s="120"/>
      <c r="CI390" s="121"/>
      <c r="CJ390" s="121"/>
      <c r="CK390" s="121"/>
      <c r="CL390" s="122"/>
      <c r="CM390" s="123"/>
      <c r="CN390" s="124"/>
      <c r="CO390" s="94"/>
      <c r="CP390" s="122"/>
      <c r="CQ390" s="125"/>
      <c r="CR390" s="126"/>
      <c r="CS390" s="127"/>
      <c r="CT390" s="128"/>
      <c r="CU390" s="129"/>
      <c r="CV390" s="130"/>
      <c r="CW390" s="131"/>
      <c r="CX390" s="129"/>
      <c r="CY390" s="132"/>
      <c r="CZ390" s="132"/>
      <c r="DA390" s="133"/>
      <c r="DB390" s="459"/>
      <c r="DC390" s="132"/>
      <c r="DD390" s="134"/>
    </row>
    <row r="391" spans="2:108" s="141" customFormat="1" ht="15" x14ac:dyDescent="0.25">
      <c r="B391" s="197"/>
      <c r="C391" s="187"/>
      <c r="D391" s="84"/>
      <c r="E391" s="194"/>
      <c r="F391" s="85"/>
      <c r="G391" s="85"/>
      <c r="H391" s="86"/>
      <c r="I391" s="216"/>
      <c r="J391" s="191"/>
      <c r="K391" s="143"/>
      <c r="L391" s="87"/>
      <c r="M391" s="190"/>
      <c r="N391" s="88"/>
      <c r="O391" s="97"/>
      <c r="P391" s="90"/>
      <c r="Q391" s="89"/>
      <c r="R391" s="90"/>
      <c r="S391" s="91"/>
      <c r="T391" s="92"/>
      <c r="U391" s="91"/>
      <c r="V391" s="248"/>
      <c r="W391" s="194"/>
      <c r="X391" s="194"/>
      <c r="Y391" s="94">
        <f t="shared" si="605"/>
        <v>0</v>
      </c>
      <c r="Z391" s="192"/>
      <c r="AA391" s="192"/>
      <c r="AB391" s="192"/>
      <c r="AC391" s="192"/>
      <c r="AD391" s="146"/>
      <c r="AE391" s="96"/>
      <c r="AF391" s="83"/>
      <c r="AG391" s="98"/>
      <c r="AH391" s="194"/>
      <c r="AI391" s="195"/>
      <c r="AJ391" s="257"/>
      <c r="AK391" s="146"/>
      <c r="AL391" s="88"/>
      <c r="AM391" s="88"/>
      <c r="AN391" s="94"/>
      <c r="AO391" s="94">
        <f t="shared" si="604"/>
        <v>0</v>
      </c>
      <c r="AP391" s="100" t="s">
        <v>17</v>
      </c>
      <c r="AQ391" s="101" t="s">
        <v>30</v>
      </c>
      <c r="AR391" s="101" t="s">
        <v>30</v>
      </c>
      <c r="AS391" s="101" t="s">
        <v>30</v>
      </c>
      <c r="AT391" s="102" t="s">
        <v>30</v>
      </c>
      <c r="AU391" s="194"/>
      <c r="AV391" s="194"/>
      <c r="AW391" s="88"/>
      <c r="AX391" s="88"/>
      <c r="AY391" s="196"/>
      <c r="AZ391" s="103"/>
      <c r="BA391" s="232"/>
      <c r="BB391" s="104"/>
      <c r="BC391" s="104"/>
      <c r="BD391" s="105"/>
      <c r="BE391" s="106"/>
      <c r="BF391" s="104"/>
      <c r="BG391" s="105"/>
      <c r="BH391" s="107"/>
      <c r="BI391" s="108"/>
      <c r="BJ391" s="109"/>
      <c r="BK391" s="109"/>
      <c r="BL391" s="110"/>
      <c r="BM391" s="109"/>
      <c r="BN391" s="111"/>
      <c r="BO391" s="111"/>
      <c r="BP391" s="112"/>
      <c r="BQ391" s="113"/>
      <c r="BR391" s="114"/>
      <c r="BS391" s="113"/>
      <c r="BT391" s="115"/>
      <c r="BU391" s="116"/>
      <c r="BV391" s="117"/>
      <c r="BW391" s="118"/>
      <c r="BX391" s="118"/>
      <c r="BY391" s="119"/>
      <c r="BZ391" s="118"/>
      <c r="CA391" s="105"/>
      <c r="CB391" s="109"/>
      <c r="CC391" s="108"/>
      <c r="CD391" s="108"/>
      <c r="CE391" s="108"/>
      <c r="CF391" s="109"/>
      <c r="CG391" s="120"/>
      <c r="CH391" s="120"/>
      <c r="CI391" s="121"/>
      <c r="CJ391" s="121"/>
      <c r="CK391" s="121"/>
      <c r="CL391" s="122"/>
      <c r="CM391" s="123"/>
      <c r="CN391" s="124"/>
      <c r="CO391" s="94"/>
      <c r="CP391" s="122"/>
      <c r="CQ391" s="125"/>
      <c r="CR391" s="126"/>
      <c r="CS391" s="127"/>
      <c r="CT391" s="128"/>
      <c r="CU391" s="129"/>
      <c r="CV391" s="130"/>
      <c r="CW391" s="131"/>
      <c r="CX391" s="129"/>
      <c r="CY391" s="132"/>
      <c r="CZ391" s="132"/>
      <c r="DA391" s="133"/>
      <c r="DB391" s="198"/>
      <c r="DC391" s="132"/>
      <c r="DD391" s="134"/>
    </row>
    <row r="392" spans="2:108" s="141" customFormat="1" x14ac:dyDescent="0.25">
      <c r="B392" s="149"/>
      <c r="C392" s="149"/>
      <c r="D392" s="150"/>
      <c r="E392" s="194"/>
      <c r="F392" s="152"/>
      <c r="G392" s="152"/>
      <c r="H392" s="153"/>
      <c r="I392" s="153"/>
      <c r="J392" s="193"/>
      <c r="K392" s="188"/>
      <c r="L392" s="155"/>
      <c r="M392" s="155"/>
      <c r="N392" s="156"/>
      <c r="O392" s="165"/>
      <c r="P392" s="164"/>
      <c r="Q392" s="149"/>
      <c r="R392" s="149"/>
      <c r="S392" s="157"/>
      <c r="T392" s="158"/>
      <c r="U392" s="157"/>
      <c r="V392" s="159"/>
      <c r="W392" s="202"/>
      <c r="X392" s="160"/>
      <c r="Y392" s="94">
        <f t="shared" si="605"/>
        <v>0</v>
      </c>
      <c r="Z392" s="153"/>
      <c r="AA392" s="153"/>
      <c r="AB392" s="153"/>
      <c r="AC392" s="153"/>
      <c r="AD392" s="153"/>
      <c r="AE392" s="162"/>
      <c r="AF392" s="163"/>
      <c r="AG392" s="166"/>
      <c r="AH392" s="164"/>
      <c r="AI392" s="164"/>
      <c r="AJ392" s="38"/>
      <c r="AK392" s="167"/>
      <c r="AL392" s="168"/>
      <c r="AM392" s="156"/>
      <c r="AN392" s="156"/>
      <c r="AO392" s="94">
        <f t="shared" si="604"/>
        <v>0</v>
      </c>
      <c r="AP392" s="169"/>
      <c r="AQ392" s="170"/>
      <c r="AR392" s="171"/>
      <c r="AS392" s="171"/>
      <c r="AT392" s="172"/>
      <c r="AU392" s="194"/>
      <c r="AV392" s="194"/>
      <c r="AW392" s="174"/>
      <c r="AX392" s="174"/>
      <c r="AY392" s="175"/>
      <c r="AZ392" s="176"/>
      <c r="BA392" s="158"/>
      <c r="BB392" s="160"/>
      <c r="BC392" s="160"/>
      <c r="BD392" s="161"/>
      <c r="BE392" s="177"/>
      <c r="BF392" s="160"/>
      <c r="BG392" s="161"/>
      <c r="BH392" s="178"/>
      <c r="BI392" s="160"/>
      <c r="BJ392" s="161"/>
      <c r="BK392" s="161"/>
      <c r="BL392" s="160"/>
      <c r="BM392" s="161"/>
      <c r="BN392" s="178"/>
      <c r="BO392" s="178"/>
      <c r="BP392" s="161"/>
      <c r="BQ392" s="161"/>
      <c r="BR392" s="160"/>
      <c r="BS392" s="161"/>
      <c r="BT392" s="179"/>
      <c r="BU392" s="179"/>
      <c r="BV392" s="179"/>
      <c r="BW392" s="180"/>
      <c r="BX392" s="180"/>
      <c r="BY392" s="163"/>
      <c r="BZ392" s="180"/>
      <c r="CA392" s="161"/>
      <c r="CB392" s="180"/>
      <c r="CC392" s="180"/>
      <c r="CD392" s="163"/>
      <c r="CE392" s="180"/>
      <c r="CF392" s="161"/>
      <c r="CG392" s="180"/>
      <c r="CH392" s="180"/>
      <c r="CI392" s="163"/>
      <c r="CJ392" s="180"/>
      <c r="CK392" s="161"/>
      <c r="CL392" s="181"/>
      <c r="CM392" s="160"/>
      <c r="CN392" s="177"/>
      <c r="CO392" s="161"/>
      <c r="CP392" s="181"/>
      <c r="CQ392" s="182"/>
      <c r="CR392" s="183"/>
      <c r="CS392" s="183"/>
      <c r="CT392" s="183"/>
      <c r="CU392" s="149"/>
      <c r="CV392" s="149"/>
      <c r="CW392" s="149"/>
      <c r="CX392" s="149"/>
      <c r="CY392" s="149"/>
      <c r="CZ392" s="156"/>
      <c r="DA392" s="184"/>
      <c r="DB392" s="149"/>
      <c r="DC392" s="156"/>
      <c r="DD392" s="185"/>
    </row>
    <row r="393" spans="2:108" s="141" customFormat="1" x14ac:dyDescent="0.25">
      <c r="B393" s="149"/>
      <c r="C393" s="149"/>
      <c r="D393" s="150"/>
      <c r="E393" s="151"/>
      <c r="F393" s="152"/>
      <c r="G393" s="152"/>
      <c r="H393" s="153"/>
      <c r="I393" s="153"/>
      <c r="J393" s="154"/>
      <c r="K393" s="188"/>
      <c r="L393" s="155"/>
      <c r="M393" s="155"/>
      <c r="N393" s="156"/>
      <c r="O393" s="165"/>
      <c r="P393" s="164"/>
      <c r="Q393" s="149"/>
      <c r="R393" s="149"/>
      <c r="S393" s="157"/>
      <c r="T393" s="158"/>
      <c r="U393" s="157"/>
      <c r="V393" s="159"/>
      <c r="W393" s="159"/>
      <c r="X393" s="160"/>
      <c r="Y393" s="161"/>
      <c r="Z393" s="153"/>
      <c r="AA393" s="153"/>
      <c r="AB393" s="153"/>
      <c r="AC393" s="153"/>
      <c r="AD393" s="153"/>
      <c r="AE393" s="162"/>
      <c r="AF393" s="163"/>
      <c r="AG393" s="166"/>
      <c r="AH393" s="164"/>
      <c r="AI393" s="164"/>
      <c r="AJ393" s="38"/>
      <c r="AK393" s="167"/>
      <c r="AL393" s="168"/>
      <c r="AM393" s="156"/>
      <c r="AN393" s="156"/>
      <c r="AO393" s="156"/>
      <c r="AP393" s="169"/>
      <c r="AQ393" s="170"/>
      <c r="AR393" s="171"/>
      <c r="AS393" s="171"/>
      <c r="AT393" s="172"/>
      <c r="AU393" s="173"/>
      <c r="AV393" s="173"/>
      <c r="AW393" s="174"/>
      <c r="AX393" s="174"/>
      <c r="AY393" s="175"/>
      <c r="AZ393" s="176"/>
      <c r="BA393" s="158"/>
      <c r="BB393" s="160"/>
      <c r="BC393" s="160"/>
      <c r="BD393" s="161"/>
      <c r="BE393" s="177"/>
      <c r="BF393" s="160"/>
      <c r="BG393" s="161"/>
      <c r="BH393" s="178"/>
      <c r="BI393" s="160"/>
      <c r="BJ393" s="161"/>
      <c r="BK393" s="161"/>
      <c r="BL393" s="160"/>
      <c r="BM393" s="161"/>
      <c r="BN393" s="178"/>
      <c r="BO393" s="178"/>
      <c r="BP393" s="161"/>
      <c r="BQ393" s="161"/>
      <c r="BR393" s="160"/>
      <c r="BS393" s="161"/>
      <c r="BT393" s="179"/>
      <c r="BU393" s="179"/>
      <c r="BV393" s="179"/>
      <c r="BW393" s="180"/>
      <c r="BX393" s="180"/>
      <c r="BY393" s="163"/>
      <c r="BZ393" s="180"/>
      <c r="CA393" s="161"/>
      <c r="CB393" s="180"/>
      <c r="CC393" s="180"/>
      <c r="CD393" s="163"/>
      <c r="CE393" s="180"/>
      <c r="CF393" s="161"/>
      <c r="CG393" s="180"/>
      <c r="CH393" s="180"/>
      <c r="CI393" s="163"/>
      <c r="CJ393" s="180"/>
      <c r="CK393" s="161"/>
      <c r="CL393" s="181"/>
      <c r="CM393" s="160"/>
      <c r="CN393" s="177"/>
      <c r="CO393" s="161"/>
      <c r="CP393" s="181"/>
      <c r="CQ393" s="182"/>
      <c r="CR393" s="183"/>
      <c r="CS393" s="183"/>
      <c r="CT393" s="183"/>
      <c r="CU393" s="149"/>
      <c r="CV393" s="149"/>
      <c r="CW393" s="149"/>
      <c r="CX393" s="149"/>
      <c r="CY393" s="149"/>
      <c r="CZ393" s="156"/>
      <c r="DA393" s="184"/>
      <c r="DB393" s="149"/>
      <c r="DC393" s="156"/>
      <c r="DD393" s="149"/>
    </row>
    <row r="394" spans="2:108" s="141" customFormat="1" x14ac:dyDescent="0.25">
      <c r="B394" s="149"/>
      <c r="C394" s="149"/>
      <c r="D394" s="150"/>
      <c r="E394" s="151"/>
      <c r="F394" s="152"/>
      <c r="G394" s="152"/>
      <c r="H394" s="153"/>
      <c r="I394" s="153"/>
      <c r="J394" s="154"/>
      <c r="K394" s="188"/>
      <c r="L394" s="155"/>
      <c r="M394" s="155"/>
      <c r="N394" s="156"/>
      <c r="O394" s="165"/>
      <c r="P394" s="164"/>
      <c r="Q394" s="149"/>
      <c r="R394" s="149"/>
      <c r="S394" s="157"/>
      <c r="T394" s="158"/>
      <c r="U394" s="157"/>
      <c r="V394" s="159"/>
      <c r="W394" s="159"/>
      <c r="X394" s="160"/>
      <c r="Y394" s="161"/>
      <c r="Z394" s="153"/>
      <c r="AA394" s="153"/>
      <c r="AB394" s="153"/>
      <c r="AC394" s="153"/>
      <c r="AD394" s="153"/>
      <c r="AE394" s="162"/>
      <c r="AF394" s="163"/>
      <c r="AG394" s="166"/>
      <c r="AH394" s="164"/>
      <c r="AI394" s="164"/>
      <c r="AJ394" s="38"/>
      <c r="AK394" s="167"/>
      <c r="AL394" s="168"/>
      <c r="AM394" s="156"/>
      <c r="AN394" s="156"/>
      <c r="AO394" s="156"/>
      <c r="AP394" s="169"/>
      <c r="AQ394" s="170"/>
      <c r="AR394" s="171"/>
      <c r="AS394" s="171"/>
      <c r="AT394" s="172"/>
      <c r="AU394" s="173"/>
      <c r="AV394" s="173"/>
      <c r="AW394" s="174"/>
      <c r="AX394" s="174"/>
      <c r="AY394" s="175"/>
      <c r="AZ394" s="176"/>
      <c r="BA394" s="158"/>
      <c r="BB394" s="160"/>
      <c r="BC394" s="160"/>
      <c r="BD394" s="161"/>
      <c r="BE394" s="177"/>
      <c r="BF394" s="160"/>
      <c r="BG394" s="161"/>
      <c r="BH394" s="178"/>
      <c r="BI394" s="160"/>
      <c r="BJ394" s="161"/>
      <c r="BK394" s="161"/>
      <c r="BL394" s="160"/>
      <c r="BM394" s="161"/>
      <c r="BN394" s="178"/>
      <c r="BO394" s="178"/>
      <c r="BP394" s="161"/>
      <c r="BQ394" s="161"/>
      <c r="BR394" s="160"/>
      <c r="BS394" s="161"/>
      <c r="BT394" s="179"/>
      <c r="BU394" s="179"/>
      <c r="BV394" s="179"/>
      <c r="BW394" s="180"/>
      <c r="BX394" s="180"/>
      <c r="BY394" s="163"/>
      <c r="BZ394" s="180"/>
      <c r="CA394" s="161"/>
      <c r="CB394" s="180"/>
      <c r="CC394" s="180"/>
      <c r="CD394" s="163"/>
      <c r="CE394" s="180"/>
      <c r="CF394" s="161"/>
      <c r="CG394" s="180"/>
      <c r="CH394" s="180"/>
      <c r="CI394" s="163"/>
      <c r="CJ394" s="180"/>
      <c r="CK394" s="161"/>
      <c r="CL394" s="181"/>
      <c r="CM394" s="160"/>
      <c r="CN394" s="177"/>
      <c r="CO394" s="161"/>
      <c r="CP394" s="181"/>
      <c r="CQ394" s="182"/>
      <c r="CR394" s="183"/>
      <c r="CS394" s="183"/>
      <c r="CT394" s="183"/>
      <c r="CU394" s="149"/>
      <c r="CV394" s="149"/>
      <c r="CW394" s="149"/>
      <c r="CX394" s="149"/>
      <c r="CY394" s="149"/>
      <c r="CZ394" s="156"/>
      <c r="DA394" s="184"/>
      <c r="DB394" s="149"/>
      <c r="DC394" s="156"/>
      <c r="DD394" s="149"/>
    </row>
    <row r="395" spans="2:108" s="141" customFormat="1" x14ac:dyDescent="0.25">
      <c r="B395" s="149"/>
      <c r="C395" s="149"/>
      <c r="D395" s="150"/>
      <c r="E395" s="151"/>
      <c r="F395" s="152"/>
      <c r="G395" s="152"/>
      <c r="H395" s="153"/>
      <c r="I395" s="153"/>
      <c r="J395" s="154"/>
      <c r="K395" s="188"/>
      <c r="L395" s="155"/>
      <c r="M395" s="155"/>
      <c r="N395" s="156"/>
      <c r="O395" s="165"/>
      <c r="P395" s="164"/>
      <c r="Q395" s="149"/>
      <c r="R395" s="149"/>
      <c r="S395" s="157"/>
      <c r="T395" s="158"/>
      <c r="U395" s="157"/>
      <c r="V395" s="159"/>
      <c r="W395" s="159"/>
      <c r="X395" s="160"/>
      <c r="Y395" s="161"/>
      <c r="Z395" s="153"/>
      <c r="AA395" s="153"/>
      <c r="AB395" s="153"/>
      <c r="AC395" s="153"/>
      <c r="AD395" s="153"/>
      <c r="AE395" s="162"/>
      <c r="AF395" s="163"/>
      <c r="AG395" s="166"/>
      <c r="AH395" s="164"/>
      <c r="AI395" s="164"/>
      <c r="AJ395" s="38"/>
      <c r="AK395" s="167"/>
      <c r="AL395" s="168"/>
      <c r="AM395" s="156"/>
      <c r="AN395" s="156"/>
      <c r="AO395" s="156"/>
      <c r="AP395" s="169"/>
      <c r="AQ395" s="170"/>
      <c r="AR395" s="171"/>
      <c r="AS395" s="171"/>
      <c r="AT395" s="172"/>
      <c r="AU395" s="173"/>
      <c r="AV395" s="173"/>
      <c r="AW395" s="174"/>
      <c r="AX395" s="174"/>
      <c r="AY395" s="175"/>
      <c r="AZ395" s="176"/>
      <c r="BA395" s="158"/>
      <c r="BB395" s="160"/>
      <c r="BC395" s="160"/>
      <c r="BD395" s="161"/>
      <c r="BE395" s="177"/>
      <c r="BF395" s="160"/>
      <c r="BG395" s="161"/>
      <c r="BH395" s="178"/>
      <c r="BI395" s="160"/>
      <c r="BJ395" s="161"/>
      <c r="BK395" s="161"/>
      <c r="BL395" s="160"/>
      <c r="BM395" s="161"/>
      <c r="BN395" s="178"/>
      <c r="BO395" s="178"/>
      <c r="BP395" s="161"/>
      <c r="BQ395" s="161"/>
      <c r="BR395" s="160"/>
      <c r="BS395" s="161"/>
      <c r="BT395" s="179"/>
      <c r="BU395" s="179"/>
      <c r="BV395" s="179"/>
      <c r="BW395" s="180"/>
      <c r="BX395" s="180"/>
      <c r="BY395" s="163"/>
      <c r="BZ395" s="180"/>
      <c r="CA395" s="161"/>
      <c r="CB395" s="180"/>
      <c r="CC395" s="180"/>
      <c r="CD395" s="163"/>
      <c r="CE395" s="180"/>
      <c r="CF395" s="161"/>
      <c r="CG395" s="180"/>
      <c r="CH395" s="180"/>
      <c r="CI395" s="163"/>
      <c r="CJ395" s="180"/>
      <c r="CK395" s="161"/>
      <c r="CL395" s="181"/>
      <c r="CM395" s="160"/>
      <c r="CN395" s="177"/>
      <c r="CO395" s="161"/>
      <c r="CP395" s="181"/>
      <c r="CQ395" s="182"/>
      <c r="CR395" s="183"/>
      <c r="CS395" s="183"/>
      <c r="CT395" s="183"/>
      <c r="CU395" s="149"/>
      <c r="CV395" s="149"/>
      <c r="CW395" s="149"/>
      <c r="CX395" s="149"/>
      <c r="CY395" s="149"/>
      <c r="CZ395" s="156"/>
      <c r="DA395" s="184"/>
      <c r="DB395" s="149"/>
      <c r="DC395" s="156"/>
      <c r="DD395" s="149"/>
    </row>
    <row r="396" spans="2:108" s="141" customFormat="1" x14ac:dyDescent="0.25">
      <c r="B396" s="149"/>
      <c r="C396" s="149"/>
      <c r="D396" s="150"/>
      <c r="E396" s="151"/>
      <c r="F396" s="152"/>
      <c r="G396" s="152"/>
      <c r="H396" s="153"/>
      <c r="I396" s="153"/>
      <c r="J396" s="154"/>
      <c r="K396" s="188"/>
      <c r="L396" s="155"/>
      <c r="M396" s="155"/>
      <c r="N396" s="156"/>
      <c r="O396" s="165"/>
      <c r="P396" s="164"/>
      <c r="Q396" s="149"/>
      <c r="R396" s="149"/>
      <c r="S396" s="157"/>
      <c r="T396" s="158"/>
      <c r="U396" s="157"/>
      <c r="V396" s="159"/>
      <c r="W396" s="159"/>
      <c r="X396" s="160"/>
      <c r="Y396" s="161"/>
      <c r="Z396" s="153"/>
      <c r="AA396" s="153"/>
      <c r="AB396" s="153"/>
      <c r="AC396" s="153"/>
      <c r="AD396" s="153"/>
      <c r="AE396" s="162"/>
      <c r="AF396" s="163"/>
      <c r="AG396" s="166"/>
      <c r="AH396" s="164"/>
      <c r="AI396" s="164"/>
      <c r="AJ396" s="38"/>
      <c r="AK396" s="167"/>
      <c r="AL396" s="168"/>
      <c r="AM396" s="156"/>
      <c r="AN396" s="156"/>
      <c r="AO396" s="156"/>
      <c r="AP396" s="169"/>
      <c r="AQ396" s="170"/>
      <c r="AR396" s="171"/>
      <c r="AS396" s="171"/>
      <c r="AT396" s="172"/>
      <c r="AU396" s="173"/>
      <c r="AV396" s="173"/>
      <c r="AW396" s="174"/>
      <c r="AX396" s="174"/>
      <c r="AY396" s="175"/>
      <c r="AZ396" s="176"/>
      <c r="BA396" s="158"/>
      <c r="BB396" s="160"/>
      <c r="BC396" s="160"/>
      <c r="BD396" s="161"/>
      <c r="BE396" s="177"/>
      <c r="BF396" s="160"/>
      <c r="BG396" s="161"/>
      <c r="BH396" s="178"/>
      <c r="BI396" s="160"/>
      <c r="BJ396" s="161"/>
      <c r="BK396" s="161"/>
      <c r="BL396" s="160"/>
      <c r="BM396" s="161"/>
      <c r="BN396" s="178"/>
      <c r="BO396" s="178"/>
      <c r="BP396" s="161"/>
      <c r="BQ396" s="161"/>
      <c r="BR396" s="160"/>
      <c r="BS396" s="161"/>
      <c r="BT396" s="179"/>
      <c r="BU396" s="179"/>
      <c r="BV396" s="179"/>
      <c r="BW396" s="180"/>
      <c r="BX396" s="180"/>
      <c r="BY396" s="163"/>
      <c r="BZ396" s="180"/>
      <c r="CA396" s="161"/>
      <c r="CB396" s="180"/>
      <c r="CC396" s="180"/>
      <c r="CD396" s="163"/>
      <c r="CE396" s="180"/>
      <c r="CF396" s="161"/>
      <c r="CG396" s="180"/>
      <c r="CH396" s="180"/>
      <c r="CI396" s="163"/>
      <c r="CJ396" s="180"/>
      <c r="CK396" s="161"/>
      <c r="CL396" s="181"/>
      <c r="CM396" s="160"/>
      <c r="CN396" s="177"/>
      <c r="CO396" s="161"/>
      <c r="CP396" s="181"/>
      <c r="CQ396" s="182"/>
      <c r="CR396" s="183"/>
      <c r="CS396" s="183"/>
      <c r="CT396" s="183"/>
      <c r="CU396" s="149"/>
      <c r="CV396" s="149"/>
      <c r="CW396" s="149"/>
      <c r="CX396" s="149"/>
      <c r="CY396" s="149"/>
      <c r="CZ396" s="156"/>
      <c r="DA396" s="184"/>
      <c r="DB396" s="149"/>
      <c r="DC396" s="156"/>
      <c r="DD396" s="149"/>
    </row>
    <row r="397" spans="2:108" s="141" customFormat="1" x14ac:dyDescent="0.25">
      <c r="B397" s="149"/>
      <c r="C397" s="149"/>
      <c r="D397" s="150"/>
      <c r="E397" s="151"/>
      <c r="F397" s="152"/>
      <c r="G397" s="152"/>
      <c r="H397" s="153"/>
      <c r="I397" s="153"/>
      <c r="J397" s="154"/>
      <c r="K397" s="188"/>
      <c r="L397" s="155"/>
      <c r="M397" s="155"/>
      <c r="N397" s="156"/>
      <c r="O397" s="165"/>
      <c r="P397" s="164"/>
      <c r="Q397" s="149"/>
      <c r="R397" s="149"/>
      <c r="S397" s="157"/>
      <c r="T397" s="158"/>
      <c r="U397" s="157"/>
      <c r="V397" s="159"/>
      <c r="W397" s="159"/>
      <c r="X397" s="160"/>
      <c r="Y397" s="161"/>
      <c r="Z397" s="153"/>
      <c r="AA397" s="153"/>
      <c r="AB397" s="153"/>
      <c r="AC397" s="153"/>
      <c r="AD397" s="153"/>
      <c r="AE397" s="162"/>
      <c r="AF397" s="163"/>
      <c r="AG397" s="166"/>
      <c r="AH397" s="164"/>
      <c r="AI397" s="164"/>
      <c r="AJ397" s="38"/>
      <c r="AK397" s="167"/>
      <c r="AL397" s="168"/>
      <c r="AM397" s="156"/>
      <c r="AN397" s="156"/>
      <c r="AO397" s="156"/>
      <c r="AP397" s="169"/>
      <c r="AQ397" s="170"/>
      <c r="AR397" s="171"/>
      <c r="AS397" s="171"/>
      <c r="AT397" s="172"/>
      <c r="AU397" s="173"/>
      <c r="AV397" s="173"/>
      <c r="AW397" s="174"/>
      <c r="AX397" s="174"/>
      <c r="AY397" s="175"/>
      <c r="AZ397" s="176"/>
      <c r="BA397" s="158"/>
      <c r="BB397" s="160"/>
      <c r="BC397" s="160"/>
      <c r="BD397" s="161"/>
      <c r="BE397" s="177"/>
      <c r="BF397" s="160"/>
      <c r="BG397" s="161"/>
      <c r="BH397" s="178"/>
      <c r="BI397" s="160"/>
      <c r="BJ397" s="161"/>
      <c r="BK397" s="161"/>
      <c r="BL397" s="160"/>
      <c r="BM397" s="161"/>
      <c r="BN397" s="178"/>
      <c r="BO397" s="178"/>
      <c r="BP397" s="161"/>
      <c r="BQ397" s="161"/>
      <c r="BR397" s="160"/>
      <c r="BS397" s="161"/>
      <c r="BT397" s="179"/>
      <c r="BU397" s="179"/>
      <c r="BV397" s="179"/>
      <c r="BW397" s="180"/>
      <c r="BX397" s="180"/>
      <c r="BY397" s="163"/>
      <c r="BZ397" s="180"/>
      <c r="CA397" s="161"/>
      <c r="CB397" s="180"/>
      <c r="CC397" s="180"/>
      <c r="CD397" s="163"/>
      <c r="CE397" s="180"/>
      <c r="CF397" s="161"/>
      <c r="CG397" s="180"/>
      <c r="CH397" s="180"/>
      <c r="CI397" s="163"/>
      <c r="CJ397" s="180"/>
      <c r="CK397" s="161"/>
      <c r="CL397" s="181"/>
      <c r="CM397" s="160"/>
      <c r="CN397" s="177"/>
      <c r="CO397" s="161"/>
      <c r="CP397" s="181"/>
      <c r="CQ397" s="182"/>
      <c r="CR397" s="183"/>
      <c r="CS397" s="183"/>
      <c r="CT397" s="183"/>
      <c r="CU397" s="149"/>
      <c r="CV397" s="149"/>
      <c r="CW397" s="149"/>
      <c r="CX397" s="149"/>
      <c r="CY397" s="149"/>
      <c r="CZ397" s="156"/>
      <c r="DA397" s="184"/>
      <c r="DB397" s="149"/>
      <c r="DC397" s="156"/>
      <c r="DD397" s="149"/>
    </row>
    <row r="398" spans="2:108" s="141" customFormat="1" x14ac:dyDescent="0.25">
      <c r="B398" s="149"/>
      <c r="C398" s="149"/>
      <c r="D398" s="150"/>
      <c r="E398" s="151"/>
      <c r="F398" s="152"/>
      <c r="G398" s="152"/>
      <c r="H398" s="153"/>
      <c r="I398" s="153"/>
      <c r="J398" s="154"/>
      <c r="K398" s="188"/>
      <c r="L398" s="155"/>
      <c r="M398" s="155"/>
      <c r="N398" s="156"/>
      <c r="O398" s="165"/>
      <c r="P398" s="164"/>
      <c r="Q398" s="149"/>
      <c r="R398" s="149"/>
      <c r="S398" s="157"/>
      <c r="T398" s="158"/>
      <c r="U398" s="157"/>
      <c r="V398" s="159"/>
      <c r="W398" s="159"/>
      <c r="X398" s="160"/>
      <c r="Y398" s="161"/>
      <c r="Z398" s="153"/>
      <c r="AA398" s="153"/>
      <c r="AB398" s="153"/>
      <c r="AC398" s="153"/>
      <c r="AD398" s="153"/>
      <c r="AE398" s="162"/>
      <c r="AF398" s="163"/>
      <c r="AG398" s="166"/>
      <c r="AH398" s="164"/>
      <c r="AI398" s="164"/>
      <c r="AJ398" s="38"/>
      <c r="AK398" s="167"/>
      <c r="AL398" s="168"/>
      <c r="AM398" s="156"/>
      <c r="AN398" s="156"/>
      <c r="AO398" s="156"/>
      <c r="AP398" s="169"/>
      <c r="AQ398" s="170"/>
      <c r="AR398" s="171"/>
      <c r="AS398" s="171"/>
      <c r="AT398" s="172"/>
      <c r="AU398" s="173"/>
      <c r="AV398" s="173"/>
      <c r="AW398" s="174"/>
      <c r="AX398" s="174"/>
      <c r="AY398" s="175"/>
      <c r="AZ398" s="176"/>
      <c r="BA398" s="158"/>
      <c r="BB398" s="160"/>
      <c r="BC398" s="160"/>
      <c r="BD398" s="161"/>
      <c r="BE398" s="177"/>
      <c r="BF398" s="160"/>
      <c r="BG398" s="161"/>
      <c r="BH398" s="178"/>
      <c r="BI398" s="160"/>
      <c r="BJ398" s="161"/>
      <c r="BK398" s="161"/>
      <c r="BL398" s="160"/>
      <c r="BM398" s="161"/>
      <c r="BN398" s="178"/>
      <c r="BO398" s="178"/>
      <c r="BP398" s="161"/>
      <c r="BQ398" s="161"/>
      <c r="BR398" s="160"/>
      <c r="BS398" s="161"/>
      <c r="BT398" s="179"/>
      <c r="BU398" s="179"/>
      <c r="BV398" s="179"/>
      <c r="BW398" s="180"/>
      <c r="BX398" s="180"/>
      <c r="BY398" s="163"/>
      <c r="BZ398" s="180"/>
      <c r="CA398" s="161"/>
      <c r="CB398" s="180"/>
      <c r="CC398" s="180"/>
      <c r="CD398" s="163"/>
      <c r="CE398" s="180"/>
      <c r="CF398" s="161"/>
      <c r="CG398" s="180"/>
      <c r="CH398" s="180"/>
      <c r="CI398" s="163"/>
      <c r="CJ398" s="180"/>
      <c r="CK398" s="161"/>
      <c r="CL398" s="181"/>
      <c r="CM398" s="160"/>
      <c r="CN398" s="177"/>
      <c r="CO398" s="161"/>
      <c r="CP398" s="181"/>
      <c r="CQ398" s="182"/>
      <c r="CR398" s="183"/>
      <c r="CS398" s="183"/>
      <c r="CT398" s="183"/>
      <c r="CU398" s="149"/>
      <c r="CV398" s="149"/>
      <c r="CW398" s="149"/>
      <c r="CX398" s="149"/>
      <c r="CY398" s="149"/>
      <c r="CZ398" s="156"/>
      <c r="DA398" s="184"/>
      <c r="DB398" s="149"/>
      <c r="DC398" s="156"/>
      <c r="DD398" s="149"/>
    </row>
    <row r="399" spans="2:108" s="141" customFormat="1" x14ac:dyDescent="0.25">
      <c r="B399" s="149"/>
      <c r="C399" s="149"/>
      <c r="D399" s="150"/>
      <c r="E399" s="151"/>
      <c r="F399" s="152"/>
      <c r="G399" s="152"/>
      <c r="H399" s="153"/>
      <c r="I399" s="153"/>
      <c r="J399" s="154"/>
      <c r="K399" s="188"/>
      <c r="L399" s="155"/>
      <c r="M399" s="155"/>
      <c r="N399" s="156"/>
      <c r="O399" s="165"/>
      <c r="P399" s="164"/>
      <c r="Q399" s="149"/>
      <c r="R399" s="149"/>
      <c r="S399" s="157"/>
      <c r="T399" s="158"/>
      <c r="U399" s="157"/>
      <c r="V399" s="159"/>
      <c r="W399" s="159"/>
      <c r="X399" s="160"/>
      <c r="Y399" s="161"/>
      <c r="Z399" s="153"/>
      <c r="AA399" s="153"/>
      <c r="AB399" s="153"/>
      <c r="AC399" s="153"/>
      <c r="AD399" s="153"/>
      <c r="AE399" s="162"/>
      <c r="AF399" s="163"/>
      <c r="AG399" s="166"/>
      <c r="AH399" s="164"/>
      <c r="AI399" s="164"/>
      <c r="AJ399" s="38"/>
      <c r="AK399" s="167"/>
      <c r="AL399" s="168"/>
      <c r="AM399" s="156"/>
      <c r="AN399" s="156"/>
      <c r="AO399" s="156"/>
      <c r="AP399" s="169"/>
      <c r="AQ399" s="170"/>
      <c r="AR399" s="171"/>
      <c r="AS399" s="171"/>
      <c r="AT399" s="172"/>
      <c r="AU399" s="173"/>
      <c r="AV399" s="173"/>
      <c r="AW399" s="174"/>
      <c r="AX399" s="174"/>
      <c r="AY399" s="175"/>
      <c r="AZ399" s="176"/>
      <c r="BA399" s="158"/>
      <c r="BB399" s="160"/>
      <c r="BC399" s="160"/>
      <c r="BD399" s="161"/>
      <c r="BE399" s="177"/>
      <c r="BF399" s="160"/>
      <c r="BG399" s="161"/>
      <c r="BH399" s="178"/>
      <c r="BI399" s="160"/>
      <c r="BJ399" s="161"/>
      <c r="BK399" s="161"/>
      <c r="BL399" s="160"/>
      <c r="BM399" s="161"/>
      <c r="BN399" s="178"/>
      <c r="BO399" s="178"/>
      <c r="BP399" s="161"/>
      <c r="BQ399" s="161"/>
      <c r="BR399" s="160"/>
      <c r="BS399" s="161"/>
      <c r="BT399" s="179"/>
      <c r="BU399" s="179"/>
      <c r="BV399" s="179"/>
      <c r="BW399" s="180"/>
      <c r="BX399" s="180"/>
      <c r="BY399" s="163"/>
      <c r="BZ399" s="180"/>
      <c r="CA399" s="161"/>
      <c r="CB399" s="180"/>
      <c r="CC399" s="180"/>
      <c r="CD399" s="163"/>
      <c r="CE399" s="180"/>
      <c r="CF399" s="161"/>
      <c r="CG399" s="180"/>
      <c r="CH399" s="180"/>
      <c r="CI399" s="163"/>
      <c r="CJ399" s="180"/>
      <c r="CK399" s="161"/>
      <c r="CL399" s="181"/>
      <c r="CM399" s="160"/>
      <c r="CN399" s="177"/>
      <c r="CO399" s="161"/>
      <c r="CP399" s="181"/>
      <c r="CQ399" s="182"/>
      <c r="CR399" s="183"/>
      <c r="CS399" s="183"/>
      <c r="CT399" s="183"/>
      <c r="CU399" s="149"/>
      <c r="CV399" s="149"/>
      <c r="CW399" s="149"/>
      <c r="CX399" s="149"/>
      <c r="CY399" s="149"/>
      <c r="CZ399" s="156"/>
      <c r="DA399" s="184"/>
      <c r="DB399" s="149"/>
      <c r="DC399" s="156"/>
      <c r="DD399" s="149"/>
    </row>
    <row r="400" spans="2:108" s="141" customFormat="1" x14ac:dyDescent="0.25">
      <c r="B400" s="149"/>
      <c r="C400" s="149"/>
      <c r="D400" s="150"/>
      <c r="E400" s="151"/>
      <c r="F400" s="152"/>
      <c r="G400" s="152"/>
      <c r="H400" s="153"/>
      <c r="I400" s="153"/>
      <c r="J400" s="154"/>
      <c r="K400" s="188"/>
      <c r="L400" s="155"/>
      <c r="M400" s="155"/>
      <c r="N400" s="156"/>
      <c r="O400" s="165"/>
      <c r="P400" s="164"/>
      <c r="Q400" s="149"/>
      <c r="R400" s="149"/>
      <c r="S400" s="157"/>
      <c r="T400" s="158"/>
      <c r="U400" s="157"/>
      <c r="V400" s="159"/>
      <c r="W400" s="159"/>
      <c r="X400" s="160"/>
      <c r="Y400" s="161"/>
      <c r="Z400" s="153"/>
      <c r="AA400" s="153"/>
      <c r="AB400" s="153"/>
      <c r="AC400" s="153"/>
      <c r="AD400" s="153"/>
      <c r="AE400" s="162"/>
      <c r="AF400" s="163"/>
      <c r="AG400" s="166"/>
      <c r="AH400" s="164"/>
      <c r="AI400" s="164"/>
      <c r="AJ400" s="38"/>
      <c r="AK400" s="167"/>
      <c r="AL400" s="168"/>
      <c r="AM400" s="156"/>
      <c r="AN400" s="156"/>
      <c r="AO400" s="156"/>
      <c r="AP400" s="169"/>
      <c r="AQ400" s="170"/>
      <c r="AR400" s="171"/>
      <c r="AS400" s="171"/>
      <c r="AT400" s="172"/>
      <c r="AU400" s="173"/>
      <c r="AV400" s="173"/>
      <c r="AW400" s="174"/>
      <c r="AX400" s="174"/>
      <c r="AY400" s="175"/>
      <c r="AZ400" s="176"/>
      <c r="BA400" s="158"/>
      <c r="BB400" s="160"/>
      <c r="BC400" s="160"/>
      <c r="BD400" s="161"/>
      <c r="BE400" s="177"/>
      <c r="BF400" s="160"/>
      <c r="BG400" s="161"/>
      <c r="BH400" s="178"/>
      <c r="BI400" s="160"/>
      <c r="BJ400" s="161"/>
      <c r="BK400" s="161"/>
      <c r="BL400" s="160"/>
      <c r="BM400" s="161"/>
      <c r="BN400" s="178"/>
      <c r="BO400" s="178"/>
      <c r="BP400" s="161"/>
      <c r="BQ400" s="161"/>
      <c r="BR400" s="160"/>
      <c r="BS400" s="161"/>
      <c r="BT400" s="179"/>
      <c r="BU400" s="179"/>
      <c r="BV400" s="179"/>
      <c r="BW400" s="180"/>
      <c r="BX400" s="180"/>
      <c r="BY400" s="163"/>
      <c r="BZ400" s="180"/>
      <c r="CA400" s="161"/>
      <c r="CB400" s="180"/>
      <c r="CC400" s="180"/>
      <c r="CD400" s="163"/>
      <c r="CE400" s="180"/>
      <c r="CF400" s="161"/>
      <c r="CG400" s="180"/>
      <c r="CH400" s="180"/>
      <c r="CI400" s="163"/>
      <c r="CJ400" s="180"/>
      <c r="CK400" s="161"/>
      <c r="CL400" s="181"/>
      <c r="CM400" s="160"/>
      <c r="CN400" s="177"/>
      <c r="CO400" s="161"/>
      <c r="CP400" s="181"/>
      <c r="CQ400" s="182"/>
      <c r="CR400" s="183"/>
      <c r="CS400" s="183"/>
      <c r="CT400" s="183"/>
      <c r="CU400" s="149"/>
      <c r="CV400" s="149"/>
      <c r="CW400" s="149"/>
      <c r="CX400" s="149"/>
      <c r="CY400" s="149"/>
      <c r="CZ400" s="156"/>
      <c r="DA400" s="184"/>
      <c r="DB400" s="149"/>
      <c r="DC400" s="156"/>
      <c r="DD400" s="149"/>
    </row>
    <row r="401" spans="2:108" s="141" customFormat="1" x14ac:dyDescent="0.25">
      <c r="B401" s="149"/>
      <c r="C401" s="149"/>
      <c r="D401" s="150"/>
      <c r="E401" s="151"/>
      <c r="F401" s="152"/>
      <c r="G401" s="152"/>
      <c r="H401" s="153"/>
      <c r="I401" s="153"/>
      <c r="J401" s="154"/>
      <c r="K401" s="188"/>
      <c r="L401" s="155"/>
      <c r="M401" s="155"/>
      <c r="N401" s="156"/>
      <c r="O401" s="165"/>
      <c r="P401" s="164"/>
      <c r="Q401" s="149"/>
      <c r="R401" s="149"/>
      <c r="S401" s="157"/>
      <c r="T401" s="158"/>
      <c r="U401" s="157"/>
      <c r="V401" s="159"/>
      <c r="W401" s="159"/>
      <c r="X401" s="160"/>
      <c r="Y401" s="161"/>
      <c r="Z401" s="153"/>
      <c r="AA401" s="153"/>
      <c r="AB401" s="153"/>
      <c r="AC401" s="153"/>
      <c r="AD401" s="153"/>
      <c r="AE401" s="162"/>
      <c r="AF401" s="163"/>
      <c r="AG401" s="166"/>
      <c r="AH401" s="164"/>
      <c r="AI401" s="164"/>
      <c r="AJ401" s="38"/>
      <c r="AK401" s="167"/>
      <c r="AL401" s="168"/>
      <c r="AM401" s="156"/>
      <c r="AN401" s="156"/>
      <c r="AO401" s="156"/>
      <c r="AP401" s="169"/>
      <c r="AQ401" s="170"/>
      <c r="AR401" s="171"/>
      <c r="AS401" s="171"/>
      <c r="AT401" s="172"/>
      <c r="AU401" s="173"/>
      <c r="AV401" s="173"/>
      <c r="AW401" s="174"/>
      <c r="AX401" s="174"/>
      <c r="AY401" s="175"/>
      <c r="AZ401" s="176"/>
      <c r="BA401" s="158"/>
      <c r="BB401" s="160"/>
      <c r="BC401" s="160"/>
      <c r="BD401" s="161"/>
      <c r="BE401" s="177"/>
      <c r="BF401" s="160"/>
      <c r="BG401" s="161"/>
      <c r="BH401" s="178"/>
      <c r="BI401" s="160"/>
      <c r="BJ401" s="161"/>
      <c r="BK401" s="161"/>
      <c r="BL401" s="160"/>
      <c r="BM401" s="161"/>
      <c r="BN401" s="178"/>
      <c r="BO401" s="178"/>
      <c r="BP401" s="161"/>
      <c r="BQ401" s="161"/>
      <c r="BR401" s="160"/>
      <c r="BS401" s="161"/>
      <c r="BT401" s="179"/>
      <c r="BU401" s="179"/>
      <c r="BV401" s="179"/>
      <c r="BW401" s="180"/>
      <c r="BX401" s="180"/>
      <c r="BY401" s="163"/>
      <c r="BZ401" s="180"/>
      <c r="CA401" s="161"/>
      <c r="CB401" s="180"/>
      <c r="CC401" s="180"/>
      <c r="CD401" s="163"/>
      <c r="CE401" s="180"/>
      <c r="CF401" s="161"/>
      <c r="CG401" s="180"/>
      <c r="CH401" s="180"/>
      <c r="CI401" s="163"/>
      <c r="CJ401" s="180"/>
      <c r="CK401" s="161"/>
      <c r="CL401" s="181"/>
      <c r="CM401" s="160"/>
      <c r="CN401" s="177"/>
      <c r="CO401" s="161"/>
      <c r="CP401" s="181"/>
      <c r="CQ401" s="182"/>
      <c r="CR401" s="183"/>
      <c r="CS401" s="183"/>
      <c r="CT401" s="183"/>
      <c r="CU401" s="149"/>
      <c r="CV401" s="149"/>
      <c r="CW401" s="149"/>
      <c r="CX401" s="149"/>
      <c r="CY401" s="149"/>
      <c r="CZ401" s="156"/>
      <c r="DA401" s="184"/>
      <c r="DB401" s="149"/>
      <c r="DC401" s="156"/>
      <c r="DD401" s="149"/>
    </row>
    <row r="402" spans="2:108" s="141" customFormat="1" x14ac:dyDescent="0.25">
      <c r="B402" s="149"/>
      <c r="C402" s="149"/>
      <c r="D402" s="150"/>
      <c r="E402" s="151"/>
      <c r="F402" s="152"/>
      <c r="G402" s="152"/>
      <c r="H402" s="153"/>
      <c r="I402" s="153"/>
      <c r="J402" s="154"/>
      <c r="K402" s="188"/>
      <c r="L402" s="155"/>
      <c r="M402" s="155"/>
      <c r="N402" s="156"/>
      <c r="O402" s="165"/>
      <c r="P402" s="164"/>
      <c r="Q402" s="149"/>
      <c r="R402" s="149"/>
      <c r="S402" s="157"/>
      <c r="T402" s="158"/>
      <c r="U402" s="157"/>
      <c r="V402" s="159"/>
      <c r="W402" s="159"/>
      <c r="X402" s="160"/>
      <c r="Y402" s="161"/>
      <c r="Z402" s="153"/>
      <c r="AA402" s="153"/>
      <c r="AB402" s="153"/>
      <c r="AC402" s="153"/>
      <c r="AD402" s="153"/>
      <c r="AE402" s="162"/>
      <c r="AF402" s="163"/>
      <c r="AG402" s="166"/>
      <c r="AH402" s="164"/>
      <c r="AI402" s="164"/>
      <c r="AJ402" s="38"/>
      <c r="AK402" s="167"/>
      <c r="AL402" s="168"/>
      <c r="AM402" s="156"/>
      <c r="AN402" s="156"/>
      <c r="AO402" s="156"/>
      <c r="AP402" s="169"/>
      <c r="AQ402" s="170"/>
      <c r="AR402" s="171"/>
      <c r="AS402" s="171"/>
      <c r="AT402" s="172"/>
      <c r="AU402" s="173"/>
      <c r="AV402" s="173"/>
      <c r="AW402" s="174"/>
      <c r="AX402" s="174"/>
      <c r="AY402" s="175"/>
      <c r="AZ402" s="176"/>
      <c r="BA402" s="158"/>
      <c r="BB402" s="160"/>
      <c r="BC402" s="160"/>
      <c r="BD402" s="161"/>
      <c r="BE402" s="177"/>
      <c r="BF402" s="160"/>
      <c r="BG402" s="161"/>
      <c r="BH402" s="178"/>
      <c r="BI402" s="160"/>
      <c r="BJ402" s="161"/>
      <c r="BK402" s="161"/>
      <c r="BL402" s="160"/>
      <c r="BM402" s="161"/>
      <c r="BN402" s="178"/>
      <c r="BO402" s="178"/>
      <c r="BP402" s="161"/>
      <c r="BQ402" s="161"/>
      <c r="BR402" s="160"/>
      <c r="BS402" s="161"/>
      <c r="BT402" s="179"/>
      <c r="BU402" s="179"/>
      <c r="BV402" s="179"/>
      <c r="BW402" s="180"/>
      <c r="BX402" s="180"/>
      <c r="BY402" s="163"/>
      <c r="BZ402" s="180"/>
      <c r="CA402" s="161"/>
      <c r="CB402" s="180"/>
      <c r="CC402" s="180"/>
      <c r="CD402" s="163"/>
      <c r="CE402" s="180"/>
      <c r="CF402" s="161"/>
      <c r="CG402" s="180"/>
      <c r="CH402" s="180"/>
      <c r="CI402" s="163"/>
      <c r="CJ402" s="180"/>
      <c r="CK402" s="161"/>
      <c r="CL402" s="181"/>
      <c r="CM402" s="160"/>
      <c r="CN402" s="177"/>
      <c r="CO402" s="161"/>
      <c r="CP402" s="181"/>
      <c r="CQ402" s="182"/>
      <c r="CR402" s="183"/>
      <c r="CS402" s="183"/>
      <c r="CT402" s="183"/>
      <c r="CU402" s="149"/>
      <c r="CV402" s="149"/>
      <c r="CW402" s="149"/>
      <c r="CX402" s="149"/>
      <c r="CY402" s="149"/>
      <c r="CZ402" s="156"/>
      <c r="DA402" s="184"/>
      <c r="DB402" s="149"/>
      <c r="DC402" s="156"/>
      <c r="DD402" s="149"/>
    </row>
    <row r="403" spans="2:108" s="141" customFormat="1" x14ac:dyDescent="0.25">
      <c r="B403" s="149"/>
      <c r="C403" s="149"/>
      <c r="D403" s="150"/>
      <c r="E403" s="151"/>
      <c r="F403" s="152"/>
      <c r="G403" s="152"/>
      <c r="H403" s="153"/>
      <c r="I403" s="153"/>
      <c r="J403" s="154"/>
      <c r="K403" s="188"/>
      <c r="L403" s="155"/>
      <c r="M403" s="155"/>
      <c r="N403" s="156"/>
      <c r="O403" s="165"/>
      <c r="P403" s="164"/>
      <c r="Q403" s="149"/>
      <c r="R403" s="149"/>
      <c r="S403" s="157"/>
      <c r="T403" s="158"/>
      <c r="U403" s="157"/>
      <c r="V403" s="159"/>
      <c r="W403" s="159"/>
      <c r="X403" s="160"/>
      <c r="Y403" s="161"/>
      <c r="Z403" s="153"/>
      <c r="AA403" s="153"/>
      <c r="AB403" s="153"/>
      <c r="AC403" s="153"/>
      <c r="AD403" s="153"/>
      <c r="AE403" s="162"/>
      <c r="AF403" s="163"/>
      <c r="AG403" s="166"/>
      <c r="AH403" s="164"/>
      <c r="AI403" s="164"/>
      <c r="AJ403" s="38"/>
      <c r="AK403" s="167"/>
      <c r="AL403" s="168"/>
      <c r="AM403" s="156"/>
      <c r="AN403" s="156"/>
      <c r="AO403" s="156"/>
      <c r="AP403" s="169"/>
      <c r="AQ403" s="170"/>
      <c r="AR403" s="171"/>
      <c r="AS403" s="171"/>
      <c r="AT403" s="172"/>
      <c r="AU403" s="173"/>
      <c r="AV403" s="173"/>
      <c r="AW403" s="174"/>
      <c r="AX403" s="174"/>
      <c r="AY403" s="175"/>
      <c r="AZ403" s="176"/>
      <c r="BA403" s="158"/>
      <c r="BB403" s="160"/>
      <c r="BC403" s="160"/>
      <c r="BD403" s="161"/>
      <c r="BE403" s="177"/>
      <c r="BF403" s="160"/>
      <c r="BG403" s="161"/>
      <c r="BH403" s="178"/>
      <c r="BI403" s="160"/>
      <c r="BJ403" s="161"/>
      <c r="BK403" s="161"/>
      <c r="BL403" s="160"/>
      <c r="BM403" s="161"/>
      <c r="BN403" s="178"/>
      <c r="BO403" s="178"/>
      <c r="BP403" s="161"/>
      <c r="BQ403" s="161"/>
      <c r="BR403" s="160"/>
      <c r="BS403" s="161"/>
      <c r="BT403" s="179"/>
      <c r="BU403" s="179"/>
      <c r="BV403" s="179"/>
      <c r="BW403" s="180"/>
      <c r="BX403" s="180"/>
      <c r="BY403" s="163"/>
      <c r="BZ403" s="180"/>
      <c r="CA403" s="161"/>
      <c r="CB403" s="180"/>
      <c r="CC403" s="180"/>
      <c r="CD403" s="163"/>
      <c r="CE403" s="180"/>
      <c r="CF403" s="161"/>
      <c r="CG403" s="180"/>
      <c r="CH403" s="180"/>
      <c r="CI403" s="163"/>
      <c r="CJ403" s="180"/>
      <c r="CK403" s="161"/>
      <c r="CL403" s="181"/>
      <c r="CM403" s="160"/>
      <c r="CN403" s="177"/>
      <c r="CO403" s="161"/>
      <c r="CP403" s="181"/>
      <c r="CQ403" s="182"/>
      <c r="CR403" s="183"/>
      <c r="CS403" s="183"/>
      <c r="CT403" s="183"/>
      <c r="CU403" s="149"/>
      <c r="CV403" s="149"/>
      <c r="CW403" s="149"/>
      <c r="CX403" s="149"/>
      <c r="CY403" s="149"/>
      <c r="CZ403" s="156"/>
      <c r="DA403" s="184"/>
      <c r="DB403" s="149"/>
      <c r="DC403" s="156"/>
      <c r="DD403" s="149"/>
    </row>
    <row r="404" spans="2:108" s="141" customFormat="1" x14ac:dyDescent="0.25">
      <c r="B404" s="149"/>
      <c r="C404" s="149"/>
      <c r="D404" s="150"/>
      <c r="E404" s="151"/>
      <c r="F404" s="152"/>
      <c r="G404" s="152"/>
      <c r="H404" s="153"/>
      <c r="I404" s="153"/>
      <c r="J404" s="154"/>
      <c r="K404" s="188"/>
      <c r="L404" s="155"/>
      <c r="M404" s="155"/>
      <c r="N404" s="156"/>
      <c r="O404" s="165"/>
      <c r="P404" s="164"/>
      <c r="Q404" s="149"/>
      <c r="R404" s="149"/>
      <c r="S404" s="157"/>
      <c r="T404" s="158"/>
      <c r="U404" s="157"/>
      <c r="V404" s="159"/>
      <c r="W404" s="159"/>
      <c r="X404" s="160"/>
      <c r="Y404" s="161"/>
      <c r="Z404" s="153"/>
      <c r="AA404" s="153"/>
      <c r="AB404" s="153"/>
      <c r="AC404" s="153"/>
      <c r="AD404" s="153"/>
      <c r="AE404" s="162"/>
      <c r="AF404" s="163"/>
      <c r="AG404" s="166"/>
      <c r="AH404" s="164"/>
      <c r="AI404" s="164"/>
      <c r="AJ404" s="38"/>
      <c r="AK404" s="167"/>
      <c r="AL404" s="168"/>
      <c r="AM404" s="156"/>
      <c r="AN404" s="156"/>
      <c r="AO404" s="156"/>
      <c r="AP404" s="169"/>
      <c r="AQ404" s="170"/>
      <c r="AR404" s="171"/>
      <c r="AS404" s="171"/>
      <c r="AT404" s="172"/>
      <c r="AU404" s="173"/>
      <c r="AV404" s="173"/>
      <c r="AW404" s="174"/>
      <c r="AX404" s="174"/>
      <c r="AY404" s="175"/>
      <c r="AZ404" s="176"/>
      <c r="BA404" s="158"/>
      <c r="BB404" s="160"/>
      <c r="BC404" s="160"/>
      <c r="BD404" s="161"/>
      <c r="BE404" s="177"/>
      <c r="BF404" s="160"/>
      <c r="BG404" s="161"/>
      <c r="BH404" s="178"/>
      <c r="BI404" s="160"/>
      <c r="BJ404" s="161"/>
      <c r="BK404" s="161"/>
      <c r="BL404" s="160"/>
      <c r="BM404" s="161"/>
      <c r="BN404" s="178"/>
      <c r="BO404" s="178"/>
      <c r="BP404" s="161"/>
      <c r="BQ404" s="161"/>
      <c r="BR404" s="160"/>
      <c r="BS404" s="161"/>
      <c r="BT404" s="179"/>
      <c r="BU404" s="179"/>
      <c r="BV404" s="179"/>
      <c r="BW404" s="180"/>
      <c r="BX404" s="180"/>
      <c r="BY404" s="163"/>
      <c r="BZ404" s="180"/>
      <c r="CA404" s="161"/>
      <c r="CB404" s="180"/>
      <c r="CC404" s="180"/>
      <c r="CD404" s="163"/>
      <c r="CE404" s="180"/>
      <c r="CF404" s="161"/>
      <c r="CG404" s="180"/>
      <c r="CH404" s="180"/>
      <c r="CI404" s="163"/>
      <c r="CJ404" s="180"/>
      <c r="CK404" s="161"/>
      <c r="CL404" s="181"/>
      <c r="CM404" s="160"/>
      <c r="CN404" s="177"/>
      <c r="CO404" s="161"/>
      <c r="CP404" s="181"/>
      <c r="CQ404" s="182"/>
      <c r="CR404" s="183"/>
      <c r="CS404" s="183"/>
      <c r="CT404" s="183"/>
      <c r="CU404" s="149"/>
      <c r="CV404" s="149"/>
      <c r="CW404" s="149"/>
      <c r="CX404" s="149"/>
      <c r="CY404" s="149"/>
      <c r="CZ404" s="156"/>
      <c r="DA404" s="184"/>
      <c r="DB404" s="149"/>
      <c r="DC404" s="156"/>
      <c r="DD404" s="149"/>
    </row>
    <row r="405" spans="2:108" s="141" customFormat="1" x14ac:dyDescent="0.25">
      <c r="B405" s="149"/>
      <c r="C405" s="149"/>
      <c r="D405" s="150"/>
      <c r="E405" s="151"/>
      <c r="F405" s="152"/>
      <c r="G405" s="152"/>
      <c r="H405" s="153"/>
      <c r="I405" s="153"/>
      <c r="J405" s="154"/>
      <c r="K405" s="188"/>
      <c r="L405" s="155"/>
      <c r="M405" s="155"/>
      <c r="N405" s="156"/>
      <c r="O405" s="165"/>
      <c r="P405" s="164"/>
      <c r="Q405" s="149"/>
      <c r="R405" s="149"/>
      <c r="S405" s="157"/>
      <c r="T405" s="158"/>
      <c r="U405" s="157"/>
      <c r="V405" s="159"/>
      <c r="W405" s="159"/>
      <c r="X405" s="160"/>
      <c r="Y405" s="161"/>
      <c r="Z405" s="153"/>
      <c r="AA405" s="153"/>
      <c r="AB405" s="153"/>
      <c r="AC405" s="153"/>
      <c r="AD405" s="153"/>
      <c r="AE405" s="162"/>
      <c r="AF405" s="163"/>
      <c r="AG405" s="166"/>
      <c r="AH405" s="164"/>
      <c r="AI405" s="164"/>
      <c r="AJ405" s="38"/>
      <c r="AK405" s="167"/>
      <c r="AL405" s="168"/>
      <c r="AM405" s="156"/>
      <c r="AN405" s="156"/>
      <c r="AO405" s="156"/>
      <c r="AP405" s="169"/>
      <c r="AQ405" s="170"/>
      <c r="AR405" s="171"/>
      <c r="AS405" s="171"/>
      <c r="AT405" s="172"/>
      <c r="AU405" s="173"/>
      <c r="AV405" s="173"/>
      <c r="AW405" s="174"/>
      <c r="AX405" s="174"/>
      <c r="AY405" s="175"/>
      <c r="AZ405" s="176"/>
      <c r="BA405" s="158"/>
      <c r="BB405" s="160"/>
      <c r="BC405" s="160"/>
      <c r="BD405" s="161"/>
      <c r="BE405" s="177"/>
      <c r="BF405" s="160"/>
      <c r="BG405" s="161"/>
      <c r="BH405" s="178"/>
      <c r="BI405" s="160"/>
      <c r="BJ405" s="161"/>
      <c r="BK405" s="161"/>
      <c r="BL405" s="160"/>
      <c r="BM405" s="161"/>
      <c r="BN405" s="178"/>
      <c r="BO405" s="178"/>
      <c r="BP405" s="161"/>
      <c r="BQ405" s="161"/>
      <c r="BR405" s="160"/>
      <c r="BS405" s="161"/>
      <c r="BT405" s="179"/>
      <c r="BU405" s="179"/>
      <c r="BV405" s="179"/>
      <c r="BW405" s="180"/>
      <c r="BX405" s="180"/>
      <c r="BY405" s="163"/>
      <c r="BZ405" s="180"/>
      <c r="CA405" s="161"/>
      <c r="CB405" s="180"/>
      <c r="CC405" s="180"/>
      <c r="CD405" s="163"/>
      <c r="CE405" s="180"/>
      <c r="CF405" s="161"/>
      <c r="CG405" s="180"/>
      <c r="CH405" s="180"/>
      <c r="CI405" s="163"/>
      <c r="CJ405" s="180"/>
      <c r="CK405" s="161"/>
      <c r="CL405" s="181"/>
      <c r="CM405" s="160"/>
      <c r="CN405" s="177"/>
      <c r="CO405" s="161"/>
      <c r="CP405" s="181"/>
      <c r="CQ405" s="182"/>
      <c r="CR405" s="183"/>
      <c r="CS405" s="183"/>
      <c r="CT405" s="183"/>
      <c r="CU405" s="149"/>
      <c r="CV405" s="149"/>
      <c r="CW405" s="149"/>
      <c r="CX405" s="149"/>
      <c r="CY405" s="149"/>
      <c r="CZ405" s="156"/>
      <c r="DA405" s="184"/>
      <c r="DB405" s="149"/>
      <c r="DC405" s="156"/>
      <c r="DD405" s="149"/>
    </row>
    <row r="406" spans="2:108" s="141" customFormat="1" x14ac:dyDescent="0.25">
      <c r="B406" s="149"/>
      <c r="C406" s="149"/>
      <c r="D406" s="150"/>
      <c r="E406" s="151"/>
      <c r="F406" s="152"/>
      <c r="G406" s="152"/>
      <c r="H406" s="153"/>
      <c r="I406" s="153"/>
      <c r="J406" s="154"/>
      <c r="K406" s="188"/>
      <c r="L406" s="155"/>
      <c r="M406" s="155"/>
      <c r="N406" s="156"/>
      <c r="O406" s="165"/>
      <c r="P406" s="164"/>
      <c r="Q406" s="149"/>
      <c r="R406" s="149"/>
      <c r="S406" s="157"/>
      <c r="T406" s="158"/>
      <c r="U406" s="157"/>
      <c r="V406" s="159"/>
      <c r="W406" s="159"/>
      <c r="X406" s="160"/>
      <c r="Y406" s="161"/>
      <c r="Z406" s="153"/>
      <c r="AA406" s="153"/>
      <c r="AB406" s="153"/>
      <c r="AC406" s="153"/>
      <c r="AD406" s="153"/>
      <c r="AE406" s="162"/>
      <c r="AF406" s="163"/>
      <c r="AG406" s="166"/>
      <c r="AH406" s="164"/>
      <c r="AI406" s="164"/>
      <c r="AJ406" s="38"/>
      <c r="AK406" s="167"/>
      <c r="AL406" s="168"/>
      <c r="AM406" s="156"/>
      <c r="AN406" s="156"/>
      <c r="AO406" s="156"/>
      <c r="AP406" s="169"/>
      <c r="AQ406" s="170"/>
      <c r="AR406" s="171"/>
      <c r="AS406" s="171"/>
      <c r="AT406" s="172"/>
      <c r="AU406" s="173"/>
      <c r="AV406" s="173"/>
      <c r="AW406" s="174"/>
      <c r="AX406" s="174"/>
      <c r="AY406" s="175"/>
      <c r="AZ406" s="176"/>
      <c r="BA406" s="158"/>
      <c r="BB406" s="160"/>
      <c r="BC406" s="160"/>
      <c r="BD406" s="161"/>
      <c r="BE406" s="177"/>
      <c r="BF406" s="160"/>
      <c r="BG406" s="161"/>
      <c r="BH406" s="178"/>
      <c r="BI406" s="160"/>
      <c r="BJ406" s="161"/>
      <c r="BK406" s="161"/>
      <c r="BL406" s="160"/>
      <c r="BM406" s="161"/>
      <c r="BN406" s="178"/>
      <c r="BO406" s="178"/>
      <c r="BP406" s="161"/>
      <c r="BQ406" s="161"/>
      <c r="BR406" s="160"/>
      <c r="BS406" s="161"/>
      <c r="BT406" s="179"/>
      <c r="BU406" s="179"/>
      <c r="BV406" s="179"/>
      <c r="BW406" s="180"/>
      <c r="BX406" s="180"/>
      <c r="BY406" s="163"/>
      <c r="BZ406" s="180"/>
      <c r="CA406" s="161"/>
      <c r="CB406" s="180"/>
      <c r="CC406" s="180"/>
      <c r="CD406" s="163"/>
      <c r="CE406" s="180"/>
      <c r="CF406" s="161"/>
      <c r="CG406" s="180"/>
      <c r="CH406" s="180"/>
      <c r="CI406" s="163"/>
      <c r="CJ406" s="180"/>
      <c r="CK406" s="161"/>
      <c r="CL406" s="181"/>
      <c r="CM406" s="160"/>
      <c r="CN406" s="177"/>
      <c r="CO406" s="161"/>
      <c r="CP406" s="181"/>
      <c r="CQ406" s="182"/>
      <c r="CR406" s="183"/>
      <c r="CS406" s="183"/>
      <c r="CT406" s="183"/>
      <c r="CU406" s="149"/>
      <c r="CV406" s="149"/>
      <c r="CW406" s="149"/>
      <c r="CX406" s="149"/>
      <c r="CY406" s="149"/>
      <c r="CZ406" s="156"/>
      <c r="DA406" s="184"/>
      <c r="DB406" s="149"/>
      <c r="DC406" s="156"/>
      <c r="DD406" s="149"/>
    </row>
    <row r="407" spans="2:108" s="141" customFormat="1" x14ac:dyDescent="0.25">
      <c r="B407" s="149"/>
      <c r="C407" s="149"/>
      <c r="D407" s="150"/>
      <c r="E407" s="151"/>
      <c r="F407" s="152"/>
      <c r="G407" s="152"/>
      <c r="H407" s="153"/>
      <c r="I407" s="153"/>
      <c r="J407" s="154"/>
      <c r="K407" s="188"/>
      <c r="L407" s="155"/>
      <c r="M407" s="155"/>
      <c r="N407" s="156"/>
      <c r="O407" s="165"/>
      <c r="P407" s="164"/>
      <c r="Q407" s="149"/>
      <c r="R407" s="149"/>
      <c r="S407" s="157"/>
      <c r="T407" s="158"/>
      <c r="U407" s="157"/>
      <c r="V407" s="159"/>
      <c r="W407" s="159"/>
      <c r="X407" s="160"/>
      <c r="Y407" s="161"/>
      <c r="Z407" s="153"/>
      <c r="AA407" s="153"/>
      <c r="AB407" s="153"/>
      <c r="AC407" s="153"/>
      <c r="AD407" s="153"/>
      <c r="AE407" s="162"/>
      <c r="AF407" s="163"/>
      <c r="AG407" s="166"/>
      <c r="AH407" s="164"/>
      <c r="AI407" s="164"/>
      <c r="AJ407" s="38"/>
      <c r="AK407" s="167"/>
      <c r="AL407" s="168"/>
      <c r="AM407" s="156"/>
      <c r="AN407" s="156"/>
      <c r="AO407" s="156"/>
      <c r="AP407" s="169"/>
      <c r="AQ407" s="170"/>
      <c r="AR407" s="171"/>
      <c r="AS407" s="171"/>
      <c r="AT407" s="172"/>
      <c r="AU407" s="173"/>
      <c r="AV407" s="173"/>
      <c r="AW407" s="174"/>
      <c r="AX407" s="174"/>
      <c r="AY407" s="175"/>
      <c r="AZ407" s="176"/>
      <c r="BA407" s="158"/>
      <c r="BB407" s="160"/>
      <c r="BC407" s="160"/>
      <c r="BD407" s="161"/>
      <c r="BE407" s="177"/>
      <c r="BF407" s="160"/>
      <c r="BG407" s="161"/>
      <c r="BH407" s="178"/>
      <c r="BI407" s="160"/>
      <c r="BJ407" s="161"/>
      <c r="BK407" s="161"/>
      <c r="BL407" s="160"/>
      <c r="BM407" s="161"/>
      <c r="BN407" s="178"/>
      <c r="BO407" s="178"/>
      <c r="BP407" s="161"/>
      <c r="BQ407" s="161"/>
      <c r="BR407" s="160"/>
      <c r="BS407" s="161"/>
      <c r="BT407" s="179"/>
      <c r="BU407" s="179"/>
      <c r="BV407" s="179"/>
      <c r="BW407" s="180"/>
      <c r="BX407" s="180"/>
      <c r="BY407" s="163"/>
      <c r="BZ407" s="180"/>
      <c r="CA407" s="161"/>
      <c r="CB407" s="180"/>
      <c r="CC407" s="180"/>
      <c r="CD407" s="163"/>
      <c r="CE407" s="180"/>
      <c r="CF407" s="161"/>
      <c r="CG407" s="180"/>
      <c r="CH407" s="180"/>
      <c r="CI407" s="163"/>
      <c r="CJ407" s="180"/>
      <c r="CK407" s="161"/>
      <c r="CL407" s="181"/>
      <c r="CM407" s="160"/>
      <c r="CN407" s="177"/>
      <c r="CO407" s="161"/>
      <c r="CP407" s="181"/>
      <c r="CQ407" s="182"/>
      <c r="CR407" s="183"/>
      <c r="CS407" s="183"/>
      <c r="CT407" s="183"/>
      <c r="CU407" s="149"/>
      <c r="CV407" s="149"/>
      <c r="CW407" s="149"/>
      <c r="CX407" s="149"/>
      <c r="CY407" s="149"/>
      <c r="CZ407" s="156"/>
      <c r="DA407" s="184"/>
      <c r="DB407" s="149"/>
      <c r="DC407" s="156"/>
      <c r="DD407" s="149"/>
    </row>
    <row r="408" spans="2:108" s="141" customFormat="1" x14ac:dyDescent="0.25">
      <c r="B408" s="149"/>
      <c r="C408" s="149"/>
      <c r="D408" s="150"/>
      <c r="E408" s="151"/>
      <c r="F408" s="152"/>
      <c r="G408" s="152"/>
      <c r="H408" s="153"/>
      <c r="I408" s="153"/>
      <c r="J408" s="154"/>
      <c r="K408" s="188"/>
      <c r="L408" s="155"/>
      <c r="M408" s="155"/>
      <c r="N408" s="156"/>
      <c r="O408" s="165"/>
      <c r="P408" s="164"/>
      <c r="Q408" s="149"/>
      <c r="R408" s="149"/>
      <c r="S408" s="157"/>
      <c r="T408" s="158"/>
      <c r="U408" s="157"/>
      <c r="V408" s="159"/>
      <c r="W408" s="159"/>
      <c r="X408" s="160"/>
      <c r="Y408" s="161"/>
      <c r="Z408" s="153"/>
      <c r="AA408" s="153"/>
      <c r="AB408" s="153"/>
      <c r="AC408" s="153"/>
      <c r="AD408" s="153"/>
      <c r="AE408" s="162"/>
      <c r="AF408" s="163"/>
      <c r="AG408" s="166"/>
      <c r="AH408" s="164"/>
      <c r="AI408" s="164"/>
      <c r="AJ408" s="38"/>
      <c r="AK408" s="167"/>
      <c r="AL408" s="168"/>
      <c r="AM408" s="156"/>
      <c r="AN408" s="156"/>
      <c r="AO408" s="156"/>
      <c r="AP408" s="169"/>
      <c r="AQ408" s="170"/>
      <c r="AR408" s="171"/>
      <c r="AS408" s="171"/>
      <c r="AT408" s="172"/>
      <c r="AU408" s="173"/>
      <c r="AV408" s="173"/>
      <c r="AW408" s="174"/>
      <c r="AX408" s="174"/>
      <c r="AY408" s="175"/>
      <c r="AZ408" s="176"/>
      <c r="BA408" s="158"/>
      <c r="BB408" s="160"/>
      <c r="BC408" s="160"/>
      <c r="BD408" s="161"/>
      <c r="BE408" s="177"/>
      <c r="BF408" s="160"/>
      <c r="BG408" s="161"/>
      <c r="BH408" s="178"/>
      <c r="BI408" s="160"/>
      <c r="BJ408" s="161"/>
      <c r="BK408" s="161"/>
      <c r="BL408" s="160"/>
      <c r="BM408" s="161"/>
      <c r="BN408" s="178"/>
      <c r="BO408" s="178"/>
      <c r="BP408" s="161"/>
      <c r="BQ408" s="161"/>
      <c r="BR408" s="160"/>
      <c r="BS408" s="161"/>
      <c r="BT408" s="179"/>
      <c r="BU408" s="179"/>
      <c r="BV408" s="179"/>
      <c r="BW408" s="180"/>
      <c r="BX408" s="180"/>
      <c r="BY408" s="163"/>
      <c r="BZ408" s="180"/>
      <c r="CA408" s="161"/>
      <c r="CB408" s="180"/>
      <c r="CC408" s="180"/>
      <c r="CD408" s="163"/>
      <c r="CE408" s="180"/>
      <c r="CF408" s="161"/>
      <c r="CG408" s="180"/>
      <c r="CH408" s="180"/>
      <c r="CI408" s="163"/>
      <c r="CJ408" s="180"/>
      <c r="CK408" s="161"/>
      <c r="CL408" s="181"/>
      <c r="CM408" s="160"/>
      <c r="CN408" s="177"/>
      <c r="CO408" s="161"/>
      <c r="CP408" s="181"/>
      <c r="CQ408" s="182"/>
      <c r="CR408" s="183"/>
      <c r="CS408" s="183"/>
      <c r="CT408" s="183"/>
      <c r="CU408" s="149"/>
      <c r="CV408" s="149"/>
      <c r="CW408" s="149"/>
      <c r="CX408" s="149"/>
      <c r="CY408" s="149"/>
      <c r="CZ408" s="156"/>
      <c r="DA408" s="184"/>
      <c r="DB408" s="149"/>
      <c r="DC408" s="156"/>
      <c r="DD408" s="149"/>
    </row>
    <row r="409" spans="2:108" s="141" customFormat="1" x14ac:dyDescent="0.25">
      <c r="B409" s="149"/>
      <c r="C409" s="149"/>
      <c r="D409" s="150"/>
      <c r="E409" s="151"/>
      <c r="F409" s="152"/>
      <c r="G409" s="152"/>
      <c r="H409" s="153"/>
      <c r="I409" s="153"/>
      <c r="J409" s="154"/>
      <c r="K409" s="188"/>
      <c r="L409" s="155"/>
      <c r="M409" s="155"/>
      <c r="N409" s="156"/>
      <c r="O409" s="165"/>
      <c r="P409" s="164"/>
      <c r="Q409" s="149"/>
      <c r="R409" s="149"/>
      <c r="S409" s="157"/>
      <c r="T409" s="158"/>
      <c r="U409" s="157"/>
      <c r="V409" s="159"/>
      <c r="W409" s="159"/>
      <c r="X409" s="160"/>
      <c r="Y409" s="161"/>
      <c r="Z409" s="153"/>
      <c r="AA409" s="153"/>
      <c r="AB409" s="153"/>
      <c r="AC409" s="153"/>
      <c r="AD409" s="153"/>
      <c r="AE409" s="162"/>
      <c r="AF409" s="163"/>
      <c r="AG409" s="166"/>
      <c r="AH409" s="164"/>
      <c r="AI409" s="164"/>
      <c r="AJ409" s="38"/>
      <c r="AK409" s="167"/>
      <c r="AL409" s="168"/>
      <c r="AM409" s="156"/>
      <c r="AN409" s="156"/>
      <c r="AO409" s="156"/>
      <c r="AP409" s="169"/>
      <c r="AQ409" s="170"/>
      <c r="AR409" s="171"/>
      <c r="AS409" s="171"/>
      <c r="AT409" s="172"/>
      <c r="AU409" s="173"/>
      <c r="AV409" s="173"/>
      <c r="AW409" s="174"/>
      <c r="AX409" s="174"/>
      <c r="AY409" s="175"/>
      <c r="AZ409" s="176"/>
      <c r="BA409" s="158"/>
      <c r="BB409" s="160"/>
      <c r="BC409" s="160"/>
      <c r="BD409" s="161"/>
      <c r="BE409" s="177"/>
      <c r="BF409" s="160"/>
      <c r="BG409" s="161"/>
      <c r="BH409" s="178"/>
      <c r="BI409" s="160"/>
      <c r="BJ409" s="161"/>
      <c r="BK409" s="161"/>
      <c r="BL409" s="160"/>
      <c r="BM409" s="161"/>
      <c r="BN409" s="178"/>
      <c r="BO409" s="178"/>
      <c r="BP409" s="161"/>
      <c r="BQ409" s="161"/>
      <c r="BR409" s="160"/>
      <c r="BS409" s="161"/>
      <c r="BT409" s="179"/>
      <c r="BU409" s="179"/>
      <c r="BV409" s="179"/>
      <c r="BW409" s="180"/>
      <c r="BX409" s="180"/>
      <c r="BY409" s="163"/>
      <c r="BZ409" s="180"/>
      <c r="CA409" s="161"/>
      <c r="CB409" s="180"/>
      <c r="CC409" s="180"/>
      <c r="CD409" s="163"/>
      <c r="CE409" s="180"/>
      <c r="CF409" s="161"/>
      <c r="CG409" s="180"/>
      <c r="CH409" s="180"/>
      <c r="CI409" s="163"/>
      <c r="CJ409" s="180"/>
      <c r="CK409" s="161"/>
      <c r="CL409" s="181"/>
      <c r="CM409" s="160"/>
      <c r="CN409" s="177"/>
      <c r="CO409" s="161"/>
      <c r="CP409" s="181"/>
      <c r="CQ409" s="182"/>
      <c r="CR409" s="183"/>
      <c r="CS409" s="183"/>
      <c r="CT409" s="183"/>
      <c r="CU409" s="149"/>
      <c r="CV409" s="149"/>
      <c r="CW409" s="149"/>
      <c r="CX409" s="149"/>
      <c r="CY409" s="149"/>
      <c r="CZ409" s="156"/>
      <c r="DA409" s="184"/>
      <c r="DB409" s="149"/>
      <c r="DC409" s="156"/>
      <c r="DD409" s="149"/>
    </row>
    <row r="410" spans="2:108" s="141" customFormat="1" x14ac:dyDescent="0.25">
      <c r="B410" s="149"/>
      <c r="C410" s="149"/>
      <c r="D410" s="150"/>
      <c r="E410" s="151"/>
      <c r="F410" s="152"/>
      <c r="G410" s="152"/>
      <c r="H410" s="153"/>
      <c r="I410" s="153"/>
      <c r="J410" s="154"/>
      <c r="K410" s="188"/>
      <c r="L410" s="155"/>
      <c r="M410" s="155"/>
      <c r="N410" s="156"/>
      <c r="O410" s="165"/>
      <c r="P410" s="164"/>
      <c r="Q410" s="149"/>
      <c r="R410" s="149"/>
      <c r="S410" s="157"/>
      <c r="T410" s="158"/>
      <c r="U410" s="157"/>
      <c r="V410" s="159"/>
      <c r="W410" s="159"/>
      <c r="X410" s="160"/>
      <c r="Y410" s="161"/>
      <c r="Z410" s="153"/>
      <c r="AA410" s="153"/>
      <c r="AB410" s="153"/>
      <c r="AC410" s="153"/>
      <c r="AD410" s="153"/>
      <c r="AE410" s="162"/>
      <c r="AF410" s="163"/>
      <c r="AG410" s="166"/>
      <c r="AH410" s="164"/>
      <c r="AI410" s="164"/>
      <c r="AJ410" s="38"/>
      <c r="AK410" s="167"/>
      <c r="AL410" s="168"/>
      <c r="AM410" s="156"/>
      <c r="AN410" s="156"/>
      <c r="AO410" s="156"/>
      <c r="AP410" s="169"/>
      <c r="AQ410" s="170"/>
      <c r="AR410" s="171"/>
      <c r="AS410" s="171"/>
      <c r="AT410" s="172"/>
      <c r="AU410" s="173"/>
      <c r="AV410" s="173"/>
      <c r="AW410" s="174"/>
      <c r="AX410" s="174"/>
      <c r="AY410" s="175"/>
      <c r="AZ410" s="176"/>
      <c r="BA410" s="158"/>
      <c r="BB410" s="160"/>
      <c r="BC410" s="160"/>
      <c r="BD410" s="161"/>
      <c r="BE410" s="177"/>
      <c r="BF410" s="160"/>
      <c r="BG410" s="161"/>
      <c r="BH410" s="178"/>
      <c r="BI410" s="160"/>
      <c r="BJ410" s="161"/>
      <c r="BK410" s="161"/>
      <c r="BL410" s="160"/>
      <c r="BM410" s="161"/>
      <c r="BN410" s="178"/>
      <c r="BO410" s="178"/>
      <c r="BP410" s="161"/>
      <c r="BQ410" s="161"/>
      <c r="BR410" s="160"/>
      <c r="BS410" s="161"/>
      <c r="BT410" s="179"/>
      <c r="BU410" s="179"/>
      <c r="BV410" s="179"/>
      <c r="BW410" s="180"/>
      <c r="BX410" s="180"/>
      <c r="BY410" s="163"/>
      <c r="BZ410" s="180"/>
      <c r="CA410" s="161"/>
      <c r="CB410" s="180"/>
      <c r="CC410" s="180"/>
      <c r="CD410" s="163"/>
      <c r="CE410" s="180"/>
      <c r="CF410" s="161"/>
      <c r="CG410" s="180"/>
      <c r="CH410" s="180"/>
      <c r="CI410" s="163"/>
      <c r="CJ410" s="180"/>
      <c r="CK410" s="161"/>
      <c r="CL410" s="181"/>
      <c r="CM410" s="160"/>
      <c r="CN410" s="177"/>
      <c r="CO410" s="161"/>
      <c r="CP410" s="181"/>
      <c r="CQ410" s="182"/>
      <c r="CR410" s="183"/>
      <c r="CS410" s="183"/>
      <c r="CT410" s="183"/>
      <c r="CU410" s="149"/>
      <c r="CV410" s="149"/>
      <c r="CW410" s="149"/>
      <c r="CX410" s="149"/>
      <c r="CY410" s="149"/>
      <c r="CZ410" s="156"/>
      <c r="DA410" s="184"/>
      <c r="DB410" s="149"/>
      <c r="DC410" s="156"/>
      <c r="DD410" s="149"/>
    </row>
    <row r="411" spans="2:108" s="141" customFormat="1" x14ac:dyDescent="0.25">
      <c r="B411" s="149"/>
      <c r="C411" s="149"/>
      <c r="D411" s="150"/>
      <c r="E411" s="151"/>
      <c r="F411" s="152"/>
      <c r="G411" s="152"/>
      <c r="H411" s="153"/>
      <c r="I411" s="153"/>
      <c r="J411" s="154"/>
      <c r="K411" s="188"/>
      <c r="L411" s="155"/>
      <c r="M411" s="155"/>
      <c r="N411" s="156"/>
      <c r="O411" s="165"/>
      <c r="P411" s="164"/>
      <c r="Q411" s="149"/>
      <c r="R411" s="149"/>
      <c r="S411" s="157"/>
      <c r="T411" s="158"/>
      <c r="U411" s="157"/>
      <c r="V411" s="159"/>
      <c r="W411" s="159"/>
      <c r="X411" s="160"/>
      <c r="Y411" s="161"/>
      <c r="Z411" s="153"/>
      <c r="AA411" s="153"/>
      <c r="AB411" s="153"/>
      <c r="AC411" s="153"/>
      <c r="AD411" s="153"/>
      <c r="AE411" s="162"/>
      <c r="AF411" s="163"/>
      <c r="AG411" s="166"/>
      <c r="AH411" s="164"/>
      <c r="AI411" s="164"/>
      <c r="AJ411" s="38"/>
      <c r="AK411" s="167"/>
      <c r="AL411" s="168"/>
      <c r="AM411" s="156"/>
      <c r="AN411" s="156"/>
      <c r="AO411" s="156"/>
      <c r="AP411" s="169"/>
      <c r="AQ411" s="170"/>
      <c r="AR411" s="171"/>
      <c r="AS411" s="171"/>
      <c r="AT411" s="172"/>
      <c r="AU411" s="173"/>
      <c r="AV411" s="173"/>
      <c r="AW411" s="174"/>
      <c r="AX411" s="174"/>
      <c r="AY411" s="175"/>
      <c r="AZ411" s="176"/>
      <c r="BA411" s="158"/>
      <c r="BB411" s="160"/>
      <c r="BC411" s="160"/>
      <c r="BD411" s="161"/>
      <c r="BE411" s="177"/>
      <c r="BF411" s="160"/>
      <c r="BG411" s="161"/>
      <c r="BH411" s="178"/>
      <c r="BI411" s="160"/>
      <c r="BJ411" s="161"/>
      <c r="BK411" s="161"/>
      <c r="BL411" s="160"/>
      <c r="BM411" s="161"/>
      <c r="BN411" s="178"/>
      <c r="BO411" s="178"/>
      <c r="BP411" s="161"/>
      <c r="BQ411" s="161"/>
      <c r="BR411" s="160"/>
      <c r="BS411" s="161"/>
      <c r="BT411" s="179"/>
      <c r="BU411" s="179"/>
      <c r="BV411" s="179"/>
      <c r="BW411" s="180"/>
      <c r="BX411" s="180"/>
      <c r="BY411" s="163"/>
      <c r="BZ411" s="180"/>
      <c r="CA411" s="161"/>
      <c r="CB411" s="180"/>
      <c r="CC411" s="180"/>
      <c r="CD411" s="163"/>
      <c r="CE411" s="180"/>
      <c r="CF411" s="161"/>
      <c r="CG411" s="180"/>
      <c r="CH411" s="180"/>
      <c r="CI411" s="163"/>
      <c r="CJ411" s="180"/>
      <c r="CK411" s="161"/>
      <c r="CL411" s="181"/>
      <c r="CM411" s="160"/>
      <c r="CN411" s="177"/>
      <c r="CO411" s="161"/>
      <c r="CP411" s="181"/>
      <c r="CQ411" s="182"/>
      <c r="CR411" s="183"/>
      <c r="CS411" s="183"/>
      <c r="CT411" s="183"/>
      <c r="CU411" s="149"/>
      <c r="CV411" s="149"/>
      <c r="CW411" s="149"/>
      <c r="CX411" s="149"/>
      <c r="CY411" s="149"/>
      <c r="CZ411" s="156"/>
      <c r="DA411" s="184"/>
      <c r="DB411" s="149"/>
      <c r="DC411" s="156"/>
      <c r="DD411" s="149"/>
    </row>
    <row r="412" spans="2:108" s="141" customFormat="1" x14ac:dyDescent="0.25">
      <c r="B412" s="149"/>
      <c r="C412" s="149"/>
      <c r="D412" s="150"/>
      <c r="E412" s="151"/>
      <c r="F412" s="152"/>
      <c r="G412" s="152"/>
      <c r="H412" s="153"/>
      <c r="I412" s="153"/>
      <c r="J412" s="154"/>
      <c r="K412" s="188"/>
      <c r="L412" s="155"/>
      <c r="M412" s="155"/>
      <c r="N412" s="156"/>
      <c r="O412" s="165"/>
      <c r="P412" s="164"/>
      <c r="Q412" s="149"/>
      <c r="R412" s="149"/>
      <c r="S412" s="157"/>
      <c r="T412" s="158"/>
      <c r="U412" s="157"/>
      <c r="V412" s="159"/>
      <c r="W412" s="159"/>
      <c r="X412" s="160"/>
      <c r="Y412" s="161"/>
      <c r="Z412" s="153"/>
      <c r="AA412" s="153"/>
      <c r="AB412" s="153"/>
      <c r="AC412" s="153"/>
      <c r="AD412" s="153"/>
      <c r="AE412" s="162"/>
      <c r="AF412" s="163"/>
      <c r="AG412" s="166"/>
      <c r="AH412" s="164"/>
      <c r="AI412" s="164"/>
      <c r="AJ412" s="38"/>
      <c r="AK412" s="167"/>
      <c r="AL412" s="168"/>
      <c r="AM412" s="156"/>
      <c r="AN412" s="156"/>
      <c r="AO412" s="156"/>
      <c r="AP412" s="169"/>
      <c r="AQ412" s="170"/>
      <c r="AR412" s="171"/>
      <c r="AS412" s="171"/>
      <c r="AT412" s="172"/>
      <c r="AU412" s="173"/>
      <c r="AV412" s="173"/>
      <c r="AW412" s="174"/>
      <c r="AX412" s="174"/>
      <c r="AY412" s="175"/>
      <c r="AZ412" s="176"/>
      <c r="BA412" s="158"/>
      <c r="BB412" s="160"/>
      <c r="BC412" s="160"/>
      <c r="BD412" s="161"/>
      <c r="BE412" s="177"/>
      <c r="BF412" s="160"/>
      <c r="BG412" s="161"/>
      <c r="BH412" s="178"/>
      <c r="BI412" s="160"/>
      <c r="BJ412" s="161"/>
      <c r="BK412" s="161"/>
      <c r="BL412" s="160"/>
      <c r="BM412" s="161"/>
      <c r="BN412" s="178"/>
      <c r="BO412" s="178"/>
      <c r="BP412" s="161"/>
      <c r="BQ412" s="161"/>
      <c r="BR412" s="160"/>
      <c r="BS412" s="161"/>
      <c r="BT412" s="179"/>
      <c r="BU412" s="179"/>
      <c r="BV412" s="179"/>
      <c r="BW412" s="180"/>
      <c r="BX412" s="180"/>
      <c r="BY412" s="163"/>
      <c r="BZ412" s="180"/>
      <c r="CA412" s="161"/>
      <c r="CB412" s="180"/>
      <c r="CC412" s="180"/>
      <c r="CD412" s="163"/>
      <c r="CE412" s="180"/>
      <c r="CF412" s="161"/>
      <c r="CG412" s="180"/>
      <c r="CH412" s="180"/>
      <c r="CI412" s="163"/>
      <c r="CJ412" s="180"/>
      <c r="CK412" s="161"/>
      <c r="CL412" s="181"/>
      <c r="CM412" s="160"/>
      <c r="CN412" s="177"/>
      <c r="CO412" s="161"/>
      <c r="CP412" s="181"/>
      <c r="CQ412" s="182"/>
      <c r="CR412" s="183"/>
      <c r="CS412" s="183"/>
      <c r="CT412" s="183"/>
      <c r="CU412" s="149"/>
      <c r="CV412" s="149"/>
      <c r="CW412" s="149"/>
      <c r="CX412" s="149"/>
      <c r="CY412" s="149"/>
      <c r="CZ412" s="156"/>
      <c r="DA412" s="184"/>
      <c r="DB412" s="149"/>
      <c r="DC412" s="156"/>
      <c r="DD412" s="149"/>
    </row>
    <row r="413" spans="2:108" s="141" customFormat="1" x14ac:dyDescent="0.25">
      <c r="B413" s="149"/>
      <c r="C413" s="149"/>
      <c r="D413" s="150"/>
      <c r="E413" s="151"/>
      <c r="F413" s="152"/>
      <c r="G413" s="152"/>
      <c r="H413" s="153"/>
      <c r="I413" s="153"/>
      <c r="J413" s="154"/>
      <c r="K413" s="188"/>
      <c r="L413" s="155"/>
      <c r="M413" s="155"/>
      <c r="N413" s="156"/>
      <c r="O413" s="165"/>
      <c r="P413" s="164"/>
      <c r="Q413" s="149"/>
      <c r="R413" s="149"/>
      <c r="S413" s="157"/>
      <c r="T413" s="158"/>
      <c r="U413" s="157"/>
      <c r="V413" s="159"/>
      <c r="W413" s="159"/>
      <c r="X413" s="160"/>
      <c r="Y413" s="161"/>
      <c r="Z413" s="153"/>
      <c r="AA413" s="153"/>
      <c r="AB413" s="153"/>
      <c r="AC413" s="153"/>
      <c r="AD413" s="153"/>
      <c r="AE413" s="162"/>
      <c r="AF413" s="163"/>
      <c r="AG413" s="166"/>
      <c r="AH413" s="164"/>
      <c r="AI413" s="164"/>
      <c r="AJ413" s="38"/>
      <c r="AK413" s="167"/>
      <c r="AL413" s="168"/>
      <c r="AM413" s="156"/>
      <c r="AN413" s="156"/>
      <c r="AO413" s="156"/>
      <c r="AP413" s="169"/>
      <c r="AQ413" s="170"/>
      <c r="AR413" s="171"/>
      <c r="AS413" s="171"/>
      <c r="AT413" s="172"/>
      <c r="AU413" s="173"/>
      <c r="AV413" s="173"/>
      <c r="AW413" s="174"/>
      <c r="AX413" s="174"/>
      <c r="AY413" s="175"/>
      <c r="AZ413" s="176"/>
      <c r="BA413" s="158"/>
      <c r="BB413" s="160"/>
      <c r="BC413" s="160"/>
      <c r="BD413" s="161"/>
      <c r="BE413" s="177"/>
      <c r="BF413" s="160"/>
      <c r="BG413" s="161"/>
      <c r="BH413" s="178"/>
      <c r="BI413" s="160"/>
      <c r="BJ413" s="161"/>
      <c r="BK413" s="161"/>
      <c r="BL413" s="160"/>
      <c r="BM413" s="161"/>
      <c r="BN413" s="178"/>
      <c r="BO413" s="178"/>
      <c r="BP413" s="161"/>
      <c r="BQ413" s="161"/>
      <c r="BR413" s="160"/>
      <c r="BS413" s="161"/>
      <c r="BT413" s="179"/>
      <c r="BU413" s="179"/>
      <c r="BV413" s="179"/>
      <c r="BW413" s="180"/>
      <c r="BX413" s="180"/>
      <c r="BY413" s="163"/>
      <c r="BZ413" s="180"/>
      <c r="CA413" s="161"/>
      <c r="CB413" s="180"/>
      <c r="CC413" s="180"/>
      <c r="CD413" s="163"/>
      <c r="CE413" s="180"/>
      <c r="CF413" s="161"/>
      <c r="CG413" s="180"/>
      <c r="CH413" s="180"/>
      <c r="CI413" s="163"/>
      <c r="CJ413" s="180"/>
      <c r="CK413" s="161"/>
      <c r="CL413" s="181"/>
      <c r="CM413" s="160"/>
      <c r="CN413" s="177"/>
      <c r="CO413" s="161"/>
      <c r="CP413" s="181"/>
      <c r="CQ413" s="182"/>
      <c r="CR413" s="183"/>
      <c r="CS413" s="183"/>
      <c r="CT413" s="183"/>
      <c r="CU413" s="149"/>
      <c r="CV413" s="149"/>
      <c r="CW413" s="149"/>
      <c r="CX413" s="149"/>
      <c r="CY413" s="149"/>
      <c r="CZ413" s="156"/>
      <c r="DA413" s="184"/>
      <c r="DB413" s="149"/>
      <c r="DC413" s="156"/>
      <c r="DD413" s="149"/>
    </row>
    <row r="414" spans="2:108" s="141" customFormat="1" x14ac:dyDescent="0.25">
      <c r="B414" s="149"/>
      <c r="C414" s="149"/>
      <c r="D414" s="150"/>
      <c r="E414" s="151"/>
      <c r="F414" s="152"/>
      <c r="G414" s="152"/>
      <c r="H414" s="153"/>
      <c r="I414" s="153"/>
      <c r="J414" s="154"/>
      <c r="K414" s="188"/>
      <c r="L414" s="155"/>
      <c r="M414" s="155"/>
      <c r="N414" s="156"/>
      <c r="O414" s="165"/>
      <c r="P414" s="164"/>
      <c r="Q414" s="149"/>
      <c r="R414" s="149"/>
      <c r="S414" s="157"/>
      <c r="T414" s="158"/>
      <c r="U414" s="157"/>
      <c r="V414" s="159"/>
      <c r="W414" s="159"/>
      <c r="X414" s="160"/>
      <c r="Y414" s="161"/>
      <c r="Z414" s="153"/>
      <c r="AA414" s="153"/>
      <c r="AB414" s="153"/>
      <c r="AC414" s="153"/>
      <c r="AD414" s="153"/>
      <c r="AE414" s="162"/>
      <c r="AF414" s="163"/>
      <c r="AG414" s="166"/>
      <c r="AH414" s="164"/>
      <c r="AI414" s="164"/>
      <c r="AJ414" s="38"/>
      <c r="AK414" s="167"/>
      <c r="AL414" s="168"/>
      <c r="AM414" s="156"/>
      <c r="AN414" s="156"/>
      <c r="AO414" s="156"/>
      <c r="AP414" s="169"/>
      <c r="AQ414" s="170"/>
      <c r="AR414" s="171"/>
      <c r="AS414" s="171"/>
      <c r="AT414" s="172"/>
      <c r="AU414" s="173"/>
      <c r="AV414" s="173"/>
      <c r="AW414" s="174"/>
      <c r="AX414" s="174"/>
      <c r="AY414" s="175"/>
      <c r="AZ414" s="176"/>
      <c r="BA414" s="158"/>
      <c r="BB414" s="160"/>
      <c r="BC414" s="160"/>
      <c r="BD414" s="161"/>
      <c r="BE414" s="177"/>
      <c r="BF414" s="160"/>
      <c r="BG414" s="161"/>
      <c r="BH414" s="178"/>
      <c r="BI414" s="160"/>
      <c r="BJ414" s="161"/>
      <c r="BK414" s="161"/>
      <c r="BL414" s="160"/>
      <c r="BM414" s="161"/>
      <c r="BN414" s="178"/>
      <c r="BO414" s="178"/>
      <c r="BP414" s="161"/>
      <c r="BQ414" s="161"/>
      <c r="BR414" s="160"/>
      <c r="BS414" s="161"/>
      <c r="BT414" s="179"/>
      <c r="BU414" s="179"/>
      <c r="BV414" s="179"/>
      <c r="BW414" s="180"/>
      <c r="BX414" s="180"/>
      <c r="BY414" s="163"/>
      <c r="BZ414" s="180"/>
      <c r="CA414" s="161"/>
      <c r="CB414" s="180"/>
      <c r="CC414" s="180"/>
      <c r="CD414" s="163"/>
      <c r="CE414" s="180"/>
      <c r="CF414" s="161"/>
      <c r="CG414" s="180"/>
      <c r="CH414" s="180"/>
      <c r="CI414" s="163"/>
      <c r="CJ414" s="180"/>
      <c r="CK414" s="161"/>
      <c r="CL414" s="181"/>
      <c r="CM414" s="160"/>
      <c r="CN414" s="177"/>
      <c r="CO414" s="161"/>
      <c r="CP414" s="181"/>
      <c r="CQ414" s="182"/>
      <c r="CR414" s="183"/>
      <c r="CS414" s="183"/>
      <c r="CT414" s="183"/>
      <c r="CU414" s="149"/>
      <c r="CV414" s="149"/>
      <c r="CW414" s="149"/>
      <c r="CX414" s="149"/>
      <c r="CY414" s="149"/>
      <c r="CZ414" s="156"/>
      <c r="DA414" s="184"/>
      <c r="DB414" s="149"/>
      <c r="DC414" s="156"/>
      <c r="DD414" s="149"/>
    </row>
    <row r="415" spans="2:108" s="141" customFormat="1" x14ac:dyDescent="0.25">
      <c r="B415" s="149"/>
      <c r="C415" s="149"/>
      <c r="D415" s="150"/>
      <c r="E415" s="151"/>
      <c r="F415" s="152"/>
      <c r="G415" s="152"/>
      <c r="H415" s="153"/>
      <c r="I415" s="153"/>
      <c r="J415" s="154"/>
      <c r="K415" s="188"/>
      <c r="L415" s="155"/>
      <c r="M415" s="155"/>
      <c r="N415" s="156"/>
      <c r="O415" s="165"/>
      <c r="P415" s="164"/>
      <c r="Q415" s="149"/>
      <c r="R415" s="149"/>
      <c r="S415" s="157"/>
      <c r="T415" s="158"/>
      <c r="U415" s="157"/>
      <c r="V415" s="159"/>
      <c r="W415" s="159"/>
      <c r="X415" s="160"/>
      <c r="Y415" s="161"/>
      <c r="Z415" s="153"/>
      <c r="AA415" s="153"/>
      <c r="AB415" s="153"/>
      <c r="AC415" s="153"/>
      <c r="AD415" s="153"/>
      <c r="AE415" s="162"/>
      <c r="AF415" s="163"/>
      <c r="AG415" s="166"/>
      <c r="AH415" s="164"/>
      <c r="AI415" s="164"/>
      <c r="AJ415" s="38"/>
      <c r="AK415" s="167"/>
      <c r="AL415" s="168"/>
      <c r="AM415" s="156"/>
      <c r="AN415" s="156"/>
      <c r="AO415" s="156"/>
      <c r="AP415" s="169"/>
      <c r="AQ415" s="170"/>
      <c r="AR415" s="171"/>
      <c r="AS415" s="171"/>
      <c r="AT415" s="172"/>
      <c r="AU415" s="173"/>
      <c r="AV415" s="173"/>
      <c r="AW415" s="174"/>
      <c r="AX415" s="174"/>
      <c r="AY415" s="175"/>
      <c r="AZ415" s="176"/>
      <c r="BA415" s="158"/>
      <c r="BB415" s="160"/>
      <c r="BC415" s="160"/>
      <c r="BD415" s="161"/>
      <c r="BE415" s="177"/>
      <c r="BF415" s="160"/>
      <c r="BG415" s="161"/>
      <c r="BH415" s="178"/>
      <c r="BI415" s="160"/>
      <c r="BJ415" s="161"/>
      <c r="BK415" s="161"/>
      <c r="BL415" s="160"/>
      <c r="BM415" s="161"/>
      <c r="BN415" s="178"/>
      <c r="BO415" s="178"/>
      <c r="BP415" s="161"/>
      <c r="BQ415" s="161"/>
      <c r="BR415" s="160"/>
      <c r="BS415" s="161"/>
      <c r="BT415" s="179"/>
      <c r="BU415" s="179"/>
      <c r="BV415" s="179"/>
      <c r="BW415" s="180"/>
      <c r="BX415" s="180"/>
      <c r="BY415" s="163"/>
      <c r="BZ415" s="180"/>
      <c r="CA415" s="161"/>
      <c r="CB415" s="180"/>
      <c r="CC415" s="180"/>
      <c r="CD415" s="163"/>
      <c r="CE415" s="180"/>
      <c r="CF415" s="161"/>
      <c r="CG415" s="180"/>
      <c r="CH415" s="180"/>
      <c r="CI415" s="163"/>
      <c r="CJ415" s="180"/>
      <c r="CK415" s="161"/>
      <c r="CL415" s="181"/>
      <c r="CM415" s="160"/>
      <c r="CN415" s="177"/>
      <c r="CO415" s="161"/>
      <c r="CP415" s="181"/>
      <c r="CQ415" s="182"/>
      <c r="CR415" s="183"/>
      <c r="CS415" s="183"/>
      <c r="CT415" s="183"/>
      <c r="CU415" s="149"/>
      <c r="CV415" s="149"/>
      <c r="CW415" s="149"/>
      <c r="CX415" s="149"/>
      <c r="CY415" s="149"/>
      <c r="CZ415" s="156"/>
      <c r="DA415" s="184"/>
      <c r="DB415" s="149"/>
      <c r="DC415" s="156"/>
      <c r="DD415" s="149"/>
    </row>
    <row r="416" spans="2:108" s="141" customFormat="1" x14ac:dyDescent="0.25">
      <c r="B416" s="149"/>
      <c r="C416" s="149"/>
      <c r="D416" s="150"/>
      <c r="E416" s="151"/>
      <c r="F416" s="152"/>
      <c r="G416" s="152"/>
      <c r="H416" s="153"/>
      <c r="I416" s="153"/>
      <c r="J416" s="154"/>
      <c r="K416" s="188"/>
      <c r="L416" s="155"/>
      <c r="M416" s="155"/>
      <c r="N416" s="156"/>
      <c r="O416" s="165"/>
      <c r="P416" s="164"/>
      <c r="Q416" s="149"/>
      <c r="R416" s="149"/>
      <c r="S416" s="157"/>
      <c r="T416" s="158"/>
      <c r="U416" s="157"/>
      <c r="V416" s="159"/>
      <c r="W416" s="159"/>
      <c r="X416" s="160"/>
      <c r="Y416" s="161"/>
      <c r="Z416" s="153"/>
      <c r="AA416" s="153"/>
      <c r="AB416" s="153"/>
      <c r="AC416" s="153"/>
      <c r="AD416" s="153"/>
      <c r="AE416" s="162"/>
      <c r="AF416" s="163"/>
      <c r="AG416" s="166"/>
      <c r="AH416" s="164"/>
      <c r="AI416" s="164"/>
      <c r="AJ416" s="38"/>
      <c r="AK416" s="167"/>
      <c r="AL416" s="168"/>
      <c r="AM416" s="156"/>
      <c r="AN416" s="156"/>
      <c r="AO416" s="156"/>
      <c r="AP416" s="169"/>
      <c r="AQ416" s="170"/>
      <c r="AR416" s="171"/>
      <c r="AS416" s="171"/>
      <c r="AT416" s="172"/>
      <c r="AU416" s="173"/>
      <c r="AV416" s="173"/>
      <c r="AW416" s="174"/>
      <c r="AX416" s="174"/>
      <c r="AY416" s="175"/>
      <c r="AZ416" s="176"/>
      <c r="BA416" s="158"/>
      <c r="BB416" s="160"/>
      <c r="BC416" s="160"/>
      <c r="BD416" s="161"/>
      <c r="BE416" s="177"/>
      <c r="BF416" s="160"/>
      <c r="BG416" s="161"/>
      <c r="BH416" s="178"/>
      <c r="BI416" s="160"/>
      <c r="BJ416" s="161"/>
      <c r="BK416" s="161"/>
      <c r="BL416" s="160"/>
      <c r="BM416" s="161"/>
      <c r="BN416" s="178"/>
      <c r="BO416" s="178"/>
      <c r="BP416" s="161"/>
      <c r="BQ416" s="161"/>
      <c r="BR416" s="160"/>
      <c r="BS416" s="161"/>
      <c r="BT416" s="179"/>
      <c r="BU416" s="179"/>
      <c r="BV416" s="179"/>
      <c r="BW416" s="180"/>
      <c r="BX416" s="180"/>
      <c r="BY416" s="163"/>
      <c r="BZ416" s="180"/>
      <c r="CA416" s="161"/>
      <c r="CB416" s="180"/>
      <c r="CC416" s="180"/>
      <c r="CD416" s="163"/>
      <c r="CE416" s="180"/>
      <c r="CF416" s="161"/>
      <c r="CG416" s="180"/>
      <c r="CH416" s="180"/>
      <c r="CI416" s="163"/>
      <c r="CJ416" s="180"/>
      <c r="CK416" s="161"/>
      <c r="CL416" s="181"/>
      <c r="CM416" s="160"/>
      <c r="CN416" s="177"/>
      <c r="CO416" s="161"/>
      <c r="CP416" s="181"/>
      <c r="CQ416" s="182"/>
      <c r="CR416" s="183"/>
      <c r="CS416" s="183"/>
      <c r="CT416" s="183"/>
      <c r="CU416" s="149"/>
      <c r="CV416" s="149"/>
      <c r="CW416" s="149"/>
      <c r="CX416" s="149"/>
      <c r="CY416" s="149"/>
      <c r="CZ416" s="156"/>
      <c r="DA416" s="184"/>
      <c r="DB416" s="149"/>
      <c r="DC416" s="156"/>
      <c r="DD416" s="149"/>
    </row>
    <row r="417" spans="2:108" s="141" customFormat="1" x14ac:dyDescent="0.25">
      <c r="B417" s="149"/>
      <c r="C417" s="149"/>
      <c r="D417" s="150"/>
      <c r="E417" s="151"/>
      <c r="F417" s="152"/>
      <c r="G417" s="152"/>
      <c r="H417" s="153"/>
      <c r="I417" s="153"/>
      <c r="J417" s="154"/>
      <c r="K417" s="188"/>
      <c r="L417" s="155"/>
      <c r="M417" s="155"/>
      <c r="N417" s="156"/>
      <c r="O417" s="165"/>
      <c r="P417" s="164"/>
      <c r="Q417" s="149"/>
      <c r="R417" s="149"/>
      <c r="S417" s="157"/>
      <c r="T417" s="158"/>
      <c r="U417" s="157"/>
      <c r="V417" s="159"/>
      <c r="W417" s="159"/>
      <c r="X417" s="160"/>
      <c r="Y417" s="161"/>
      <c r="Z417" s="153"/>
      <c r="AA417" s="153"/>
      <c r="AB417" s="153"/>
      <c r="AC417" s="153"/>
      <c r="AD417" s="153"/>
      <c r="AE417" s="162"/>
      <c r="AF417" s="163"/>
      <c r="AG417" s="166"/>
      <c r="AH417" s="164"/>
      <c r="AI417" s="164"/>
      <c r="AJ417" s="38"/>
      <c r="AK417" s="167"/>
      <c r="AL417" s="168"/>
      <c r="AM417" s="156"/>
      <c r="AN417" s="156"/>
      <c r="AO417" s="156"/>
      <c r="AP417" s="169"/>
      <c r="AQ417" s="170"/>
      <c r="AR417" s="171"/>
      <c r="AS417" s="171"/>
      <c r="AT417" s="172"/>
      <c r="AU417" s="173"/>
      <c r="AV417" s="173"/>
      <c r="AW417" s="174"/>
      <c r="AX417" s="174"/>
      <c r="AY417" s="175"/>
      <c r="AZ417" s="176"/>
      <c r="BA417" s="158"/>
      <c r="BB417" s="160"/>
      <c r="BC417" s="160"/>
      <c r="BD417" s="161"/>
      <c r="BE417" s="177"/>
      <c r="BF417" s="160"/>
      <c r="BG417" s="161"/>
      <c r="BH417" s="178"/>
      <c r="BI417" s="160"/>
      <c r="BJ417" s="161"/>
      <c r="BK417" s="161"/>
      <c r="BL417" s="160"/>
      <c r="BM417" s="161"/>
      <c r="BN417" s="178"/>
      <c r="BO417" s="178"/>
      <c r="BP417" s="161"/>
      <c r="BQ417" s="161"/>
      <c r="BR417" s="160"/>
      <c r="BS417" s="161"/>
      <c r="BT417" s="179"/>
      <c r="BU417" s="179"/>
      <c r="BV417" s="179"/>
      <c r="BW417" s="180"/>
      <c r="BX417" s="180"/>
      <c r="BY417" s="163"/>
      <c r="BZ417" s="180"/>
      <c r="CA417" s="161"/>
      <c r="CB417" s="180"/>
      <c r="CC417" s="180"/>
      <c r="CD417" s="163"/>
      <c r="CE417" s="180"/>
      <c r="CF417" s="161"/>
      <c r="CG417" s="180"/>
      <c r="CH417" s="180"/>
      <c r="CI417" s="163"/>
      <c r="CJ417" s="180"/>
      <c r="CK417" s="161"/>
      <c r="CL417" s="181"/>
      <c r="CM417" s="160"/>
      <c r="CN417" s="177"/>
      <c r="CO417" s="161"/>
      <c r="CP417" s="181"/>
      <c r="CQ417" s="182"/>
      <c r="CR417" s="183"/>
      <c r="CS417" s="183"/>
      <c r="CT417" s="183"/>
      <c r="CU417" s="149"/>
      <c r="CV417" s="149"/>
      <c r="CW417" s="149"/>
      <c r="CX417" s="149"/>
      <c r="CY417" s="149"/>
      <c r="CZ417" s="156"/>
      <c r="DA417" s="184"/>
      <c r="DB417" s="149"/>
      <c r="DC417" s="156"/>
      <c r="DD417" s="149"/>
    </row>
    <row r="418" spans="2:108" s="141" customFormat="1" x14ac:dyDescent="0.25">
      <c r="B418" s="149"/>
      <c r="C418" s="149"/>
      <c r="D418" s="150"/>
      <c r="E418" s="151"/>
      <c r="F418" s="152"/>
      <c r="G418" s="152"/>
      <c r="H418" s="153"/>
      <c r="I418" s="153"/>
      <c r="J418" s="154"/>
      <c r="K418" s="188"/>
      <c r="L418" s="155"/>
      <c r="M418" s="155"/>
      <c r="N418" s="156"/>
      <c r="O418" s="165"/>
      <c r="P418" s="164"/>
      <c r="Q418" s="149"/>
      <c r="R418" s="149"/>
      <c r="S418" s="157"/>
      <c r="T418" s="158"/>
      <c r="U418" s="157"/>
      <c r="V418" s="159"/>
      <c r="W418" s="159"/>
      <c r="X418" s="160"/>
      <c r="Y418" s="161"/>
      <c r="Z418" s="153"/>
      <c r="AA418" s="153"/>
      <c r="AB418" s="153"/>
      <c r="AC418" s="153"/>
      <c r="AD418" s="153"/>
      <c r="AE418" s="162"/>
      <c r="AF418" s="163"/>
      <c r="AG418" s="166"/>
      <c r="AH418" s="164"/>
      <c r="AI418" s="164"/>
      <c r="AJ418" s="38"/>
      <c r="AK418" s="167"/>
      <c r="AL418" s="168"/>
      <c r="AM418" s="156"/>
      <c r="AN418" s="156"/>
      <c r="AO418" s="156"/>
      <c r="AP418" s="169"/>
      <c r="AQ418" s="170"/>
      <c r="AR418" s="171"/>
      <c r="AS418" s="171"/>
      <c r="AT418" s="172"/>
      <c r="AU418" s="173"/>
      <c r="AV418" s="173"/>
      <c r="AW418" s="174"/>
      <c r="AX418" s="174"/>
      <c r="AY418" s="175"/>
      <c r="AZ418" s="176"/>
      <c r="BA418" s="158"/>
      <c r="BB418" s="160"/>
      <c r="BC418" s="160"/>
      <c r="BD418" s="161"/>
      <c r="BE418" s="177"/>
      <c r="BF418" s="160"/>
      <c r="BG418" s="161"/>
      <c r="BH418" s="178"/>
      <c r="BI418" s="160"/>
      <c r="BJ418" s="161"/>
      <c r="BK418" s="161"/>
      <c r="BL418" s="160"/>
      <c r="BM418" s="161"/>
      <c r="BN418" s="178"/>
      <c r="BO418" s="178"/>
      <c r="BP418" s="161"/>
      <c r="BQ418" s="161"/>
      <c r="BR418" s="160"/>
      <c r="BS418" s="161"/>
      <c r="BT418" s="179"/>
      <c r="BU418" s="179"/>
      <c r="BV418" s="179"/>
      <c r="BW418" s="180"/>
      <c r="BX418" s="180"/>
      <c r="BY418" s="163"/>
      <c r="BZ418" s="180"/>
      <c r="CA418" s="161"/>
      <c r="CB418" s="180"/>
      <c r="CC418" s="180"/>
      <c r="CD418" s="163"/>
      <c r="CE418" s="180"/>
      <c r="CF418" s="161"/>
      <c r="CG418" s="180"/>
      <c r="CH418" s="180"/>
      <c r="CI418" s="163"/>
      <c r="CJ418" s="180"/>
      <c r="CK418" s="161"/>
      <c r="CL418" s="181"/>
      <c r="CM418" s="160"/>
      <c r="CN418" s="177"/>
      <c r="CO418" s="161"/>
      <c r="CP418" s="181"/>
      <c r="CQ418" s="182"/>
      <c r="CR418" s="183"/>
      <c r="CS418" s="183"/>
      <c r="CT418" s="183"/>
      <c r="CU418" s="149"/>
      <c r="CV418" s="149"/>
      <c r="CW418" s="149"/>
      <c r="CX418" s="149"/>
      <c r="CY418" s="149"/>
      <c r="CZ418" s="156"/>
      <c r="DA418" s="184"/>
      <c r="DB418" s="149"/>
      <c r="DC418" s="156"/>
      <c r="DD418" s="149"/>
    </row>
    <row r="419" spans="2:108" s="141" customFormat="1" x14ac:dyDescent="0.25">
      <c r="B419" s="149"/>
      <c r="C419" s="149"/>
      <c r="D419" s="150"/>
      <c r="E419" s="151"/>
      <c r="F419" s="152"/>
      <c r="G419" s="152"/>
      <c r="H419" s="153"/>
      <c r="I419" s="153"/>
      <c r="J419" s="154"/>
      <c r="K419" s="188"/>
      <c r="L419" s="155"/>
      <c r="M419" s="155"/>
      <c r="N419" s="156"/>
      <c r="O419" s="165"/>
      <c r="P419" s="164"/>
      <c r="Q419" s="149"/>
      <c r="R419" s="149"/>
      <c r="S419" s="157"/>
      <c r="T419" s="158"/>
      <c r="U419" s="157"/>
      <c r="V419" s="159"/>
      <c r="W419" s="159"/>
      <c r="X419" s="160"/>
      <c r="Y419" s="161"/>
      <c r="Z419" s="153"/>
      <c r="AA419" s="153"/>
      <c r="AB419" s="153"/>
      <c r="AC419" s="153"/>
      <c r="AD419" s="153"/>
      <c r="AE419" s="162"/>
      <c r="AF419" s="163"/>
      <c r="AG419" s="166"/>
      <c r="AH419" s="164"/>
      <c r="AI419" s="164"/>
      <c r="AJ419" s="38"/>
      <c r="AK419" s="167"/>
      <c r="AL419" s="168"/>
      <c r="AM419" s="156"/>
      <c r="AN419" s="156"/>
      <c r="AO419" s="156"/>
      <c r="AP419" s="169"/>
      <c r="AQ419" s="170"/>
      <c r="AR419" s="171"/>
      <c r="AS419" s="171"/>
      <c r="AT419" s="172"/>
      <c r="AU419" s="173"/>
      <c r="AV419" s="173"/>
      <c r="AW419" s="174"/>
      <c r="AX419" s="174"/>
      <c r="AY419" s="175"/>
      <c r="AZ419" s="176"/>
      <c r="BA419" s="158"/>
      <c r="BB419" s="160"/>
      <c r="BC419" s="160"/>
      <c r="BD419" s="161"/>
      <c r="BE419" s="177"/>
      <c r="BF419" s="160"/>
      <c r="BG419" s="161"/>
      <c r="BH419" s="178"/>
      <c r="BI419" s="160"/>
      <c r="BJ419" s="161"/>
      <c r="BK419" s="161"/>
      <c r="BL419" s="160"/>
      <c r="BM419" s="161"/>
      <c r="BN419" s="178"/>
      <c r="BO419" s="178"/>
      <c r="BP419" s="161"/>
      <c r="BQ419" s="161"/>
      <c r="BR419" s="160"/>
      <c r="BS419" s="161"/>
      <c r="BT419" s="179"/>
      <c r="BU419" s="179"/>
      <c r="BV419" s="179"/>
      <c r="BW419" s="180"/>
      <c r="BX419" s="180"/>
      <c r="BY419" s="163"/>
      <c r="BZ419" s="180"/>
      <c r="CA419" s="161"/>
      <c r="CB419" s="180"/>
      <c r="CC419" s="180"/>
      <c r="CD419" s="163"/>
      <c r="CE419" s="180"/>
      <c r="CF419" s="161"/>
      <c r="CG419" s="180"/>
      <c r="CH419" s="180"/>
      <c r="CI419" s="163"/>
      <c r="CJ419" s="180"/>
      <c r="CK419" s="161"/>
      <c r="CL419" s="181"/>
      <c r="CM419" s="160"/>
      <c r="CN419" s="177"/>
      <c r="CO419" s="161"/>
      <c r="CP419" s="181"/>
      <c r="CQ419" s="182"/>
      <c r="CR419" s="183"/>
      <c r="CS419" s="183"/>
      <c r="CT419" s="183"/>
      <c r="CU419" s="149"/>
      <c r="CV419" s="149"/>
      <c r="CW419" s="149"/>
      <c r="CX419" s="149"/>
      <c r="CY419" s="149"/>
      <c r="CZ419" s="156"/>
      <c r="DA419" s="184"/>
      <c r="DB419" s="149"/>
      <c r="DC419" s="156"/>
      <c r="DD419" s="149"/>
    </row>
    <row r="420" spans="2:108" s="141" customFormat="1" x14ac:dyDescent="0.25">
      <c r="B420" s="149"/>
      <c r="C420" s="149"/>
      <c r="D420" s="150"/>
      <c r="E420" s="151"/>
      <c r="F420" s="152"/>
      <c r="G420" s="152"/>
      <c r="H420" s="153"/>
      <c r="I420" s="153"/>
      <c r="J420" s="154"/>
      <c r="K420" s="188"/>
      <c r="L420" s="155"/>
      <c r="M420" s="155"/>
      <c r="N420" s="156"/>
      <c r="O420" s="165"/>
      <c r="P420" s="164"/>
      <c r="Q420" s="149"/>
      <c r="R420" s="149"/>
      <c r="S420" s="157"/>
      <c r="T420" s="158"/>
      <c r="U420" s="157"/>
      <c r="V420" s="159"/>
      <c r="W420" s="159"/>
      <c r="X420" s="160"/>
      <c r="Y420" s="161"/>
      <c r="Z420" s="153"/>
      <c r="AA420" s="153"/>
      <c r="AB420" s="153"/>
      <c r="AC420" s="153"/>
      <c r="AD420" s="153"/>
      <c r="AE420" s="162"/>
      <c r="AF420" s="163"/>
      <c r="AG420" s="166"/>
      <c r="AH420" s="164"/>
      <c r="AI420" s="164"/>
      <c r="AJ420" s="38"/>
      <c r="AK420" s="167"/>
      <c r="AL420" s="168"/>
      <c r="AM420" s="156"/>
      <c r="AN420" s="156"/>
      <c r="AO420" s="156"/>
      <c r="AP420" s="169"/>
      <c r="AQ420" s="170"/>
      <c r="AR420" s="171"/>
      <c r="AS420" s="171"/>
      <c r="AT420" s="172"/>
      <c r="AU420" s="173"/>
      <c r="AV420" s="173"/>
      <c r="AW420" s="174"/>
      <c r="AX420" s="174"/>
      <c r="AY420" s="175"/>
      <c r="AZ420" s="176"/>
      <c r="BA420" s="158"/>
      <c r="BB420" s="160"/>
      <c r="BC420" s="160"/>
      <c r="BD420" s="161"/>
      <c r="BE420" s="177"/>
      <c r="BF420" s="160"/>
      <c r="BG420" s="161"/>
      <c r="BH420" s="178"/>
      <c r="BI420" s="160"/>
      <c r="BJ420" s="161"/>
      <c r="BK420" s="161"/>
      <c r="BL420" s="160"/>
      <c r="BM420" s="161"/>
      <c r="BN420" s="178"/>
      <c r="BO420" s="178"/>
      <c r="BP420" s="161"/>
      <c r="BQ420" s="161"/>
      <c r="BR420" s="160"/>
      <c r="BS420" s="161"/>
      <c r="BT420" s="179"/>
      <c r="BU420" s="179"/>
      <c r="BV420" s="179"/>
      <c r="BW420" s="180"/>
      <c r="BX420" s="180"/>
      <c r="BY420" s="163"/>
      <c r="BZ420" s="180"/>
      <c r="CA420" s="161"/>
      <c r="CB420" s="180"/>
      <c r="CC420" s="180"/>
      <c r="CD420" s="163"/>
      <c r="CE420" s="180"/>
      <c r="CF420" s="161"/>
      <c r="CG420" s="180"/>
      <c r="CH420" s="180"/>
      <c r="CI420" s="163"/>
      <c r="CJ420" s="180"/>
      <c r="CK420" s="161"/>
      <c r="CL420" s="181"/>
      <c r="CM420" s="160"/>
      <c r="CN420" s="177"/>
      <c r="CO420" s="161"/>
      <c r="CP420" s="181"/>
      <c r="CQ420" s="182"/>
      <c r="CR420" s="183"/>
      <c r="CS420" s="183"/>
      <c r="CT420" s="183"/>
      <c r="CU420" s="149"/>
      <c r="CV420" s="149"/>
      <c r="CW420" s="149"/>
      <c r="CX420" s="149"/>
      <c r="CY420" s="149"/>
      <c r="CZ420" s="156"/>
      <c r="DA420" s="184"/>
      <c r="DB420" s="149"/>
      <c r="DC420" s="156"/>
      <c r="DD420" s="149"/>
    </row>
    <row r="421" spans="2:108" s="141" customFormat="1" x14ac:dyDescent="0.25">
      <c r="B421" s="149"/>
      <c r="C421" s="149"/>
      <c r="D421" s="150"/>
      <c r="E421" s="151"/>
      <c r="F421" s="152"/>
      <c r="G421" s="152"/>
      <c r="H421" s="153"/>
      <c r="I421" s="153"/>
      <c r="J421" s="154"/>
      <c r="K421" s="188"/>
      <c r="L421" s="155"/>
      <c r="M421" s="155"/>
      <c r="N421" s="156"/>
      <c r="O421" s="165"/>
      <c r="P421" s="164"/>
      <c r="Q421" s="149"/>
      <c r="R421" s="149"/>
      <c r="S421" s="157"/>
      <c r="T421" s="158"/>
      <c r="U421" s="157"/>
      <c r="V421" s="159"/>
      <c r="W421" s="159"/>
      <c r="X421" s="160"/>
      <c r="Y421" s="161"/>
      <c r="Z421" s="153"/>
      <c r="AA421" s="153"/>
      <c r="AB421" s="153"/>
      <c r="AC421" s="153"/>
      <c r="AD421" s="153"/>
      <c r="AE421" s="162"/>
      <c r="AF421" s="163"/>
      <c r="AG421" s="166"/>
      <c r="AH421" s="164"/>
      <c r="AI421" s="164"/>
      <c r="AJ421" s="38"/>
      <c r="AK421" s="167"/>
      <c r="AL421" s="168"/>
      <c r="AM421" s="156"/>
      <c r="AN421" s="156"/>
      <c r="AO421" s="156"/>
      <c r="AP421" s="169"/>
      <c r="AQ421" s="170"/>
      <c r="AR421" s="171"/>
      <c r="AS421" s="171"/>
      <c r="AT421" s="172"/>
      <c r="AU421" s="173"/>
      <c r="AV421" s="173"/>
      <c r="AW421" s="174"/>
      <c r="AX421" s="174"/>
      <c r="AY421" s="175"/>
      <c r="AZ421" s="176"/>
      <c r="BA421" s="158"/>
      <c r="BB421" s="160"/>
      <c r="BC421" s="160"/>
      <c r="BD421" s="161"/>
      <c r="BE421" s="177"/>
      <c r="BF421" s="160"/>
      <c r="BG421" s="161"/>
      <c r="BH421" s="178"/>
      <c r="BI421" s="160"/>
      <c r="BJ421" s="161"/>
      <c r="BK421" s="161"/>
      <c r="BL421" s="160"/>
      <c r="BM421" s="161"/>
      <c r="BN421" s="178"/>
      <c r="BO421" s="178"/>
      <c r="BP421" s="161"/>
      <c r="BQ421" s="161"/>
      <c r="BR421" s="160"/>
      <c r="BS421" s="161"/>
      <c r="BT421" s="179"/>
      <c r="BU421" s="179"/>
      <c r="BV421" s="179"/>
      <c r="BW421" s="180"/>
      <c r="BX421" s="180"/>
      <c r="BY421" s="163"/>
      <c r="BZ421" s="180"/>
      <c r="CA421" s="161"/>
      <c r="CB421" s="180"/>
      <c r="CC421" s="180"/>
      <c r="CD421" s="163"/>
      <c r="CE421" s="180"/>
      <c r="CF421" s="161"/>
      <c r="CG421" s="180"/>
      <c r="CH421" s="180"/>
      <c r="CI421" s="163"/>
      <c r="CJ421" s="180"/>
      <c r="CK421" s="161"/>
      <c r="CL421" s="181"/>
      <c r="CM421" s="160"/>
      <c r="CN421" s="177"/>
      <c r="CO421" s="161"/>
      <c r="CP421" s="181"/>
      <c r="CQ421" s="182"/>
      <c r="CR421" s="183"/>
      <c r="CS421" s="183"/>
      <c r="CT421" s="183"/>
      <c r="CU421" s="149"/>
      <c r="CV421" s="149"/>
      <c r="CW421" s="149"/>
      <c r="CX421" s="149"/>
      <c r="CY421" s="149"/>
      <c r="CZ421" s="156"/>
      <c r="DA421" s="184"/>
      <c r="DB421" s="149"/>
      <c r="DC421" s="156"/>
      <c r="DD421" s="149"/>
    </row>
    <row r="422" spans="2:108" s="141" customFormat="1" x14ac:dyDescent="0.25">
      <c r="B422" s="149"/>
      <c r="C422" s="149"/>
      <c r="D422" s="150"/>
      <c r="E422" s="151"/>
      <c r="F422" s="152"/>
      <c r="G422" s="152"/>
      <c r="H422" s="153"/>
      <c r="I422" s="153"/>
      <c r="J422" s="154"/>
      <c r="K422" s="188"/>
      <c r="L422" s="155"/>
      <c r="M422" s="155"/>
      <c r="N422" s="156"/>
      <c r="O422" s="165"/>
      <c r="P422" s="164"/>
      <c r="Q422" s="149"/>
      <c r="R422" s="149"/>
      <c r="S422" s="157"/>
      <c r="T422" s="158"/>
      <c r="U422" s="157"/>
      <c r="V422" s="159"/>
      <c r="W422" s="159"/>
      <c r="X422" s="160"/>
      <c r="Y422" s="161"/>
      <c r="Z422" s="153"/>
      <c r="AA422" s="153"/>
      <c r="AB422" s="153"/>
      <c r="AC422" s="153"/>
      <c r="AD422" s="153"/>
      <c r="AE422" s="162"/>
      <c r="AF422" s="163"/>
      <c r="AG422" s="166"/>
      <c r="AH422" s="164"/>
      <c r="AI422" s="164"/>
      <c r="AJ422" s="38"/>
      <c r="AK422" s="167"/>
      <c r="AL422" s="168"/>
      <c r="AM422" s="156"/>
      <c r="AN422" s="156"/>
      <c r="AO422" s="156"/>
      <c r="AP422" s="169"/>
      <c r="AQ422" s="170"/>
      <c r="AR422" s="171"/>
      <c r="AS422" s="171"/>
      <c r="AT422" s="172"/>
      <c r="AU422" s="173"/>
      <c r="AV422" s="173"/>
      <c r="AW422" s="174"/>
      <c r="AX422" s="174"/>
      <c r="AY422" s="175"/>
      <c r="AZ422" s="176"/>
      <c r="BA422" s="158"/>
      <c r="BB422" s="160"/>
      <c r="BC422" s="160"/>
      <c r="BD422" s="161"/>
      <c r="BE422" s="177"/>
      <c r="BF422" s="160"/>
      <c r="BG422" s="161"/>
      <c r="BH422" s="178"/>
      <c r="BI422" s="160"/>
      <c r="BJ422" s="161"/>
      <c r="BK422" s="161"/>
      <c r="BL422" s="160"/>
      <c r="BM422" s="161"/>
      <c r="BN422" s="178"/>
      <c r="BO422" s="178"/>
      <c r="BP422" s="161"/>
      <c r="BQ422" s="161"/>
      <c r="BR422" s="160"/>
      <c r="BS422" s="161"/>
      <c r="BT422" s="179"/>
      <c r="BU422" s="179"/>
      <c r="BV422" s="179"/>
      <c r="BW422" s="180"/>
      <c r="BX422" s="180"/>
      <c r="BY422" s="163"/>
      <c r="BZ422" s="180"/>
      <c r="CA422" s="161"/>
      <c r="CB422" s="180"/>
      <c r="CC422" s="180"/>
      <c r="CD422" s="163"/>
      <c r="CE422" s="180"/>
      <c r="CF422" s="161"/>
      <c r="CG422" s="180"/>
      <c r="CH422" s="180"/>
      <c r="CI422" s="163"/>
      <c r="CJ422" s="180"/>
      <c r="CK422" s="161"/>
      <c r="CL422" s="181"/>
      <c r="CM422" s="160"/>
      <c r="CN422" s="177"/>
      <c r="CO422" s="161"/>
      <c r="CP422" s="181"/>
      <c r="CQ422" s="182"/>
      <c r="CR422" s="183"/>
      <c r="CS422" s="183"/>
      <c r="CT422" s="183"/>
      <c r="CU422" s="149"/>
      <c r="CV422" s="149"/>
      <c r="CW422" s="149"/>
      <c r="CX422" s="149"/>
      <c r="CY422" s="149"/>
      <c r="CZ422" s="156"/>
      <c r="DA422" s="184"/>
      <c r="DB422" s="149"/>
      <c r="DC422" s="156"/>
      <c r="DD422" s="149"/>
    </row>
    <row r="423" spans="2:108" s="141" customFormat="1" x14ac:dyDescent="0.25">
      <c r="B423" s="149"/>
      <c r="C423" s="149"/>
      <c r="D423" s="150"/>
      <c r="E423" s="151"/>
      <c r="F423" s="152"/>
      <c r="G423" s="152"/>
      <c r="H423" s="153"/>
      <c r="I423" s="153"/>
      <c r="J423" s="154"/>
      <c r="K423" s="188"/>
      <c r="L423" s="155"/>
      <c r="M423" s="155"/>
      <c r="N423" s="156"/>
      <c r="O423" s="165"/>
      <c r="P423" s="164"/>
      <c r="Q423" s="149"/>
      <c r="R423" s="149"/>
      <c r="S423" s="157"/>
      <c r="T423" s="158"/>
      <c r="U423" s="157"/>
      <c r="V423" s="159"/>
      <c r="W423" s="159"/>
      <c r="X423" s="160"/>
      <c r="Y423" s="161"/>
      <c r="Z423" s="153"/>
      <c r="AA423" s="153"/>
      <c r="AB423" s="153"/>
      <c r="AC423" s="153"/>
      <c r="AD423" s="153"/>
      <c r="AE423" s="162"/>
      <c r="AF423" s="163"/>
      <c r="AG423" s="166"/>
      <c r="AH423" s="164"/>
      <c r="AI423" s="164"/>
      <c r="AJ423" s="38"/>
      <c r="AK423" s="167"/>
      <c r="AL423" s="168"/>
      <c r="AM423" s="156"/>
      <c r="AN423" s="156"/>
      <c r="AO423" s="156"/>
      <c r="AP423" s="169"/>
      <c r="AQ423" s="170"/>
      <c r="AR423" s="171"/>
      <c r="AS423" s="171"/>
      <c r="AT423" s="172"/>
      <c r="AU423" s="173"/>
      <c r="AV423" s="173"/>
      <c r="AW423" s="174"/>
      <c r="AX423" s="174"/>
      <c r="AY423" s="175"/>
      <c r="AZ423" s="176"/>
      <c r="BA423" s="158"/>
      <c r="BB423" s="160"/>
      <c r="BC423" s="160"/>
      <c r="BD423" s="161"/>
      <c r="BE423" s="177"/>
      <c r="BF423" s="160"/>
      <c r="BG423" s="161"/>
      <c r="BH423" s="178"/>
      <c r="BI423" s="160"/>
      <c r="BJ423" s="161"/>
      <c r="BK423" s="161"/>
      <c r="BL423" s="160"/>
      <c r="BM423" s="161"/>
      <c r="BN423" s="178"/>
      <c r="BO423" s="178"/>
      <c r="BP423" s="161"/>
      <c r="BQ423" s="161"/>
      <c r="BR423" s="160"/>
      <c r="BS423" s="161"/>
      <c r="BT423" s="179"/>
      <c r="BU423" s="179"/>
      <c r="BV423" s="179"/>
      <c r="BW423" s="180"/>
      <c r="BX423" s="180"/>
      <c r="BY423" s="163"/>
      <c r="BZ423" s="180"/>
      <c r="CA423" s="161"/>
      <c r="CB423" s="180"/>
      <c r="CC423" s="180"/>
      <c r="CD423" s="163"/>
      <c r="CE423" s="180"/>
      <c r="CF423" s="161"/>
      <c r="CG423" s="180"/>
      <c r="CH423" s="180"/>
      <c r="CI423" s="163"/>
      <c r="CJ423" s="180"/>
      <c r="CK423" s="161"/>
      <c r="CL423" s="181"/>
      <c r="CM423" s="160"/>
      <c r="CN423" s="177"/>
      <c r="CO423" s="161"/>
      <c r="CP423" s="181"/>
      <c r="CQ423" s="182"/>
      <c r="CR423" s="183"/>
      <c r="CS423" s="183"/>
      <c r="CT423" s="183"/>
      <c r="CU423" s="149"/>
      <c r="CV423" s="149"/>
      <c r="CW423" s="149"/>
      <c r="CX423" s="149"/>
      <c r="CY423" s="149"/>
      <c r="CZ423" s="156"/>
      <c r="DA423" s="184"/>
      <c r="DB423" s="149"/>
      <c r="DC423" s="156"/>
      <c r="DD423" s="149"/>
    </row>
    <row r="424" spans="2:108" s="141" customFormat="1" x14ac:dyDescent="0.25">
      <c r="B424" s="149"/>
      <c r="C424" s="149"/>
      <c r="D424" s="150"/>
      <c r="E424" s="151"/>
      <c r="F424" s="152"/>
      <c r="G424" s="152"/>
      <c r="H424" s="153"/>
      <c r="I424" s="153"/>
      <c r="J424" s="154"/>
      <c r="K424" s="188"/>
      <c r="L424" s="155"/>
      <c r="M424" s="155"/>
      <c r="N424" s="156"/>
      <c r="O424" s="165"/>
      <c r="P424" s="164"/>
      <c r="Q424" s="149"/>
      <c r="R424" s="149"/>
      <c r="S424" s="157"/>
      <c r="T424" s="158"/>
      <c r="U424" s="157"/>
      <c r="V424" s="159"/>
      <c r="W424" s="159"/>
      <c r="X424" s="160"/>
      <c r="Y424" s="161"/>
      <c r="Z424" s="153"/>
      <c r="AA424" s="153"/>
      <c r="AB424" s="153"/>
      <c r="AC424" s="153"/>
      <c r="AD424" s="153"/>
      <c r="AE424" s="162"/>
      <c r="AF424" s="163"/>
      <c r="AG424" s="166"/>
      <c r="AH424" s="164"/>
      <c r="AI424" s="164"/>
      <c r="AJ424" s="38"/>
      <c r="AK424" s="167"/>
      <c r="AL424" s="168"/>
      <c r="AM424" s="156"/>
      <c r="AN424" s="156"/>
      <c r="AO424" s="156"/>
      <c r="AP424" s="169"/>
      <c r="AQ424" s="170"/>
      <c r="AR424" s="171"/>
      <c r="AS424" s="171"/>
      <c r="AT424" s="172"/>
      <c r="AU424" s="173"/>
      <c r="AV424" s="173"/>
      <c r="AW424" s="174"/>
      <c r="AX424" s="174"/>
      <c r="AY424" s="175"/>
      <c r="AZ424" s="176"/>
      <c r="BA424" s="158"/>
      <c r="BB424" s="160"/>
      <c r="BC424" s="160"/>
      <c r="BD424" s="161"/>
      <c r="BE424" s="177"/>
      <c r="BF424" s="160"/>
      <c r="BG424" s="161"/>
      <c r="BH424" s="178"/>
      <c r="BI424" s="160"/>
      <c r="BJ424" s="161"/>
      <c r="BK424" s="161"/>
      <c r="BL424" s="160"/>
      <c r="BM424" s="161"/>
      <c r="BN424" s="178"/>
      <c r="BO424" s="178"/>
      <c r="BP424" s="161"/>
      <c r="BQ424" s="161"/>
      <c r="BR424" s="160"/>
      <c r="BS424" s="161"/>
      <c r="BT424" s="179"/>
      <c r="BU424" s="179"/>
      <c r="BV424" s="179"/>
      <c r="BW424" s="180"/>
      <c r="BX424" s="180"/>
      <c r="BY424" s="163"/>
      <c r="BZ424" s="180"/>
      <c r="CA424" s="161"/>
      <c r="CB424" s="180"/>
      <c r="CC424" s="180"/>
      <c r="CD424" s="163"/>
      <c r="CE424" s="180"/>
      <c r="CF424" s="161"/>
      <c r="CG424" s="180"/>
      <c r="CH424" s="180"/>
      <c r="CI424" s="163"/>
      <c r="CJ424" s="180"/>
      <c r="CK424" s="161"/>
      <c r="CL424" s="181"/>
      <c r="CM424" s="160"/>
      <c r="CN424" s="177"/>
      <c r="CO424" s="161"/>
      <c r="CP424" s="181"/>
      <c r="CQ424" s="182"/>
      <c r="CR424" s="183"/>
      <c r="CS424" s="183"/>
      <c r="CT424" s="183"/>
      <c r="CU424" s="149"/>
      <c r="CV424" s="149"/>
      <c r="CW424" s="149"/>
      <c r="CX424" s="149"/>
      <c r="CY424" s="149"/>
      <c r="CZ424" s="156"/>
      <c r="DA424" s="184"/>
      <c r="DB424" s="149"/>
      <c r="DC424" s="156"/>
      <c r="DD424" s="149"/>
    </row>
    <row r="425" spans="2:108" s="141" customFormat="1" x14ac:dyDescent="0.25">
      <c r="B425" s="149"/>
      <c r="C425" s="149"/>
      <c r="D425" s="150"/>
      <c r="E425" s="151"/>
      <c r="F425" s="152"/>
      <c r="G425" s="152"/>
      <c r="H425" s="153"/>
      <c r="I425" s="153"/>
      <c r="J425" s="154"/>
      <c r="K425" s="188"/>
      <c r="L425" s="155"/>
      <c r="M425" s="155"/>
      <c r="N425" s="156"/>
      <c r="O425" s="165"/>
      <c r="P425" s="164"/>
      <c r="Q425" s="149"/>
      <c r="R425" s="149"/>
      <c r="S425" s="157"/>
      <c r="T425" s="158"/>
      <c r="U425" s="157"/>
      <c r="V425" s="159"/>
      <c r="W425" s="159"/>
      <c r="X425" s="160"/>
      <c r="Y425" s="161"/>
      <c r="Z425" s="153"/>
      <c r="AA425" s="153"/>
      <c r="AB425" s="153"/>
      <c r="AC425" s="153"/>
      <c r="AD425" s="153"/>
      <c r="AE425" s="162"/>
      <c r="AF425" s="163"/>
      <c r="AG425" s="166"/>
      <c r="AH425" s="164"/>
      <c r="AI425" s="164"/>
      <c r="AJ425" s="38"/>
      <c r="AK425" s="167"/>
      <c r="AL425" s="168"/>
      <c r="AM425" s="156"/>
      <c r="AN425" s="156"/>
      <c r="AO425" s="156"/>
      <c r="AP425" s="169"/>
      <c r="AQ425" s="170"/>
      <c r="AR425" s="171"/>
      <c r="AS425" s="171"/>
      <c r="AT425" s="172"/>
      <c r="AU425" s="173"/>
      <c r="AV425" s="173"/>
      <c r="AW425" s="174"/>
      <c r="AX425" s="174"/>
      <c r="AY425" s="175"/>
      <c r="AZ425" s="176"/>
      <c r="BA425" s="158"/>
      <c r="BB425" s="160"/>
      <c r="BC425" s="160"/>
      <c r="BD425" s="161"/>
      <c r="BE425" s="177"/>
      <c r="BF425" s="160"/>
      <c r="BG425" s="161"/>
      <c r="BH425" s="178"/>
      <c r="BI425" s="160"/>
      <c r="BJ425" s="161"/>
      <c r="BK425" s="161"/>
      <c r="BL425" s="160"/>
      <c r="BM425" s="161"/>
      <c r="BN425" s="178"/>
      <c r="BO425" s="178"/>
      <c r="BP425" s="161"/>
      <c r="BQ425" s="161"/>
      <c r="BR425" s="160"/>
      <c r="BS425" s="161"/>
      <c r="BT425" s="179"/>
      <c r="BU425" s="179"/>
      <c r="BV425" s="179"/>
      <c r="BW425" s="180"/>
      <c r="BX425" s="180"/>
      <c r="BY425" s="163"/>
      <c r="BZ425" s="180"/>
      <c r="CA425" s="161"/>
      <c r="CB425" s="180"/>
      <c r="CC425" s="180"/>
      <c r="CD425" s="163"/>
      <c r="CE425" s="180"/>
      <c r="CF425" s="161"/>
      <c r="CG425" s="180"/>
      <c r="CH425" s="180"/>
      <c r="CI425" s="163"/>
      <c r="CJ425" s="180"/>
      <c r="CK425" s="161"/>
      <c r="CL425" s="181"/>
      <c r="CM425" s="160"/>
      <c r="CN425" s="177"/>
      <c r="CO425" s="161"/>
      <c r="CP425" s="181"/>
      <c r="CQ425" s="182"/>
      <c r="CR425" s="183"/>
      <c r="CS425" s="183"/>
      <c r="CT425" s="183"/>
      <c r="CU425" s="149"/>
      <c r="CV425" s="149"/>
      <c r="CW425" s="149"/>
      <c r="CX425" s="149"/>
      <c r="CY425" s="149"/>
      <c r="CZ425" s="156"/>
      <c r="DA425" s="184"/>
      <c r="DB425" s="149"/>
      <c r="DC425" s="156"/>
      <c r="DD425" s="149"/>
    </row>
    <row r="426" spans="2:108" s="141" customFormat="1" x14ac:dyDescent="0.25">
      <c r="B426" s="149"/>
      <c r="C426" s="149"/>
      <c r="D426" s="150"/>
      <c r="E426" s="151"/>
      <c r="F426" s="152"/>
      <c r="G426" s="152"/>
      <c r="H426" s="153"/>
      <c r="I426" s="153"/>
      <c r="J426" s="154"/>
      <c r="K426" s="188"/>
      <c r="L426" s="155"/>
      <c r="M426" s="155"/>
      <c r="N426" s="156"/>
      <c r="O426" s="165"/>
      <c r="P426" s="164"/>
      <c r="Q426" s="149"/>
      <c r="R426" s="149"/>
      <c r="S426" s="157"/>
      <c r="T426" s="158"/>
      <c r="U426" s="157"/>
      <c r="V426" s="159"/>
      <c r="W426" s="159"/>
      <c r="X426" s="160"/>
      <c r="Y426" s="161"/>
      <c r="Z426" s="153"/>
      <c r="AA426" s="153"/>
      <c r="AB426" s="153"/>
      <c r="AC426" s="153"/>
      <c r="AD426" s="153"/>
      <c r="AE426" s="162"/>
      <c r="AF426" s="163"/>
      <c r="AG426" s="166"/>
      <c r="AH426" s="164"/>
      <c r="AI426" s="164"/>
      <c r="AJ426" s="38"/>
      <c r="AK426" s="167"/>
      <c r="AL426" s="168"/>
      <c r="AM426" s="156"/>
      <c r="AN426" s="156"/>
      <c r="AO426" s="156"/>
      <c r="AP426" s="169"/>
      <c r="AQ426" s="170"/>
      <c r="AR426" s="171"/>
      <c r="AS426" s="171"/>
      <c r="AT426" s="172"/>
      <c r="AU426" s="173"/>
      <c r="AV426" s="173"/>
      <c r="AW426" s="174"/>
      <c r="AX426" s="174"/>
      <c r="AY426" s="175"/>
      <c r="AZ426" s="176"/>
      <c r="BA426" s="158"/>
      <c r="BB426" s="160"/>
      <c r="BC426" s="160"/>
      <c r="BD426" s="161"/>
      <c r="BE426" s="177"/>
      <c r="BF426" s="160"/>
      <c r="BG426" s="161"/>
      <c r="BH426" s="178"/>
      <c r="BI426" s="160"/>
      <c r="BJ426" s="161"/>
      <c r="BK426" s="161"/>
      <c r="BL426" s="160"/>
      <c r="BM426" s="161"/>
      <c r="BN426" s="178"/>
      <c r="BO426" s="178"/>
      <c r="BP426" s="161"/>
      <c r="BQ426" s="161"/>
      <c r="BR426" s="160"/>
      <c r="BS426" s="161"/>
      <c r="BT426" s="179"/>
      <c r="BU426" s="179"/>
      <c r="BV426" s="179"/>
      <c r="BW426" s="180"/>
      <c r="BX426" s="180"/>
      <c r="BY426" s="163"/>
      <c r="BZ426" s="180"/>
      <c r="CA426" s="161"/>
      <c r="CB426" s="180"/>
      <c r="CC426" s="180"/>
      <c r="CD426" s="163"/>
      <c r="CE426" s="180"/>
      <c r="CF426" s="161"/>
      <c r="CG426" s="180"/>
      <c r="CH426" s="180"/>
      <c r="CI426" s="163"/>
      <c r="CJ426" s="180"/>
      <c r="CK426" s="161"/>
      <c r="CL426" s="181"/>
      <c r="CM426" s="160"/>
      <c r="CN426" s="177"/>
      <c r="CO426" s="161"/>
      <c r="CP426" s="181"/>
      <c r="CQ426" s="182"/>
      <c r="CR426" s="183"/>
      <c r="CS426" s="183"/>
      <c r="CT426" s="183"/>
      <c r="CU426" s="149"/>
      <c r="CV426" s="149"/>
      <c r="CW426" s="149"/>
      <c r="CX426" s="149"/>
      <c r="CY426" s="149"/>
      <c r="CZ426" s="156"/>
      <c r="DA426" s="184"/>
      <c r="DB426" s="149"/>
      <c r="DC426" s="156"/>
      <c r="DD426" s="149"/>
    </row>
    <row r="427" spans="2:108" s="141" customFormat="1" x14ac:dyDescent="0.25">
      <c r="B427" s="149"/>
      <c r="C427" s="149"/>
      <c r="D427" s="150"/>
      <c r="E427" s="151"/>
      <c r="F427" s="152"/>
      <c r="G427" s="152"/>
      <c r="H427" s="153"/>
      <c r="I427" s="153"/>
      <c r="J427" s="154"/>
      <c r="K427" s="188"/>
      <c r="L427" s="155"/>
      <c r="M427" s="155"/>
      <c r="N427" s="156"/>
      <c r="O427" s="165"/>
      <c r="P427" s="164"/>
      <c r="Q427" s="149"/>
      <c r="R427" s="149"/>
      <c r="S427" s="157"/>
      <c r="T427" s="158"/>
      <c r="U427" s="157"/>
      <c r="V427" s="159"/>
      <c r="W427" s="159"/>
      <c r="X427" s="160"/>
      <c r="Y427" s="161"/>
      <c r="Z427" s="153"/>
      <c r="AA427" s="153"/>
      <c r="AB427" s="153"/>
      <c r="AC427" s="153"/>
      <c r="AD427" s="153"/>
      <c r="AE427" s="162"/>
      <c r="AF427" s="163"/>
      <c r="AG427" s="166"/>
      <c r="AH427" s="164"/>
      <c r="AI427" s="164"/>
      <c r="AJ427" s="38"/>
      <c r="AK427" s="167"/>
      <c r="AL427" s="168"/>
      <c r="AM427" s="156"/>
      <c r="AN427" s="156"/>
      <c r="AO427" s="156"/>
      <c r="AP427" s="169"/>
      <c r="AQ427" s="170"/>
      <c r="AR427" s="171"/>
      <c r="AS427" s="171"/>
      <c r="AT427" s="172"/>
      <c r="AU427" s="173"/>
      <c r="AV427" s="173"/>
      <c r="AW427" s="174"/>
      <c r="AX427" s="174"/>
      <c r="AY427" s="175"/>
      <c r="AZ427" s="176"/>
      <c r="BA427" s="158"/>
      <c r="BB427" s="160"/>
      <c r="BC427" s="160"/>
      <c r="BD427" s="161"/>
      <c r="BE427" s="177"/>
      <c r="BF427" s="160"/>
      <c r="BG427" s="161"/>
      <c r="BH427" s="178"/>
      <c r="BI427" s="160"/>
      <c r="BJ427" s="161"/>
      <c r="BK427" s="161"/>
      <c r="BL427" s="160"/>
      <c r="BM427" s="161"/>
      <c r="BN427" s="178"/>
      <c r="BO427" s="178"/>
      <c r="BP427" s="161"/>
      <c r="BQ427" s="161"/>
      <c r="BR427" s="160"/>
      <c r="BS427" s="161"/>
      <c r="BT427" s="179"/>
      <c r="BU427" s="179"/>
      <c r="BV427" s="179"/>
      <c r="BW427" s="180"/>
      <c r="BX427" s="180"/>
      <c r="BY427" s="163"/>
      <c r="BZ427" s="180"/>
      <c r="CA427" s="161"/>
      <c r="CB427" s="180"/>
      <c r="CC427" s="180"/>
      <c r="CD427" s="163"/>
      <c r="CE427" s="180"/>
      <c r="CF427" s="161"/>
      <c r="CG427" s="180"/>
      <c r="CH427" s="180"/>
      <c r="CI427" s="163"/>
      <c r="CJ427" s="180"/>
      <c r="CK427" s="161"/>
      <c r="CL427" s="181"/>
      <c r="CM427" s="160"/>
      <c r="CN427" s="177"/>
      <c r="CO427" s="161"/>
      <c r="CP427" s="181"/>
      <c r="CQ427" s="182"/>
      <c r="CR427" s="183"/>
      <c r="CS427" s="183"/>
      <c r="CT427" s="183"/>
      <c r="CU427" s="149"/>
      <c r="CV427" s="149"/>
      <c r="CW427" s="149"/>
      <c r="CX427" s="149"/>
      <c r="CY427" s="149"/>
      <c r="CZ427" s="156"/>
      <c r="DA427" s="184"/>
      <c r="DB427" s="149"/>
      <c r="DC427" s="156"/>
      <c r="DD427" s="149"/>
    </row>
    <row r="428" spans="2:108" s="141" customFormat="1" x14ac:dyDescent="0.25">
      <c r="B428" s="149"/>
      <c r="C428" s="149"/>
      <c r="D428" s="150"/>
      <c r="E428" s="151"/>
      <c r="F428" s="152"/>
      <c r="G428" s="152"/>
      <c r="H428" s="153"/>
      <c r="I428" s="153"/>
      <c r="J428" s="154"/>
      <c r="K428" s="188"/>
      <c r="L428" s="155"/>
      <c r="M428" s="155"/>
      <c r="N428" s="156"/>
      <c r="O428" s="165"/>
      <c r="P428" s="164"/>
      <c r="Q428" s="149"/>
      <c r="R428" s="149"/>
      <c r="S428" s="157"/>
      <c r="T428" s="158"/>
      <c r="U428" s="157"/>
      <c r="V428" s="159"/>
      <c r="W428" s="159"/>
      <c r="X428" s="160"/>
      <c r="Y428" s="161"/>
      <c r="Z428" s="153"/>
      <c r="AA428" s="153"/>
      <c r="AB428" s="153"/>
      <c r="AC428" s="153"/>
      <c r="AD428" s="153"/>
      <c r="AE428" s="162"/>
      <c r="AF428" s="163"/>
      <c r="AG428" s="166"/>
      <c r="AH428" s="164"/>
      <c r="AI428" s="164"/>
      <c r="AJ428" s="38"/>
      <c r="AK428" s="167"/>
      <c r="AL428" s="168"/>
      <c r="AM428" s="156"/>
      <c r="AN428" s="156"/>
      <c r="AO428" s="156"/>
      <c r="AP428" s="169"/>
      <c r="AQ428" s="170"/>
      <c r="AR428" s="171"/>
      <c r="AS428" s="171"/>
      <c r="AT428" s="172"/>
      <c r="AU428" s="173"/>
      <c r="AV428" s="173"/>
      <c r="AW428" s="174"/>
      <c r="AX428" s="174"/>
      <c r="AY428" s="175"/>
      <c r="AZ428" s="176"/>
      <c r="BA428" s="158"/>
      <c r="BB428" s="160"/>
      <c r="BC428" s="160"/>
      <c r="BD428" s="161"/>
      <c r="BE428" s="177"/>
      <c r="BF428" s="160"/>
      <c r="BG428" s="161"/>
      <c r="BH428" s="178"/>
      <c r="BI428" s="160"/>
      <c r="BJ428" s="161"/>
      <c r="BK428" s="161"/>
      <c r="BL428" s="160"/>
      <c r="BM428" s="161"/>
      <c r="BN428" s="178"/>
      <c r="BO428" s="178"/>
      <c r="BP428" s="161"/>
      <c r="BQ428" s="161"/>
      <c r="BR428" s="160"/>
      <c r="BS428" s="161"/>
      <c r="BT428" s="179"/>
      <c r="BU428" s="179"/>
      <c r="BV428" s="179"/>
      <c r="BW428" s="180"/>
      <c r="BX428" s="180"/>
      <c r="BY428" s="163"/>
      <c r="BZ428" s="180"/>
      <c r="CA428" s="161"/>
      <c r="CB428" s="180"/>
      <c r="CC428" s="180"/>
      <c r="CD428" s="163"/>
      <c r="CE428" s="180"/>
      <c r="CF428" s="161"/>
      <c r="CG428" s="180"/>
      <c r="CH428" s="180"/>
      <c r="CI428" s="163"/>
      <c r="CJ428" s="180"/>
      <c r="CK428" s="161"/>
      <c r="CL428" s="181"/>
      <c r="CM428" s="160"/>
      <c r="CN428" s="177"/>
      <c r="CO428" s="161"/>
      <c r="CP428" s="181"/>
      <c r="CQ428" s="182"/>
      <c r="CR428" s="183"/>
      <c r="CS428" s="183"/>
      <c r="CT428" s="183"/>
      <c r="CU428" s="149"/>
      <c r="CV428" s="149"/>
      <c r="CW428" s="149"/>
      <c r="CX428" s="149"/>
      <c r="CY428" s="149"/>
      <c r="CZ428" s="156"/>
      <c r="DA428" s="184"/>
      <c r="DB428" s="149"/>
      <c r="DC428" s="156"/>
      <c r="DD428" s="149"/>
    </row>
    <row r="429" spans="2:108" s="141" customFormat="1" x14ac:dyDescent="0.25">
      <c r="B429" s="149"/>
      <c r="C429" s="149"/>
      <c r="D429" s="150"/>
      <c r="E429" s="151"/>
      <c r="F429" s="152"/>
      <c r="G429" s="152"/>
      <c r="H429" s="153"/>
      <c r="I429" s="153"/>
      <c r="J429" s="154"/>
      <c r="K429" s="188"/>
      <c r="L429" s="155"/>
      <c r="M429" s="155"/>
      <c r="N429" s="156"/>
      <c r="O429" s="165"/>
      <c r="P429" s="164"/>
      <c r="Q429" s="149"/>
      <c r="R429" s="149"/>
      <c r="S429" s="157"/>
      <c r="T429" s="158"/>
      <c r="U429" s="157"/>
      <c r="V429" s="159"/>
      <c r="W429" s="159"/>
      <c r="X429" s="160"/>
      <c r="Y429" s="161"/>
      <c r="Z429" s="153"/>
      <c r="AA429" s="153"/>
      <c r="AB429" s="153"/>
      <c r="AC429" s="153"/>
      <c r="AD429" s="153"/>
      <c r="AE429" s="162"/>
      <c r="AF429" s="163"/>
      <c r="AG429" s="166"/>
      <c r="AH429" s="164"/>
      <c r="AI429" s="164"/>
      <c r="AJ429" s="38"/>
      <c r="AK429" s="167"/>
      <c r="AL429" s="168"/>
      <c r="AM429" s="156"/>
      <c r="AN429" s="156"/>
      <c r="AO429" s="156"/>
      <c r="AP429" s="169"/>
      <c r="AQ429" s="170"/>
      <c r="AR429" s="171"/>
      <c r="AS429" s="171"/>
      <c r="AT429" s="172"/>
      <c r="AU429" s="173"/>
      <c r="AV429" s="173"/>
      <c r="AW429" s="174"/>
      <c r="AX429" s="174"/>
      <c r="AY429" s="175"/>
      <c r="AZ429" s="176"/>
      <c r="BA429" s="158"/>
      <c r="BB429" s="160"/>
      <c r="BC429" s="160"/>
      <c r="BD429" s="161"/>
      <c r="BE429" s="177"/>
      <c r="BF429" s="160"/>
      <c r="BG429" s="161"/>
      <c r="BH429" s="178"/>
      <c r="BI429" s="160"/>
      <c r="BJ429" s="161"/>
      <c r="BK429" s="161"/>
      <c r="BL429" s="160"/>
      <c r="BM429" s="161"/>
      <c r="BN429" s="178"/>
      <c r="BO429" s="178"/>
      <c r="BP429" s="161"/>
      <c r="BQ429" s="161"/>
      <c r="BR429" s="160"/>
      <c r="BS429" s="161"/>
      <c r="BT429" s="179"/>
      <c r="BU429" s="179"/>
      <c r="BV429" s="179"/>
      <c r="BW429" s="180"/>
      <c r="BX429" s="180"/>
      <c r="BY429" s="163"/>
      <c r="BZ429" s="180"/>
      <c r="CA429" s="161"/>
      <c r="CB429" s="180"/>
      <c r="CC429" s="180"/>
      <c r="CD429" s="163"/>
      <c r="CE429" s="180"/>
      <c r="CF429" s="161"/>
      <c r="CG429" s="180"/>
      <c r="CH429" s="180"/>
      <c r="CI429" s="163"/>
      <c r="CJ429" s="180"/>
      <c r="CK429" s="161"/>
      <c r="CL429" s="181"/>
      <c r="CM429" s="160"/>
      <c r="CN429" s="177"/>
      <c r="CO429" s="161"/>
      <c r="CP429" s="181"/>
      <c r="CQ429" s="182"/>
      <c r="CR429" s="183"/>
      <c r="CS429" s="183"/>
      <c r="CT429" s="183"/>
      <c r="CU429" s="149"/>
      <c r="CV429" s="149"/>
      <c r="CW429" s="149"/>
      <c r="CX429" s="149"/>
      <c r="CY429" s="149"/>
      <c r="CZ429" s="156"/>
      <c r="DA429" s="184"/>
      <c r="DB429" s="149"/>
      <c r="DC429" s="156"/>
      <c r="DD429" s="149"/>
    </row>
    <row r="430" spans="2:108" s="141" customFormat="1" x14ac:dyDescent="0.25">
      <c r="B430" s="149"/>
      <c r="C430" s="149"/>
      <c r="D430" s="150"/>
      <c r="E430" s="151"/>
      <c r="F430" s="152"/>
      <c r="G430" s="152"/>
      <c r="H430" s="153"/>
      <c r="I430" s="153"/>
      <c r="J430" s="154"/>
      <c r="K430" s="188"/>
      <c r="L430" s="155"/>
      <c r="M430" s="155"/>
      <c r="N430" s="156"/>
      <c r="O430" s="165"/>
      <c r="P430" s="164"/>
      <c r="Q430" s="149"/>
      <c r="R430" s="149"/>
      <c r="S430" s="157"/>
      <c r="T430" s="158"/>
      <c r="U430" s="157"/>
      <c r="V430" s="159"/>
      <c r="W430" s="159"/>
      <c r="X430" s="160"/>
      <c r="Y430" s="161"/>
      <c r="Z430" s="153"/>
      <c r="AA430" s="153"/>
      <c r="AB430" s="153"/>
      <c r="AC430" s="153"/>
      <c r="AD430" s="153"/>
      <c r="AE430" s="162"/>
      <c r="AF430" s="163"/>
      <c r="AG430" s="166"/>
      <c r="AH430" s="164"/>
      <c r="AI430" s="164"/>
      <c r="AJ430" s="38"/>
      <c r="AK430" s="167"/>
      <c r="AL430" s="168"/>
      <c r="AM430" s="156"/>
      <c r="AN430" s="156"/>
      <c r="AO430" s="156"/>
      <c r="AP430" s="169"/>
      <c r="AQ430" s="170"/>
      <c r="AR430" s="171"/>
      <c r="AS430" s="171"/>
      <c r="AT430" s="172"/>
      <c r="AU430" s="173"/>
      <c r="AV430" s="173"/>
      <c r="AW430" s="174"/>
      <c r="AX430" s="174"/>
      <c r="AY430" s="175"/>
      <c r="AZ430" s="176"/>
      <c r="BA430" s="158"/>
      <c r="BB430" s="160"/>
      <c r="BC430" s="160"/>
      <c r="BD430" s="161"/>
      <c r="BE430" s="177"/>
      <c r="BF430" s="160"/>
      <c r="BG430" s="161"/>
      <c r="BH430" s="178"/>
      <c r="BI430" s="160"/>
      <c r="BJ430" s="161"/>
      <c r="BK430" s="161"/>
      <c r="BL430" s="160"/>
      <c r="BM430" s="161"/>
      <c r="BN430" s="178"/>
      <c r="BO430" s="178"/>
      <c r="BP430" s="161"/>
      <c r="BQ430" s="161"/>
      <c r="BR430" s="160"/>
      <c r="BS430" s="161"/>
      <c r="BT430" s="179"/>
      <c r="BU430" s="179"/>
      <c r="BV430" s="179"/>
      <c r="BW430" s="180"/>
      <c r="BX430" s="180"/>
      <c r="BY430" s="163"/>
      <c r="BZ430" s="180"/>
      <c r="CA430" s="161"/>
      <c r="CB430" s="180"/>
      <c r="CC430" s="180"/>
      <c r="CD430" s="163"/>
      <c r="CE430" s="180"/>
      <c r="CF430" s="161"/>
      <c r="CG430" s="180"/>
      <c r="CH430" s="180"/>
      <c r="CI430" s="163"/>
      <c r="CJ430" s="180"/>
      <c r="CK430" s="161"/>
      <c r="CL430" s="181"/>
      <c r="CM430" s="160"/>
      <c r="CN430" s="177"/>
      <c r="CO430" s="161"/>
      <c r="CP430" s="181"/>
      <c r="CQ430" s="182"/>
      <c r="CR430" s="183"/>
      <c r="CS430" s="183"/>
      <c r="CT430" s="183"/>
      <c r="CU430" s="149"/>
      <c r="CV430" s="149"/>
      <c r="CW430" s="149"/>
      <c r="CX430" s="149"/>
      <c r="CY430" s="149"/>
      <c r="CZ430" s="156"/>
      <c r="DA430" s="184"/>
      <c r="DB430" s="149"/>
      <c r="DC430" s="156"/>
      <c r="DD430" s="149"/>
    </row>
    <row r="431" spans="2:108" s="141" customFormat="1" x14ac:dyDescent="0.25">
      <c r="B431" s="149"/>
      <c r="C431" s="149"/>
      <c r="D431" s="150"/>
      <c r="E431" s="151"/>
      <c r="F431" s="152"/>
      <c r="G431" s="152"/>
      <c r="H431" s="153"/>
      <c r="I431" s="153"/>
      <c r="J431" s="154"/>
      <c r="K431" s="188"/>
      <c r="L431" s="155"/>
      <c r="M431" s="155"/>
      <c r="N431" s="156"/>
      <c r="O431" s="165"/>
      <c r="P431" s="164"/>
      <c r="Q431" s="149"/>
      <c r="R431" s="149"/>
      <c r="S431" s="157"/>
      <c r="T431" s="158"/>
      <c r="U431" s="157"/>
      <c r="V431" s="159"/>
      <c r="W431" s="159"/>
      <c r="X431" s="160"/>
      <c r="Y431" s="161"/>
      <c r="Z431" s="153"/>
      <c r="AA431" s="153"/>
      <c r="AB431" s="153"/>
      <c r="AC431" s="153"/>
      <c r="AD431" s="153"/>
      <c r="AE431" s="162"/>
      <c r="AF431" s="163"/>
      <c r="AG431" s="166"/>
      <c r="AH431" s="164"/>
      <c r="AI431" s="164"/>
      <c r="AJ431" s="38"/>
      <c r="AK431" s="167"/>
      <c r="AL431" s="168"/>
      <c r="AM431" s="156"/>
      <c r="AN431" s="156"/>
      <c r="AO431" s="156"/>
      <c r="AP431" s="169"/>
      <c r="AQ431" s="170"/>
      <c r="AR431" s="171"/>
      <c r="AS431" s="171"/>
      <c r="AT431" s="172"/>
      <c r="AU431" s="173"/>
      <c r="AV431" s="173"/>
      <c r="AW431" s="174"/>
      <c r="AX431" s="174"/>
      <c r="AY431" s="175"/>
      <c r="AZ431" s="176"/>
      <c r="BA431" s="158"/>
      <c r="BB431" s="160"/>
      <c r="BC431" s="160"/>
      <c r="BD431" s="161"/>
      <c r="BE431" s="177"/>
      <c r="BF431" s="160"/>
      <c r="BG431" s="161"/>
      <c r="BH431" s="178"/>
      <c r="BI431" s="160"/>
      <c r="BJ431" s="161"/>
      <c r="BK431" s="161"/>
      <c r="BL431" s="160"/>
      <c r="BM431" s="161"/>
      <c r="BN431" s="178"/>
      <c r="BO431" s="178"/>
      <c r="BP431" s="161"/>
      <c r="BQ431" s="161"/>
      <c r="BR431" s="160"/>
      <c r="BS431" s="161"/>
      <c r="BT431" s="179"/>
      <c r="BU431" s="179"/>
      <c r="BV431" s="179"/>
      <c r="BW431" s="180"/>
      <c r="BX431" s="180"/>
      <c r="BY431" s="163"/>
      <c r="BZ431" s="180"/>
      <c r="CA431" s="161"/>
      <c r="CB431" s="180"/>
      <c r="CC431" s="180"/>
      <c r="CD431" s="163"/>
      <c r="CE431" s="180"/>
      <c r="CF431" s="161"/>
      <c r="CG431" s="180"/>
      <c r="CH431" s="180"/>
      <c r="CI431" s="163"/>
      <c r="CJ431" s="180"/>
      <c r="CK431" s="161"/>
      <c r="CL431" s="181"/>
      <c r="CM431" s="160"/>
      <c r="CN431" s="177"/>
      <c r="CO431" s="161"/>
      <c r="CP431" s="181"/>
      <c r="CQ431" s="182"/>
      <c r="CR431" s="183"/>
      <c r="CS431" s="183"/>
      <c r="CT431" s="183"/>
      <c r="CU431" s="149"/>
      <c r="CV431" s="149"/>
      <c r="CW431" s="149"/>
      <c r="CX431" s="149"/>
      <c r="CY431" s="149"/>
      <c r="CZ431" s="156"/>
      <c r="DA431" s="184"/>
      <c r="DB431" s="149"/>
      <c r="DC431" s="156"/>
      <c r="DD431" s="149"/>
    </row>
    <row r="432" spans="2:108" s="141" customFormat="1" x14ac:dyDescent="0.25">
      <c r="B432" s="149"/>
      <c r="C432" s="149"/>
      <c r="D432" s="150"/>
      <c r="E432" s="151"/>
      <c r="F432" s="152"/>
      <c r="G432" s="152"/>
      <c r="H432" s="153"/>
      <c r="I432" s="153"/>
      <c r="J432" s="154"/>
      <c r="K432" s="188"/>
      <c r="L432" s="155"/>
      <c r="M432" s="155"/>
      <c r="N432" s="156"/>
      <c r="O432" s="165"/>
      <c r="P432" s="164"/>
      <c r="Q432" s="149"/>
      <c r="R432" s="149"/>
      <c r="S432" s="157"/>
      <c r="T432" s="158"/>
      <c r="U432" s="157"/>
      <c r="V432" s="159"/>
      <c r="W432" s="159"/>
      <c r="X432" s="160"/>
      <c r="Y432" s="161"/>
      <c r="Z432" s="153"/>
      <c r="AA432" s="153"/>
      <c r="AB432" s="153"/>
      <c r="AC432" s="153"/>
      <c r="AD432" s="153"/>
      <c r="AE432" s="162"/>
      <c r="AF432" s="163"/>
      <c r="AG432" s="166"/>
      <c r="AH432" s="164"/>
      <c r="AI432" s="164"/>
      <c r="AJ432" s="38"/>
      <c r="AK432" s="167"/>
      <c r="AL432" s="168"/>
      <c r="AM432" s="156"/>
      <c r="AN432" s="156"/>
      <c r="AO432" s="156"/>
      <c r="AP432" s="169"/>
      <c r="AQ432" s="170"/>
      <c r="AR432" s="171"/>
      <c r="AS432" s="171"/>
      <c r="AT432" s="172"/>
      <c r="AU432" s="173"/>
      <c r="AV432" s="173"/>
      <c r="AW432" s="174"/>
      <c r="AX432" s="174"/>
      <c r="AY432" s="175"/>
      <c r="AZ432" s="176"/>
      <c r="BA432" s="158"/>
      <c r="BB432" s="160"/>
      <c r="BC432" s="160"/>
      <c r="BD432" s="161"/>
      <c r="BE432" s="177"/>
      <c r="BF432" s="160"/>
      <c r="BG432" s="161"/>
      <c r="BH432" s="178"/>
      <c r="BI432" s="160"/>
      <c r="BJ432" s="161"/>
      <c r="BK432" s="161"/>
      <c r="BL432" s="160"/>
      <c r="BM432" s="161"/>
      <c r="BN432" s="178"/>
      <c r="BO432" s="178"/>
      <c r="BP432" s="161"/>
      <c r="BQ432" s="161"/>
      <c r="BR432" s="160"/>
      <c r="BS432" s="161"/>
      <c r="BT432" s="179"/>
      <c r="BU432" s="179"/>
      <c r="BV432" s="179"/>
      <c r="BW432" s="180"/>
      <c r="BX432" s="180"/>
      <c r="BY432" s="163"/>
      <c r="BZ432" s="180"/>
      <c r="CA432" s="161"/>
      <c r="CB432" s="180"/>
      <c r="CC432" s="180"/>
      <c r="CD432" s="163"/>
      <c r="CE432" s="180"/>
      <c r="CF432" s="161"/>
      <c r="CG432" s="180"/>
      <c r="CH432" s="180"/>
      <c r="CI432" s="163"/>
      <c r="CJ432" s="180"/>
      <c r="CK432" s="161"/>
      <c r="CL432" s="181"/>
      <c r="CM432" s="160"/>
      <c r="CN432" s="177"/>
      <c r="CO432" s="161"/>
      <c r="CP432" s="181"/>
      <c r="CQ432" s="182"/>
      <c r="CR432" s="183"/>
      <c r="CS432" s="183"/>
      <c r="CT432" s="183"/>
      <c r="CU432" s="149"/>
      <c r="CV432" s="149"/>
      <c r="CW432" s="149"/>
      <c r="CX432" s="149"/>
      <c r="CY432" s="149"/>
      <c r="CZ432" s="156"/>
      <c r="DA432" s="184"/>
      <c r="DB432" s="149"/>
      <c r="DC432" s="156"/>
      <c r="DD432" s="149"/>
    </row>
    <row r="433" spans="2:108" s="141" customFormat="1" x14ac:dyDescent="0.25">
      <c r="B433" s="149"/>
      <c r="C433" s="149"/>
      <c r="D433" s="150"/>
      <c r="E433" s="151"/>
      <c r="F433" s="152"/>
      <c r="G433" s="152"/>
      <c r="H433" s="153"/>
      <c r="I433" s="153"/>
      <c r="J433" s="154"/>
      <c r="K433" s="188"/>
      <c r="L433" s="155"/>
      <c r="M433" s="155"/>
      <c r="N433" s="156"/>
      <c r="O433" s="165"/>
      <c r="P433" s="164"/>
      <c r="Q433" s="149"/>
      <c r="R433" s="149"/>
      <c r="S433" s="157"/>
      <c r="T433" s="158"/>
      <c r="U433" s="157"/>
      <c r="V433" s="159"/>
      <c r="W433" s="159"/>
      <c r="X433" s="160"/>
      <c r="Y433" s="161"/>
      <c r="Z433" s="153"/>
      <c r="AA433" s="153"/>
      <c r="AB433" s="153"/>
      <c r="AC433" s="153"/>
      <c r="AD433" s="153"/>
      <c r="AE433" s="162"/>
      <c r="AF433" s="163"/>
      <c r="AG433" s="166"/>
      <c r="AH433" s="164"/>
      <c r="AI433" s="164"/>
      <c r="AJ433" s="38"/>
      <c r="AK433" s="167"/>
      <c r="AL433" s="168"/>
      <c r="AM433" s="156"/>
      <c r="AN433" s="156"/>
      <c r="AO433" s="156"/>
      <c r="AP433" s="169"/>
      <c r="AQ433" s="170"/>
      <c r="AR433" s="171"/>
      <c r="AS433" s="171"/>
      <c r="AT433" s="172"/>
      <c r="AU433" s="173"/>
      <c r="AV433" s="173"/>
      <c r="AW433" s="174"/>
      <c r="AX433" s="174"/>
      <c r="AY433" s="175"/>
      <c r="AZ433" s="176"/>
      <c r="BA433" s="158"/>
      <c r="BB433" s="160"/>
      <c r="BC433" s="160"/>
      <c r="BD433" s="161"/>
      <c r="BE433" s="177"/>
      <c r="BF433" s="160"/>
      <c r="BG433" s="161"/>
      <c r="BH433" s="178"/>
      <c r="BI433" s="160"/>
      <c r="BJ433" s="161"/>
      <c r="BK433" s="161"/>
      <c r="BL433" s="160"/>
      <c r="BM433" s="161"/>
      <c r="BN433" s="178"/>
      <c r="BO433" s="178"/>
      <c r="BP433" s="161"/>
      <c r="BQ433" s="161"/>
      <c r="BR433" s="160"/>
      <c r="BS433" s="161"/>
      <c r="BT433" s="179"/>
      <c r="BU433" s="179"/>
      <c r="BV433" s="179"/>
      <c r="BW433" s="180"/>
      <c r="BX433" s="180"/>
      <c r="BY433" s="163"/>
      <c r="BZ433" s="180"/>
      <c r="CA433" s="161"/>
      <c r="CB433" s="180"/>
      <c r="CC433" s="180"/>
      <c r="CD433" s="163"/>
      <c r="CE433" s="180"/>
      <c r="CF433" s="161"/>
      <c r="CG433" s="180"/>
      <c r="CH433" s="180"/>
      <c r="CI433" s="163"/>
      <c r="CJ433" s="180"/>
      <c r="CK433" s="161"/>
      <c r="CL433" s="181"/>
      <c r="CM433" s="160"/>
      <c r="CN433" s="177"/>
      <c r="CO433" s="161"/>
      <c r="CP433" s="181"/>
      <c r="CQ433" s="182"/>
      <c r="CR433" s="183"/>
      <c r="CS433" s="183"/>
      <c r="CT433" s="183"/>
      <c r="CU433" s="149"/>
      <c r="CV433" s="149"/>
      <c r="CW433" s="149"/>
      <c r="CX433" s="149"/>
      <c r="CY433" s="149"/>
      <c r="CZ433" s="156"/>
      <c r="DA433" s="184"/>
      <c r="DB433" s="149"/>
      <c r="DC433" s="156"/>
      <c r="DD433" s="149"/>
    </row>
    <row r="434" spans="2:108" s="141" customFormat="1" x14ac:dyDescent="0.25">
      <c r="B434" s="149"/>
      <c r="C434" s="149"/>
      <c r="D434" s="150"/>
      <c r="E434" s="151"/>
      <c r="F434" s="152"/>
      <c r="G434" s="152"/>
      <c r="H434" s="153"/>
      <c r="I434" s="153"/>
      <c r="J434" s="154"/>
      <c r="K434" s="188"/>
      <c r="L434" s="155"/>
      <c r="M434" s="155"/>
      <c r="N434" s="156"/>
      <c r="O434" s="165"/>
      <c r="P434" s="164"/>
      <c r="Q434" s="149"/>
      <c r="R434" s="149"/>
      <c r="S434" s="157"/>
      <c r="T434" s="158"/>
      <c r="U434" s="157"/>
      <c r="V434" s="159"/>
      <c r="W434" s="159"/>
      <c r="X434" s="160"/>
      <c r="Y434" s="161"/>
      <c r="Z434" s="153"/>
      <c r="AA434" s="153"/>
      <c r="AB434" s="153"/>
      <c r="AC434" s="153"/>
      <c r="AD434" s="153"/>
      <c r="AE434" s="162"/>
      <c r="AF434" s="163"/>
      <c r="AG434" s="166"/>
      <c r="AH434" s="164"/>
      <c r="AI434" s="164"/>
      <c r="AJ434" s="38"/>
      <c r="AK434" s="167"/>
      <c r="AL434" s="168"/>
      <c r="AM434" s="156"/>
      <c r="AN434" s="156"/>
      <c r="AO434" s="156"/>
      <c r="AP434" s="169"/>
      <c r="AQ434" s="170"/>
      <c r="AR434" s="171"/>
      <c r="AS434" s="171"/>
      <c r="AT434" s="172"/>
      <c r="AU434" s="173"/>
      <c r="AV434" s="173"/>
      <c r="AW434" s="174"/>
      <c r="AX434" s="174"/>
      <c r="AY434" s="175"/>
      <c r="AZ434" s="176"/>
      <c r="BA434" s="158"/>
      <c r="BB434" s="160"/>
      <c r="BC434" s="160"/>
      <c r="BD434" s="161"/>
      <c r="BE434" s="177"/>
      <c r="BF434" s="160"/>
      <c r="BG434" s="161"/>
      <c r="BH434" s="178"/>
      <c r="BI434" s="160"/>
      <c r="BJ434" s="161"/>
      <c r="BK434" s="161"/>
      <c r="BL434" s="160"/>
      <c r="BM434" s="161"/>
      <c r="BN434" s="178"/>
      <c r="BO434" s="178"/>
      <c r="BP434" s="161"/>
      <c r="BQ434" s="161"/>
      <c r="BR434" s="160"/>
      <c r="BS434" s="161"/>
      <c r="BT434" s="179"/>
      <c r="BU434" s="179"/>
      <c r="BV434" s="179"/>
      <c r="BW434" s="180"/>
      <c r="BX434" s="180"/>
      <c r="BY434" s="163"/>
      <c r="BZ434" s="180"/>
      <c r="CA434" s="161"/>
      <c r="CB434" s="180"/>
      <c r="CC434" s="180"/>
      <c r="CD434" s="163"/>
      <c r="CE434" s="180"/>
      <c r="CF434" s="161"/>
      <c r="CG434" s="180"/>
      <c r="CH434" s="180"/>
      <c r="CI434" s="163"/>
      <c r="CJ434" s="180"/>
      <c r="CK434" s="161"/>
      <c r="CL434" s="181"/>
      <c r="CM434" s="160"/>
      <c r="CN434" s="177"/>
      <c r="CO434" s="161"/>
      <c r="CP434" s="181"/>
      <c r="CQ434" s="182"/>
      <c r="CR434" s="183"/>
      <c r="CS434" s="183"/>
      <c r="CT434" s="183"/>
      <c r="CU434" s="149"/>
      <c r="CV434" s="149"/>
      <c r="CW434" s="149"/>
      <c r="CX434" s="149"/>
      <c r="CY434" s="149"/>
      <c r="CZ434" s="156"/>
      <c r="DA434" s="184"/>
      <c r="DB434" s="149"/>
      <c r="DC434" s="156"/>
      <c r="DD434" s="149"/>
    </row>
    <row r="435" spans="2:108" s="141" customFormat="1" x14ac:dyDescent="0.25">
      <c r="B435" s="149"/>
      <c r="C435" s="149"/>
      <c r="D435" s="150"/>
      <c r="E435" s="151"/>
      <c r="F435" s="152"/>
      <c r="G435" s="152"/>
      <c r="H435" s="153"/>
      <c r="I435" s="153"/>
      <c r="J435" s="154"/>
      <c r="K435" s="188"/>
      <c r="L435" s="155"/>
      <c r="M435" s="155"/>
      <c r="N435" s="156"/>
      <c r="O435" s="165"/>
      <c r="P435" s="164"/>
      <c r="Q435" s="149"/>
      <c r="R435" s="149"/>
      <c r="S435" s="157"/>
      <c r="T435" s="158"/>
      <c r="U435" s="157"/>
      <c r="V435" s="159"/>
      <c r="W435" s="159"/>
      <c r="X435" s="160"/>
      <c r="Y435" s="161"/>
      <c r="Z435" s="153"/>
      <c r="AA435" s="153"/>
      <c r="AB435" s="153"/>
      <c r="AC435" s="153"/>
      <c r="AD435" s="153"/>
      <c r="AE435" s="162"/>
      <c r="AF435" s="163"/>
      <c r="AG435" s="166"/>
      <c r="AH435" s="164"/>
      <c r="AI435" s="164"/>
      <c r="AJ435" s="38"/>
      <c r="AK435" s="167"/>
      <c r="AL435" s="168"/>
      <c r="AM435" s="156"/>
      <c r="AN435" s="156"/>
      <c r="AO435" s="156"/>
      <c r="AP435" s="169"/>
      <c r="AQ435" s="170"/>
      <c r="AR435" s="171"/>
      <c r="AS435" s="171"/>
      <c r="AT435" s="172"/>
      <c r="AU435" s="173"/>
      <c r="AV435" s="173"/>
      <c r="AW435" s="174"/>
      <c r="AX435" s="174"/>
      <c r="AY435" s="175"/>
      <c r="AZ435" s="176"/>
      <c r="BA435" s="158"/>
      <c r="BB435" s="160"/>
      <c r="BC435" s="160"/>
      <c r="BD435" s="161"/>
      <c r="BE435" s="177"/>
      <c r="BF435" s="160"/>
      <c r="BG435" s="161"/>
      <c r="BH435" s="178"/>
      <c r="BI435" s="160"/>
      <c r="BJ435" s="161"/>
      <c r="BK435" s="161"/>
      <c r="BL435" s="160"/>
      <c r="BM435" s="161"/>
      <c r="BN435" s="178"/>
      <c r="BO435" s="178"/>
      <c r="BP435" s="161"/>
      <c r="BQ435" s="161"/>
      <c r="BR435" s="160"/>
      <c r="BS435" s="161"/>
      <c r="BT435" s="179"/>
      <c r="BU435" s="179"/>
      <c r="BV435" s="179"/>
      <c r="BW435" s="180"/>
      <c r="BX435" s="180"/>
      <c r="BY435" s="163"/>
      <c r="BZ435" s="180"/>
      <c r="CA435" s="161"/>
      <c r="CB435" s="180"/>
      <c r="CC435" s="180"/>
      <c r="CD435" s="163"/>
      <c r="CE435" s="180"/>
      <c r="CF435" s="161"/>
      <c r="CG435" s="180"/>
      <c r="CH435" s="180"/>
      <c r="CI435" s="163"/>
      <c r="CJ435" s="180"/>
      <c r="CK435" s="161"/>
      <c r="CL435" s="181"/>
      <c r="CM435" s="160"/>
      <c r="CN435" s="177"/>
      <c r="CO435" s="161"/>
      <c r="CP435" s="181"/>
      <c r="CQ435" s="182"/>
      <c r="CR435" s="183"/>
      <c r="CS435" s="183"/>
      <c r="CT435" s="183"/>
      <c r="CU435" s="149"/>
      <c r="CV435" s="149"/>
      <c r="CW435" s="149"/>
      <c r="CX435" s="149"/>
      <c r="CY435" s="149"/>
      <c r="CZ435" s="156"/>
      <c r="DA435" s="184"/>
      <c r="DB435" s="149"/>
      <c r="DC435" s="156"/>
      <c r="DD435" s="149"/>
    </row>
    <row r="436" spans="2:108" s="141" customFormat="1" x14ac:dyDescent="0.25">
      <c r="B436" s="149"/>
      <c r="C436" s="149"/>
      <c r="D436" s="150"/>
      <c r="E436" s="151"/>
      <c r="F436" s="152"/>
      <c r="G436" s="152"/>
      <c r="H436" s="153"/>
      <c r="I436" s="153"/>
      <c r="J436" s="154"/>
      <c r="K436" s="188"/>
      <c r="L436" s="155"/>
      <c r="M436" s="155"/>
      <c r="N436" s="156"/>
      <c r="O436" s="165"/>
      <c r="P436" s="164"/>
      <c r="Q436" s="149"/>
      <c r="R436" s="149"/>
      <c r="S436" s="157"/>
      <c r="T436" s="158"/>
      <c r="U436" s="157"/>
      <c r="V436" s="159"/>
      <c r="W436" s="159"/>
      <c r="X436" s="160"/>
      <c r="Y436" s="161"/>
      <c r="Z436" s="153"/>
      <c r="AA436" s="153"/>
      <c r="AB436" s="153"/>
      <c r="AC436" s="153"/>
      <c r="AD436" s="153"/>
      <c r="AE436" s="162"/>
      <c r="AF436" s="163"/>
      <c r="AG436" s="166"/>
      <c r="AH436" s="164"/>
      <c r="AI436" s="164"/>
      <c r="AJ436" s="38"/>
      <c r="AK436" s="167"/>
      <c r="AL436" s="168"/>
      <c r="AM436" s="156"/>
      <c r="AN436" s="156"/>
      <c r="AO436" s="156"/>
      <c r="AP436" s="169"/>
      <c r="AQ436" s="170"/>
      <c r="AR436" s="171"/>
      <c r="AS436" s="171"/>
      <c r="AT436" s="172"/>
      <c r="AU436" s="173"/>
      <c r="AV436" s="173"/>
      <c r="AW436" s="174"/>
      <c r="AX436" s="174"/>
      <c r="AY436" s="175"/>
      <c r="AZ436" s="176"/>
      <c r="BA436" s="158"/>
      <c r="BB436" s="160"/>
      <c r="BC436" s="160"/>
      <c r="BD436" s="161"/>
      <c r="BE436" s="177"/>
      <c r="BF436" s="160"/>
      <c r="BG436" s="161"/>
      <c r="BH436" s="178"/>
      <c r="BI436" s="160"/>
      <c r="BJ436" s="161"/>
      <c r="BK436" s="161"/>
      <c r="BL436" s="160"/>
      <c r="BM436" s="161"/>
      <c r="BN436" s="178"/>
      <c r="BO436" s="178"/>
      <c r="BP436" s="161"/>
      <c r="BQ436" s="161"/>
      <c r="BR436" s="160"/>
      <c r="BS436" s="161"/>
      <c r="BT436" s="179"/>
      <c r="BU436" s="179"/>
      <c r="BV436" s="179"/>
      <c r="BW436" s="180"/>
      <c r="BX436" s="180"/>
      <c r="BY436" s="163"/>
      <c r="BZ436" s="180"/>
      <c r="CA436" s="161"/>
      <c r="CB436" s="180"/>
      <c r="CC436" s="180"/>
      <c r="CD436" s="163"/>
      <c r="CE436" s="180"/>
      <c r="CF436" s="161"/>
      <c r="CG436" s="180"/>
      <c r="CH436" s="180"/>
      <c r="CI436" s="163"/>
      <c r="CJ436" s="180"/>
      <c r="CK436" s="161"/>
      <c r="CL436" s="181"/>
      <c r="CM436" s="160"/>
      <c r="CN436" s="177"/>
      <c r="CO436" s="161"/>
      <c r="CP436" s="181"/>
      <c r="CQ436" s="182"/>
      <c r="CR436" s="183"/>
      <c r="CS436" s="183"/>
      <c r="CT436" s="183"/>
      <c r="CU436" s="149"/>
      <c r="CV436" s="149"/>
      <c r="CW436" s="149"/>
      <c r="CX436" s="149"/>
      <c r="CY436" s="149"/>
      <c r="CZ436" s="156"/>
      <c r="DA436" s="184"/>
      <c r="DB436" s="149"/>
      <c r="DC436" s="156"/>
      <c r="DD436" s="149"/>
    </row>
    <row r="437" spans="2:108" s="141" customFormat="1" x14ac:dyDescent="0.25">
      <c r="B437" s="149"/>
      <c r="C437" s="149"/>
      <c r="D437" s="150"/>
      <c r="E437" s="151"/>
      <c r="F437" s="152"/>
      <c r="G437" s="152"/>
      <c r="H437" s="153"/>
      <c r="I437" s="153"/>
      <c r="J437" s="154"/>
      <c r="K437" s="188"/>
      <c r="L437" s="155"/>
      <c r="M437" s="155"/>
      <c r="N437" s="156"/>
      <c r="O437" s="165"/>
      <c r="P437" s="164"/>
      <c r="Q437" s="149"/>
      <c r="R437" s="149"/>
      <c r="S437" s="157"/>
      <c r="T437" s="158"/>
      <c r="U437" s="157"/>
      <c r="V437" s="159"/>
      <c r="W437" s="159"/>
      <c r="X437" s="160"/>
      <c r="Y437" s="161"/>
      <c r="Z437" s="153"/>
      <c r="AA437" s="153"/>
      <c r="AB437" s="153"/>
      <c r="AC437" s="153"/>
      <c r="AD437" s="153"/>
      <c r="AE437" s="162"/>
      <c r="AF437" s="163"/>
      <c r="AG437" s="166"/>
      <c r="AH437" s="164"/>
      <c r="AI437" s="164"/>
      <c r="AJ437" s="38"/>
      <c r="AK437" s="167"/>
      <c r="AL437" s="168"/>
      <c r="AM437" s="156"/>
      <c r="AN437" s="156"/>
      <c r="AO437" s="156"/>
      <c r="AP437" s="169"/>
      <c r="AQ437" s="170"/>
      <c r="AR437" s="171"/>
      <c r="AS437" s="171"/>
      <c r="AT437" s="172"/>
      <c r="AU437" s="173"/>
      <c r="AV437" s="173"/>
      <c r="AW437" s="174"/>
      <c r="AX437" s="174"/>
      <c r="AY437" s="175"/>
      <c r="AZ437" s="176"/>
      <c r="BA437" s="158"/>
      <c r="BB437" s="160"/>
      <c r="BC437" s="160"/>
      <c r="BD437" s="161"/>
      <c r="BE437" s="177"/>
      <c r="BF437" s="160"/>
      <c r="BG437" s="161"/>
      <c r="BH437" s="178"/>
      <c r="BI437" s="160"/>
      <c r="BJ437" s="161"/>
      <c r="BK437" s="161"/>
      <c r="BL437" s="160"/>
      <c r="BM437" s="161"/>
      <c r="BN437" s="178"/>
      <c r="BO437" s="178"/>
      <c r="BP437" s="161"/>
      <c r="BQ437" s="161"/>
      <c r="BR437" s="160"/>
      <c r="BS437" s="161"/>
      <c r="BT437" s="179"/>
      <c r="BU437" s="179"/>
      <c r="BV437" s="179"/>
      <c r="BW437" s="180"/>
      <c r="BX437" s="180"/>
      <c r="BY437" s="163"/>
      <c r="BZ437" s="180"/>
      <c r="CA437" s="161"/>
      <c r="CB437" s="180"/>
      <c r="CC437" s="180"/>
      <c r="CD437" s="163"/>
      <c r="CE437" s="180"/>
      <c r="CF437" s="161"/>
      <c r="CG437" s="180"/>
      <c r="CH437" s="180"/>
      <c r="CI437" s="163"/>
      <c r="CJ437" s="180"/>
      <c r="CK437" s="161"/>
      <c r="CL437" s="181"/>
      <c r="CM437" s="160"/>
      <c r="CN437" s="177"/>
      <c r="CO437" s="161"/>
      <c r="CP437" s="181"/>
      <c r="CQ437" s="182"/>
      <c r="CR437" s="183"/>
      <c r="CS437" s="183"/>
      <c r="CT437" s="183"/>
      <c r="CU437" s="149"/>
      <c r="CV437" s="149"/>
      <c r="CW437" s="149"/>
      <c r="CX437" s="149"/>
      <c r="CY437" s="149"/>
      <c r="CZ437" s="156"/>
      <c r="DA437" s="184"/>
      <c r="DB437" s="149"/>
      <c r="DC437" s="156"/>
      <c r="DD437" s="149"/>
    </row>
    <row r="438" spans="2:108" s="141" customFormat="1" x14ac:dyDescent="0.25">
      <c r="B438" s="149"/>
      <c r="C438" s="149"/>
      <c r="D438" s="150"/>
      <c r="E438" s="151"/>
      <c r="F438" s="152"/>
      <c r="G438" s="152"/>
      <c r="H438" s="153"/>
      <c r="I438" s="153"/>
      <c r="J438" s="154"/>
      <c r="K438" s="188"/>
      <c r="L438" s="155"/>
      <c r="M438" s="155"/>
      <c r="N438" s="156"/>
      <c r="O438" s="165"/>
      <c r="P438" s="164"/>
      <c r="Q438" s="149"/>
      <c r="R438" s="149"/>
      <c r="S438" s="157"/>
      <c r="T438" s="158"/>
      <c r="U438" s="157"/>
      <c r="V438" s="159"/>
      <c r="W438" s="159"/>
      <c r="X438" s="160"/>
      <c r="Y438" s="161"/>
      <c r="Z438" s="153"/>
      <c r="AA438" s="153"/>
      <c r="AB438" s="153"/>
      <c r="AC438" s="153"/>
      <c r="AD438" s="153"/>
      <c r="AE438" s="162"/>
      <c r="AF438" s="163"/>
      <c r="AG438" s="166"/>
      <c r="AH438" s="164"/>
      <c r="AI438" s="164"/>
      <c r="AJ438" s="38"/>
      <c r="AK438" s="167"/>
      <c r="AL438" s="168"/>
      <c r="AM438" s="156"/>
      <c r="AN438" s="156"/>
      <c r="AO438" s="156"/>
      <c r="AP438" s="169"/>
      <c r="AQ438" s="170"/>
      <c r="AR438" s="171"/>
      <c r="AS438" s="171"/>
      <c r="AT438" s="172"/>
      <c r="AU438" s="173"/>
      <c r="AV438" s="173"/>
      <c r="AW438" s="174"/>
      <c r="AX438" s="174"/>
      <c r="AY438" s="175"/>
      <c r="AZ438" s="176"/>
      <c r="BA438" s="158"/>
      <c r="BB438" s="160"/>
      <c r="BC438" s="160"/>
      <c r="BD438" s="161"/>
      <c r="BE438" s="177"/>
      <c r="BF438" s="160"/>
      <c r="BG438" s="161"/>
      <c r="BH438" s="178"/>
      <c r="BI438" s="160"/>
      <c r="BJ438" s="161"/>
      <c r="BK438" s="161"/>
      <c r="BL438" s="160"/>
      <c r="BM438" s="161"/>
      <c r="BN438" s="178"/>
      <c r="BO438" s="178"/>
      <c r="BP438" s="161"/>
      <c r="BQ438" s="161"/>
      <c r="BR438" s="160"/>
      <c r="BS438" s="161"/>
      <c r="BT438" s="179"/>
      <c r="BU438" s="179"/>
      <c r="BV438" s="179"/>
      <c r="BW438" s="180"/>
      <c r="BX438" s="180"/>
      <c r="BY438" s="163"/>
      <c r="BZ438" s="180"/>
      <c r="CA438" s="161"/>
      <c r="CB438" s="180"/>
      <c r="CC438" s="180"/>
      <c r="CD438" s="163"/>
      <c r="CE438" s="180"/>
      <c r="CF438" s="161"/>
      <c r="CG438" s="180"/>
      <c r="CH438" s="180"/>
      <c r="CI438" s="163"/>
      <c r="CJ438" s="180"/>
      <c r="CK438" s="161"/>
      <c r="CL438" s="181"/>
      <c r="CM438" s="160"/>
      <c r="CN438" s="177"/>
      <c r="CO438" s="161"/>
      <c r="CP438" s="181"/>
      <c r="CQ438" s="182"/>
      <c r="CR438" s="183"/>
      <c r="CS438" s="183"/>
      <c r="CT438" s="183"/>
      <c r="CU438" s="149"/>
      <c r="CV438" s="149"/>
      <c r="CW438" s="149"/>
      <c r="CX438" s="149"/>
      <c r="CY438" s="149"/>
      <c r="CZ438" s="156"/>
      <c r="DA438" s="184"/>
      <c r="DB438" s="149"/>
      <c r="DC438" s="156"/>
      <c r="DD438" s="149"/>
    </row>
    <row r="439" spans="2:108" s="141" customFormat="1" x14ac:dyDescent="0.25">
      <c r="B439" s="149"/>
      <c r="C439" s="149"/>
      <c r="D439" s="150"/>
      <c r="E439" s="151"/>
      <c r="F439" s="152"/>
      <c r="G439" s="152"/>
      <c r="H439" s="153"/>
      <c r="I439" s="153"/>
      <c r="J439" s="154"/>
      <c r="K439" s="188"/>
      <c r="L439" s="155"/>
      <c r="M439" s="155"/>
      <c r="N439" s="156"/>
      <c r="O439" s="165"/>
      <c r="P439" s="164"/>
      <c r="Q439" s="149"/>
      <c r="R439" s="149"/>
      <c r="S439" s="157"/>
      <c r="T439" s="158"/>
      <c r="U439" s="157"/>
      <c r="V439" s="159"/>
      <c r="W439" s="159"/>
      <c r="X439" s="160"/>
      <c r="Y439" s="161"/>
      <c r="Z439" s="153"/>
      <c r="AA439" s="153"/>
      <c r="AB439" s="153"/>
      <c r="AC439" s="153"/>
      <c r="AD439" s="153"/>
      <c r="AE439" s="162"/>
      <c r="AF439" s="163"/>
      <c r="AG439" s="166"/>
      <c r="AH439" s="164"/>
      <c r="AI439" s="164"/>
      <c r="AJ439" s="38"/>
      <c r="AK439" s="167"/>
      <c r="AL439" s="168"/>
      <c r="AM439" s="156"/>
      <c r="AN439" s="156"/>
      <c r="AO439" s="156"/>
      <c r="AP439" s="169"/>
      <c r="AQ439" s="170"/>
      <c r="AR439" s="171"/>
      <c r="AS439" s="171"/>
      <c r="AT439" s="172"/>
      <c r="AU439" s="173"/>
      <c r="AV439" s="173"/>
      <c r="AW439" s="174"/>
      <c r="AX439" s="174"/>
      <c r="AY439" s="175"/>
      <c r="AZ439" s="176"/>
      <c r="BA439" s="158"/>
      <c r="BB439" s="160"/>
      <c r="BC439" s="160"/>
      <c r="BD439" s="161"/>
      <c r="BE439" s="177"/>
      <c r="BF439" s="160"/>
      <c r="BG439" s="161"/>
      <c r="BH439" s="178"/>
      <c r="BI439" s="160"/>
      <c r="BJ439" s="161"/>
      <c r="BK439" s="161"/>
      <c r="BL439" s="160"/>
      <c r="BM439" s="161"/>
      <c r="BN439" s="178"/>
      <c r="BO439" s="178"/>
      <c r="BP439" s="161"/>
      <c r="BQ439" s="161"/>
      <c r="BR439" s="160"/>
      <c r="BS439" s="161"/>
      <c r="BT439" s="179"/>
      <c r="BU439" s="179"/>
      <c r="BV439" s="179"/>
      <c r="BW439" s="180"/>
      <c r="BX439" s="180"/>
      <c r="BY439" s="163"/>
      <c r="BZ439" s="180"/>
      <c r="CA439" s="161"/>
      <c r="CB439" s="180"/>
      <c r="CC439" s="180"/>
      <c r="CD439" s="163"/>
      <c r="CE439" s="180"/>
      <c r="CF439" s="161"/>
      <c r="CG439" s="180"/>
      <c r="CH439" s="180"/>
      <c r="CI439" s="163"/>
      <c r="CJ439" s="180"/>
      <c r="CK439" s="161"/>
      <c r="CL439" s="181"/>
      <c r="CM439" s="160"/>
      <c r="CN439" s="177"/>
      <c r="CO439" s="161"/>
      <c r="CP439" s="181"/>
      <c r="CQ439" s="182"/>
      <c r="CR439" s="183"/>
      <c r="CS439" s="183"/>
      <c r="CT439" s="183"/>
      <c r="CU439" s="149"/>
      <c r="CV439" s="149"/>
      <c r="CW439" s="149"/>
      <c r="CX439" s="149"/>
      <c r="CY439" s="149"/>
      <c r="CZ439" s="156"/>
      <c r="DA439" s="184"/>
      <c r="DB439" s="149"/>
      <c r="DC439" s="156"/>
      <c r="DD439" s="149"/>
    </row>
    <row r="440" spans="2:108" s="141" customFormat="1" x14ac:dyDescent="0.25">
      <c r="B440" s="149"/>
      <c r="C440" s="149"/>
      <c r="D440" s="150"/>
      <c r="E440" s="151"/>
      <c r="F440" s="152"/>
      <c r="G440" s="152"/>
      <c r="H440" s="153"/>
      <c r="I440" s="153"/>
      <c r="J440" s="154"/>
      <c r="K440" s="188"/>
      <c r="L440" s="155"/>
      <c r="M440" s="155"/>
      <c r="N440" s="156"/>
      <c r="O440" s="165"/>
      <c r="P440" s="164"/>
      <c r="Q440" s="149"/>
      <c r="R440" s="149"/>
      <c r="S440" s="157"/>
      <c r="T440" s="158"/>
      <c r="U440" s="157"/>
      <c r="V440" s="159"/>
      <c r="W440" s="159"/>
      <c r="X440" s="160"/>
      <c r="Y440" s="161"/>
      <c r="Z440" s="153"/>
      <c r="AA440" s="153"/>
      <c r="AB440" s="153"/>
      <c r="AC440" s="153"/>
      <c r="AD440" s="153"/>
      <c r="AE440" s="162"/>
      <c r="AF440" s="163"/>
      <c r="AG440" s="166"/>
      <c r="AH440" s="164"/>
      <c r="AI440" s="164"/>
      <c r="AJ440" s="38"/>
      <c r="AK440" s="167"/>
      <c r="AL440" s="168"/>
      <c r="AM440" s="156"/>
      <c r="AN440" s="156"/>
      <c r="AO440" s="156"/>
      <c r="AP440" s="169"/>
      <c r="AQ440" s="170"/>
      <c r="AR440" s="171"/>
      <c r="AS440" s="171"/>
      <c r="AT440" s="172"/>
      <c r="AU440" s="173"/>
      <c r="AV440" s="173"/>
      <c r="AW440" s="174"/>
      <c r="AX440" s="174"/>
      <c r="AY440" s="175"/>
      <c r="AZ440" s="176"/>
      <c r="BA440" s="158"/>
      <c r="BB440" s="160"/>
      <c r="BC440" s="160"/>
      <c r="BD440" s="161"/>
      <c r="BE440" s="177"/>
      <c r="BF440" s="160"/>
      <c r="BG440" s="161"/>
      <c r="BH440" s="178"/>
      <c r="BI440" s="160"/>
      <c r="BJ440" s="161"/>
      <c r="BK440" s="161"/>
      <c r="BL440" s="160"/>
      <c r="BM440" s="161"/>
      <c r="BN440" s="178"/>
      <c r="BO440" s="178"/>
      <c r="BP440" s="161"/>
      <c r="BQ440" s="161"/>
      <c r="BR440" s="160"/>
      <c r="BS440" s="161"/>
      <c r="BT440" s="179"/>
      <c r="BU440" s="179"/>
      <c r="BV440" s="179"/>
      <c r="BW440" s="180"/>
      <c r="BX440" s="180"/>
      <c r="BY440" s="163"/>
      <c r="BZ440" s="180"/>
      <c r="CA440" s="161"/>
      <c r="CB440" s="180"/>
      <c r="CC440" s="180"/>
      <c r="CD440" s="163"/>
      <c r="CE440" s="180"/>
      <c r="CF440" s="161"/>
      <c r="CG440" s="180"/>
      <c r="CH440" s="180"/>
      <c r="CI440" s="163"/>
      <c r="CJ440" s="180"/>
      <c r="CK440" s="161"/>
      <c r="CL440" s="181"/>
      <c r="CM440" s="160"/>
      <c r="CN440" s="177"/>
      <c r="CO440" s="161"/>
      <c r="CP440" s="181"/>
      <c r="CQ440" s="182"/>
      <c r="CR440" s="183"/>
      <c r="CS440" s="183"/>
      <c r="CT440" s="183"/>
      <c r="CU440" s="149"/>
      <c r="CV440" s="149"/>
      <c r="CW440" s="149"/>
      <c r="CX440" s="149"/>
      <c r="CY440" s="149"/>
      <c r="CZ440" s="156"/>
      <c r="DA440" s="184"/>
      <c r="DB440" s="149"/>
      <c r="DC440" s="156"/>
      <c r="DD440" s="149"/>
    </row>
    <row r="441" spans="2:108" s="141" customFormat="1" x14ac:dyDescent="0.25">
      <c r="B441" s="149"/>
      <c r="C441" s="149"/>
      <c r="D441" s="150"/>
      <c r="E441" s="151"/>
      <c r="F441" s="152"/>
      <c r="G441" s="152"/>
      <c r="H441" s="153"/>
      <c r="I441" s="153"/>
      <c r="J441" s="154"/>
      <c r="K441" s="188"/>
      <c r="L441" s="155"/>
      <c r="M441" s="155"/>
      <c r="N441" s="156"/>
      <c r="O441" s="165"/>
      <c r="P441" s="164"/>
      <c r="Q441" s="149"/>
      <c r="R441" s="149"/>
      <c r="S441" s="157"/>
      <c r="T441" s="158"/>
      <c r="U441" s="157"/>
      <c r="V441" s="159"/>
      <c r="W441" s="159"/>
      <c r="X441" s="160"/>
      <c r="Y441" s="161"/>
      <c r="Z441" s="153"/>
      <c r="AA441" s="153"/>
      <c r="AB441" s="153"/>
      <c r="AC441" s="153"/>
      <c r="AD441" s="153"/>
      <c r="AE441" s="162"/>
      <c r="AF441" s="163"/>
      <c r="AG441" s="166"/>
      <c r="AH441" s="164"/>
      <c r="AI441" s="164"/>
      <c r="AJ441" s="38"/>
      <c r="AK441" s="167"/>
      <c r="AL441" s="168"/>
      <c r="AM441" s="156"/>
      <c r="AN441" s="156"/>
      <c r="AO441" s="156"/>
      <c r="AP441" s="169"/>
      <c r="AQ441" s="170"/>
      <c r="AR441" s="171"/>
      <c r="AS441" s="171"/>
      <c r="AT441" s="172"/>
      <c r="AU441" s="173"/>
      <c r="AV441" s="173"/>
      <c r="AW441" s="174"/>
      <c r="AX441" s="174"/>
      <c r="AY441" s="175"/>
      <c r="AZ441" s="176"/>
      <c r="BA441" s="158"/>
      <c r="BB441" s="160"/>
      <c r="BC441" s="160"/>
      <c r="BD441" s="161"/>
      <c r="BE441" s="177"/>
      <c r="BF441" s="160"/>
      <c r="BG441" s="161"/>
      <c r="BH441" s="178"/>
      <c r="BI441" s="160"/>
      <c r="BJ441" s="161"/>
      <c r="BK441" s="161"/>
      <c r="BL441" s="160"/>
      <c r="BM441" s="161"/>
      <c r="BN441" s="178"/>
      <c r="BO441" s="178"/>
      <c r="BP441" s="161"/>
      <c r="BQ441" s="161"/>
      <c r="BR441" s="160"/>
      <c r="BS441" s="161"/>
      <c r="BT441" s="179"/>
      <c r="BU441" s="179"/>
      <c r="BV441" s="179"/>
      <c r="BW441" s="180"/>
      <c r="BX441" s="180"/>
      <c r="BY441" s="163"/>
      <c r="BZ441" s="180"/>
      <c r="CA441" s="161"/>
      <c r="CB441" s="180"/>
      <c r="CC441" s="180"/>
      <c r="CD441" s="163"/>
      <c r="CE441" s="180"/>
      <c r="CF441" s="161"/>
      <c r="CG441" s="180"/>
      <c r="CH441" s="180"/>
      <c r="CI441" s="163"/>
      <c r="CJ441" s="180"/>
      <c r="CK441" s="161"/>
      <c r="CL441" s="181"/>
      <c r="CM441" s="160"/>
      <c r="CN441" s="177"/>
      <c r="CO441" s="161"/>
      <c r="CP441" s="181"/>
      <c r="CQ441" s="182"/>
      <c r="CR441" s="183"/>
      <c r="CS441" s="183"/>
      <c r="CT441" s="183"/>
      <c r="CU441" s="149"/>
      <c r="CV441" s="149"/>
      <c r="CW441" s="149"/>
      <c r="CX441" s="149"/>
      <c r="CY441" s="149"/>
      <c r="CZ441" s="156"/>
      <c r="DA441" s="184"/>
      <c r="DB441" s="149"/>
      <c r="DC441" s="156"/>
      <c r="DD441" s="149"/>
    </row>
    <row r="442" spans="2:108" s="141" customFormat="1" x14ac:dyDescent="0.25">
      <c r="B442" s="149"/>
      <c r="C442" s="149"/>
      <c r="D442" s="150"/>
      <c r="E442" s="151"/>
      <c r="F442" s="152"/>
      <c r="G442" s="152"/>
      <c r="H442" s="153"/>
      <c r="I442" s="153"/>
      <c r="J442" s="154"/>
      <c r="K442" s="188"/>
      <c r="L442" s="155"/>
      <c r="M442" s="155"/>
      <c r="N442" s="156"/>
      <c r="O442" s="165"/>
      <c r="P442" s="164"/>
      <c r="Q442" s="149"/>
      <c r="R442" s="149"/>
      <c r="S442" s="157"/>
      <c r="T442" s="158"/>
      <c r="U442" s="157"/>
      <c r="V442" s="159"/>
      <c r="W442" s="159"/>
      <c r="X442" s="160"/>
      <c r="Y442" s="161"/>
      <c r="Z442" s="153"/>
      <c r="AA442" s="153"/>
      <c r="AB442" s="153"/>
      <c r="AC442" s="153"/>
      <c r="AD442" s="153"/>
      <c r="AE442" s="162"/>
      <c r="AF442" s="163"/>
      <c r="AG442" s="166"/>
      <c r="AH442" s="164"/>
      <c r="AI442" s="164"/>
      <c r="AJ442" s="38"/>
      <c r="AK442" s="167"/>
      <c r="AL442" s="168"/>
      <c r="AM442" s="156"/>
      <c r="AN442" s="156"/>
      <c r="AO442" s="156"/>
      <c r="AP442" s="169"/>
      <c r="AQ442" s="170"/>
      <c r="AR442" s="171"/>
      <c r="AS442" s="171"/>
      <c r="AT442" s="172"/>
      <c r="AU442" s="173"/>
      <c r="AV442" s="173"/>
      <c r="AW442" s="174"/>
      <c r="AX442" s="174"/>
      <c r="AY442" s="175"/>
      <c r="AZ442" s="176"/>
      <c r="BA442" s="158"/>
      <c r="BB442" s="160"/>
      <c r="BC442" s="160"/>
      <c r="BD442" s="161"/>
      <c r="BE442" s="177"/>
      <c r="BF442" s="160"/>
      <c r="BG442" s="161"/>
      <c r="BH442" s="178"/>
      <c r="BI442" s="160"/>
      <c r="BJ442" s="161"/>
      <c r="BK442" s="161"/>
      <c r="BL442" s="160"/>
      <c r="BM442" s="161"/>
      <c r="BN442" s="178"/>
      <c r="BO442" s="178"/>
      <c r="BP442" s="161"/>
      <c r="BQ442" s="161"/>
      <c r="BR442" s="160"/>
      <c r="BS442" s="161"/>
      <c r="BT442" s="179"/>
      <c r="BU442" s="179"/>
      <c r="BV442" s="179"/>
      <c r="BW442" s="180"/>
      <c r="BX442" s="180"/>
      <c r="BY442" s="163"/>
      <c r="BZ442" s="180"/>
      <c r="CA442" s="161"/>
      <c r="CB442" s="180"/>
      <c r="CC442" s="180"/>
      <c r="CD442" s="163"/>
      <c r="CE442" s="180"/>
      <c r="CF442" s="161"/>
      <c r="CG442" s="180"/>
      <c r="CH442" s="180"/>
      <c r="CI442" s="163"/>
      <c r="CJ442" s="180"/>
      <c r="CK442" s="161"/>
      <c r="CL442" s="181"/>
      <c r="CM442" s="160"/>
      <c r="CN442" s="177"/>
      <c r="CO442" s="161"/>
      <c r="CP442" s="181"/>
      <c r="CQ442" s="182"/>
      <c r="CR442" s="183"/>
      <c r="CS442" s="183"/>
      <c r="CT442" s="183"/>
      <c r="CU442" s="149"/>
      <c r="CV442" s="149"/>
      <c r="CW442" s="149"/>
      <c r="CX442" s="149"/>
      <c r="CY442" s="149"/>
      <c r="CZ442" s="156"/>
      <c r="DA442" s="184"/>
      <c r="DB442" s="149"/>
      <c r="DC442" s="156"/>
      <c r="DD442" s="149"/>
    </row>
    <row r="443" spans="2:108" s="141" customFormat="1" x14ac:dyDescent="0.25">
      <c r="B443" s="149"/>
      <c r="C443" s="149"/>
      <c r="D443" s="150"/>
      <c r="E443" s="151"/>
      <c r="F443" s="152"/>
      <c r="G443" s="152"/>
      <c r="H443" s="153"/>
      <c r="I443" s="153"/>
      <c r="J443" s="154"/>
      <c r="K443" s="188"/>
      <c r="L443" s="155"/>
      <c r="M443" s="155"/>
      <c r="N443" s="156"/>
      <c r="O443" s="165"/>
      <c r="P443" s="164"/>
      <c r="Q443" s="149"/>
      <c r="R443" s="149"/>
      <c r="S443" s="157"/>
      <c r="T443" s="158"/>
      <c r="U443" s="157"/>
      <c r="V443" s="159"/>
      <c r="W443" s="159"/>
      <c r="X443" s="160"/>
      <c r="Y443" s="161"/>
      <c r="Z443" s="153"/>
      <c r="AA443" s="153"/>
      <c r="AB443" s="153"/>
      <c r="AC443" s="153"/>
      <c r="AD443" s="153"/>
      <c r="AE443" s="162"/>
      <c r="AF443" s="163"/>
      <c r="AG443" s="166"/>
      <c r="AH443" s="164"/>
      <c r="AI443" s="164"/>
      <c r="AJ443" s="38"/>
      <c r="AK443" s="167"/>
      <c r="AL443" s="168"/>
      <c r="AM443" s="156"/>
      <c r="AN443" s="156"/>
      <c r="AO443" s="156"/>
      <c r="AP443" s="169"/>
      <c r="AQ443" s="170"/>
      <c r="AR443" s="171"/>
      <c r="AS443" s="171"/>
      <c r="AT443" s="172"/>
      <c r="AU443" s="173"/>
      <c r="AV443" s="173"/>
      <c r="AW443" s="174"/>
      <c r="AX443" s="174"/>
      <c r="AY443" s="175"/>
      <c r="AZ443" s="176"/>
      <c r="BA443" s="158"/>
      <c r="BB443" s="160"/>
      <c r="BC443" s="160"/>
      <c r="BD443" s="161"/>
      <c r="BE443" s="177"/>
      <c r="BF443" s="160"/>
      <c r="BG443" s="161"/>
      <c r="BH443" s="178"/>
      <c r="BI443" s="160"/>
      <c r="BJ443" s="161"/>
      <c r="BK443" s="161"/>
      <c r="BL443" s="160"/>
      <c r="BM443" s="161"/>
      <c r="BN443" s="178"/>
      <c r="BO443" s="178"/>
      <c r="BP443" s="161"/>
      <c r="BQ443" s="161"/>
      <c r="BR443" s="160"/>
      <c r="BS443" s="161"/>
      <c r="BT443" s="179"/>
      <c r="BU443" s="179"/>
      <c r="BV443" s="179"/>
      <c r="BW443" s="180"/>
      <c r="BX443" s="180"/>
      <c r="BY443" s="163"/>
      <c r="BZ443" s="180"/>
      <c r="CA443" s="161"/>
      <c r="CB443" s="180"/>
      <c r="CC443" s="180"/>
      <c r="CD443" s="163"/>
      <c r="CE443" s="180"/>
      <c r="CF443" s="161"/>
      <c r="CG443" s="180"/>
      <c r="CH443" s="180"/>
      <c r="CI443" s="163"/>
      <c r="CJ443" s="180"/>
      <c r="CK443" s="161"/>
      <c r="CL443" s="181"/>
      <c r="CM443" s="160"/>
      <c r="CN443" s="177"/>
      <c r="CO443" s="161"/>
      <c r="CP443" s="181"/>
      <c r="CQ443" s="182"/>
      <c r="CR443" s="183"/>
      <c r="CS443" s="183"/>
      <c r="CT443" s="183"/>
      <c r="CU443" s="149"/>
      <c r="CV443" s="149"/>
      <c r="CW443" s="149"/>
      <c r="CX443" s="149"/>
      <c r="CY443" s="149"/>
      <c r="CZ443" s="156"/>
      <c r="DA443" s="184"/>
      <c r="DB443" s="149"/>
      <c r="DC443" s="156"/>
      <c r="DD443" s="149"/>
    </row>
    <row r="444" spans="2:108" s="141" customFormat="1" x14ac:dyDescent="0.25">
      <c r="B444" s="149"/>
      <c r="C444" s="149"/>
      <c r="D444" s="150"/>
      <c r="E444" s="151"/>
      <c r="F444" s="152"/>
      <c r="G444" s="152"/>
      <c r="H444" s="153"/>
      <c r="I444" s="153"/>
      <c r="J444" s="154"/>
      <c r="K444" s="188"/>
      <c r="L444" s="155"/>
      <c r="M444" s="155"/>
      <c r="N444" s="156"/>
      <c r="O444" s="165"/>
      <c r="P444" s="164"/>
      <c r="Q444" s="149"/>
      <c r="R444" s="149"/>
      <c r="S444" s="157"/>
      <c r="T444" s="158"/>
      <c r="U444" s="157"/>
      <c r="V444" s="159"/>
      <c r="W444" s="159"/>
      <c r="X444" s="160"/>
      <c r="Y444" s="161"/>
      <c r="Z444" s="153"/>
      <c r="AA444" s="153"/>
      <c r="AB444" s="153"/>
      <c r="AC444" s="153"/>
      <c r="AD444" s="153"/>
      <c r="AE444" s="162"/>
      <c r="AF444" s="163"/>
      <c r="AG444" s="166"/>
      <c r="AH444" s="164"/>
      <c r="AI444" s="164"/>
      <c r="AJ444" s="38"/>
      <c r="AK444" s="167"/>
      <c r="AL444" s="168"/>
      <c r="AM444" s="156"/>
      <c r="AN444" s="156"/>
      <c r="AO444" s="156"/>
      <c r="AP444" s="169"/>
      <c r="AQ444" s="170"/>
      <c r="AR444" s="171"/>
      <c r="AS444" s="171"/>
      <c r="AT444" s="172"/>
      <c r="AU444" s="173"/>
      <c r="AV444" s="173"/>
      <c r="AW444" s="174"/>
      <c r="AX444" s="174"/>
      <c r="AY444" s="175"/>
      <c r="AZ444" s="176"/>
      <c r="BA444" s="158"/>
      <c r="BB444" s="160"/>
      <c r="BC444" s="160"/>
      <c r="BD444" s="161"/>
      <c r="BE444" s="177"/>
      <c r="BF444" s="160"/>
      <c r="BG444" s="161"/>
      <c r="BH444" s="178"/>
      <c r="BI444" s="160"/>
      <c r="BJ444" s="161"/>
      <c r="BK444" s="161"/>
      <c r="BL444" s="160"/>
      <c r="BM444" s="161"/>
      <c r="BN444" s="178"/>
      <c r="BO444" s="178"/>
      <c r="BP444" s="161"/>
      <c r="BQ444" s="161"/>
      <c r="BR444" s="160"/>
      <c r="BS444" s="161"/>
      <c r="BT444" s="179"/>
      <c r="BU444" s="179"/>
      <c r="BV444" s="179"/>
      <c r="BW444" s="180"/>
      <c r="BX444" s="180"/>
      <c r="BY444" s="163"/>
      <c r="BZ444" s="180"/>
      <c r="CA444" s="161"/>
      <c r="CB444" s="180"/>
      <c r="CC444" s="180"/>
      <c r="CD444" s="163"/>
      <c r="CE444" s="180"/>
      <c r="CF444" s="161"/>
      <c r="CG444" s="180"/>
      <c r="CH444" s="180"/>
      <c r="CI444" s="163"/>
      <c r="CJ444" s="180"/>
      <c r="CK444" s="161"/>
      <c r="CL444" s="181"/>
      <c r="CM444" s="160"/>
      <c r="CN444" s="177"/>
      <c r="CO444" s="161"/>
      <c r="CP444" s="181"/>
      <c r="CQ444" s="182"/>
      <c r="CR444" s="183"/>
      <c r="CS444" s="183"/>
      <c r="CT444" s="183"/>
      <c r="CU444" s="149"/>
      <c r="CV444" s="149"/>
      <c r="CW444" s="149"/>
      <c r="CX444" s="149"/>
      <c r="CY444" s="149"/>
      <c r="CZ444" s="156"/>
      <c r="DA444" s="184"/>
      <c r="DB444" s="149"/>
      <c r="DC444" s="156"/>
      <c r="DD444" s="149"/>
    </row>
    <row r="445" spans="2:108" s="141" customFormat="1" x14ac:dyDescent="0.25">
      <c r="B445" s="149"/>
      <c r="C445" s="149"/>
      <c r="D445" s="150"/>
      <c r="E445" s="151"/>
      <c r="F445" s="152"/>
      <c r="G445" s="152"/>
      <c r="H445" s="153"/>
      <c r="I445" s="153"/>
      <c r="J445" s="154"/>
      <c r="K445" s="188"/>
      <c r="L445" s="155"/>
      <c r="M445" s="155"/>
      <c r="N445" s="156"/>
      <c r="O445" s="165"/>
      <c r="P445" s="164"/>
      <c r="Q445" s="149"/>
      <c r="R445" s="149"/>
      <c r="S445" s="157"/>
      <c r="T445" s="158"/>
      <c r="U445" s="157"/>
      <c r="V445" s="159"/>
      <c r="W445" s="159"/>
      <c r="X445" s="160"/>
      <c r="Y445" s="161"/>
      <c r="Z445" s="153"/>
      <c r="AA445" s="153"/>
      <c r="AB445" s="153"/>
      <c r="AC445" s="153"/>
      <c r="AD445" s="153"/>
      <c r="AE445" s="162"/>
      <c r="AF445" s="163"/>
      <c r="AG445" s="166"/>
      <c r="AH445" s="164"/>
      <c r="AI445" s="164"/>
      <c r="AJ445" s="38"/>
      <c r="AK445" s="167"/>
      <c r="AL445" s="168"/>
      <c r="AM445" s="156"/>
      <c r="AN445" s="156"/>
      <c r="AO445" s="156"/>
      <c r="AP445" s="169"/>
      <c r="AQ445" s="170"/>
      <c r="AR445" s="171"/>
      <c r="AS445" s="171"/>
      <c r="AT445" s="172"/>
      <c r="AU445" s="173"/>
      <c r="AV445" s="173"/>
      <c r="AW445" s="174"/>
      <c r="AX445" s="174"/>
      <c r="AY445" s="175"/>
      <c r="AZ445" s="176"/>
      <c r="BA445" s="158"/>
      <c r="BB445" s="160"/>
      <c r="BC445" s="160"/>
      <c r="BD445" s="161"/>
      <c r="BE445" s="177"/>
      <c r="BF445" s="160"/>
      <c r="BG445" s="161"/>
      <c r="BH445" s="178"/>
      <c r="BI445" s="160"/>
      <c r="BJ445" s="161"/>
      <c r="BK445" s="161"/>
      <c r="BL445" s="160"/>
      <c r="BM445" s="161"/>
      <c r="BN445" s="178"/>
      <c r="BO445" s="178"/>
      <c r="BP445" s="161"/>
      <c r="BQ445" s="161"/>
      <c r="BR445" s="160"/>
      <c r="BS445" s="161"/>
      <c r="BT445" s="179"/>
      <c r="BU445" s="179"/>
      <c r="BV445" s="179"/>
      <c r="BW445" s="180"/>
      <c r="BX445" s="180"/>
      <c r="BY445" s="163"/>
      <c r="BZ445" s="180"/>
      <c r="CA445" s="161"/>
      <c r="CB445" s="180"/>
      <c r="CC445" s="180"/>
      <c r="CD445" s="163"/>
      <c r="CE445" s="180"/>
      <c r="CF445" s="161"/>
      <c r="CG445" s="180"/>
      <c r="CH445" s="180"/>
      <c r="CI445" s="163"/>
      <c r="CJ445" s="180"/>
      <c r="CK445" s="161"/>
      <c r="CL445" s="181"/>
      <c r="CM445" s="160"/>
      <c r="CN445" s="177"/>
      <c r="CO445" s="161"/>
      <c r="CP445" s="181"/>
      <c r="CQ445" s="182"/>
      <c r="CR445" s="183"/>
      <c r="CS445" s="183"/>
      <c r="CT445" s="183"/>
      <c r="CU445" s="149"/>
      <c r="CV445" s="149"/>
      <c r="CW445" s="149"/>
      <c r="CX445" s="149"/>
      <c r="CY445" s="149"/>
      <c r="CZ445" s="156"/>
      <c r="DA445" s="184"/>
      <c r="DB445" s="149"/>
      <c r="DC445" s="156"/>
      <c r="DD445" s="149"/>
    </row>
    <row r="446" spans="2:108" s="141" customFormat="1" x14ac:dyDescent="0.25">
      <c r="B446" s="149"/>
      <c r="C446" s="149"/>
      <c r="D446" s="150"/>
      <c r="E446" s="151"/>
      <c r="F446" s="152"/>
      <c r="G446" s="152"/>
      <c r="H446" s="153"/>
      <c r="I446" s="153"/>
      <c r="J446" s="154"/>
      <c r="K446" s="188"/>
      <c r="L446" s="155"/>
      <c r="M446" s="155"/>
      <c r="N446" s="156"/>
      <c r="O446" s="165"/>
      <c r="P446" s="164"/>
      <c r="Q446" s="149"/>
      <c r="R446" s="149"/>
      <c r="S446" s="157"/>
      <c r="T446" s="158"/>
      <c r="U446" s="157"/>
      <c r="V446" s="159"/>
      <c r="W446" s="159"/>
      <c r="X446" s="160"/>
      <c r="Y446" s="161"/>
      <c r="Z446" s="153"/>
      <c r="AA446" s="153"/>
      <c r="AB446" s="153"/>
      <c r="AC446" s="153"/>
      <c r="AD446" s="153"/>
      <c r="AE446" s="162"/>
      <c r="AF446" s="163"/>
      <c r="AG446" s="166"/>
      <c r="AH446" s="164"/>
      <c r="AI446" s="164"/>
      <c r="AJ446" s="38"/>
      <c r="AK446" s="167"/>
      <c r="AL446" s="168"/>
      <c r="AM446" s="156"/>
      <c r="AN446" s="156"/>
      <c r="AO446" s="156"/>
      <c r="AP446" s="169"/>
      <c r="AQ446" s="170"/>
      <c r="AR446" s="171"/>
      <c r="AS446" s="171"/>
      <c r="AT446" s="172"/>
      <c r="AU446" s="173"/>
      <c r="AV446" s="173"/>
      <c r="AW446" s="174"/>
      <c r="AX446" s="174"/>
      <c r="AY446" s="175"/>
      <c r="AZ446" s="176"/>
      <c r="BA446" s="158"/>
      <c r="BB446" s="160"/>
      <c r="BC446" s="160"/>
      <c r="BD446" s="161"/>
      <c r="BE446" s="177"/>
      <c r="BF446" s="160"/>
      <c r="BG446" s="161"/>
      <c r="BH446" s="178"/>
      <c r="BI446" s="160"/>
      <c r="BJ446" s="161"/>
      <c r="BK446" s="161"/>
      <c r="BL446" s="160"/>
      <c r="BM446" s="161"/>
      <c r="BN446" s="178"/>
      <c r="BO446" s="178"/>
      <c r="BP446" s="161"/>
      <c r="BQ446" s="161"/>
      <c r="BR446" s="160"/>
      <c r="BS446" s="161"/>
      <c r="BT446" s="179"/>
      <c r="BU446" s="179"/>
      <c r="BV446" s="179"/>
      <c r="BW446" s="180"/>
      <c r="BX446" s="180"/>
      <c r="BY446" s="163"/>
      <c r="BZ446" s="180"/>
      <c r="CA446" s="161"/>
      <c r="CB446" s="180"/>
      <c r="CC446" s="180"/>
      <c r="CD446" s="163"/>
      <c r="CE446" s="180"/>
      <c r="CF446" s="161"/>
      <c r="CG446" s="180"/>
      <c r="CH446" s="180"/>
      <c r="CI446" s="163"/>
      <c r="CJ446" s="180"/>
      <c r="CK446" s="161"/>
      <c r="CL446" s="181"/>
      <c r="CM446" s="160"/>
      <c r="CN446" s="177"/>
      <c r="CO446" s="161"/>
      <c r="CP446" s="181"/>
      <c r="CQ446" s="182"/>
      <c r="CR446" s="183"/>
      <c r="CS446" s="183"/>
      <c r="CT446" s="183"/>
      <c r="CU446" s="149"/>
      <c r="CV446" s="149"/>
      <c r="CW446" s="149"/>
      <c r="CX446" s="149"/>
      <c r="CY446" s="149"/>
      <c r="CZ446" s="156"/>
      <c r="DA446" s="184"/>
      <c r="DB446" s="149"/>
      <c r="DC446" s="156"/>
      <c r="DD446" s="149"/>
    </row>
    <row r="447" spans="2:108" s="141" customFormat="1" x14ac:dyDescent="0.25">
      <c r="B447" s="149"/>
      <c r="C447" s="149"/>
      <c r="D447" s="150"/>
      <c r="E447" s="151"/>
      <c r="F447" s="152"/>
      <c r="G447" s="152"/>
      <c r="H447" s="153"/>
      <c r="I447" s="153"/>
      <c r="J447" s="154"/>
      <c r="K447" s="188"/>
      <c r="L447" s="155"/>
      <c r="M447" s="155"/>
      <c r="N447" s="156"/>
      <c r="O447" s="165"/>
      <c r="P447" s="164"/>
      <c r="Q447" s="149"/>
      <c r="R447" s="149"/>
      <c r="S447" s="157"/>
      <c r="T447" s="158"/>
      <c r="U447" s="157"/>
      <c r="V447" s="159"/>
      <c r="W447" s="159"/>
      <c r="X447" s="160"/>
      <c r="Y447" s="161"/>
      <c r="Z447" s="153"/>
      <c r="AA447" s="153"/>
      <c r="AB447" s="153"/>
      <c r="AC447" s="153"/>
      <c r="AD447" s="153"/>
      <c r="AE447" s="162"/>
      <c r="AF447" s="163"/>
      <c r="AG447" s="166"/>
      <c r="AH447" s="164"/>
      <c r="AI447" s="164"/>
      <c r="AJ447" s="38"/>
      <c r="AK447" s="167"/>
      <c r="AL447" s="168"/>
      <c r="AM447" s="156"/>
      <c r="AN447" s="156"/>
      <c r="AO447" s="156"/>
      <c r="AP447" s="169"/>
      <c r="AQ447" s="170"/>
      <c r="AR447" s="171"/>
      <c r="AS447" s="171"/>
      <c r="AT447" s="172"/>
      <c r="AU447" s="173"/>
      <c r="AV447" s="173"/>
      <c r="AW447" s="174"/>
      <c r="AX447" s="174"/>
      <c r="AY447" s="175"/>
      <c r="AZ447" s="176"/>
      <c r="BA447" s="158"/>
      <c r="BB447" s="160"/>
      <c r="BC447" s="160"/>
      <c r="BD447" s="161"/>
      <c r="BE447" s="177"/>
      <c r="BF447" s="160"/>
      <c r="BG447" s="161"/>
      <c r="BH447" s="178"/>
      <c r="BI447" s="160"/>
      <c r="BJ447" s="161"/>
      <c r="BK447" s="161"/>
      <c r="BL447" s="160"/>
      <c r="BM447" s="161"/>
      <c r="BN447" s="178"/>
      <c r="BO447" s="178"/>
      <c r="BP447" s="161"/>
      <c r="BQ447" s="161"/>
      <c r="BR447" s="160"/>
      <c r="BS447" s="161"/>
      <c r="BT447" s="179"/>
      <c r="BU447" s="179"/>
      <c r="BV447" s="179"/>
      <c r="BW447" s="180"/>
      <c r="BX447" s="180"/>
      <c r="BY447" s="163"/>
      <c r="BZ447" s="180"/>
      <c r="CA447" s="161"/>
      <c r="CB447" s="180"/>
      <c r="CC447" s="180"/>
      <c r="CD447" s="163"/>
      <c r="CE447" s="180"/>
      <c r="CF447" s="161"/>
      <c r="CG447" s="180"/>
      <c r="CH447" s="180"/>
      <c r="CI447" s="163"/>
      <c r="CJ447" s="180"/>
      <c r="CK447" s="161"/>
      <c r="CL447" s="181"/>
      <c r="CM447" s="160"/>
      <c r="CN447" s="177"/>
      <c r="CO447" s="161"/>
      <c r="CP447" s="181"/>
      <c r="CQ447" s="182"/>
      <c r="CR447" s="183"/>
      <c r="CS447" s="183"/>
      <c r="CT447" s="183"/>
      <c r="CU447" s="149"/>
      <c r="CV447" s="149"/>
      <c r="CW447" s="149"/>
      <c r="CX447" s="149"/>
      <c r="CY447" s="149"/>
      <c r="CZ447" s="156"/>
      <c r="DA447" s="184"/>
      <c r="DB447" s="149"/>
      <c r="DC447" s="156"/>
      <c r="DD447" s="149"/>
    </row>
    <row r="448" spans="2:108" s="141" customFormat="1" x14ac:dyDescent="0.25">
      <c r="B448" s="149"/>
      <c r="C448" s="149"/>
      <c r="D448" s="150"/>
      <c r="E448" s="151"/>
      <c r="F448" s="152"/>
      <c r="G448" s="152"/>
      <c r="H448" s="153"/>
      <c r="I448" s="153"/>
      <c r="J448" s="154"/>
      <c r="K448" s="188"/>
      <c r="L448" s="155"/>
      <c r="M448" s="155"/>
      <c r="N448" s="156"/>
      <c r="O448" s="165"/>
      <c r="P448" s="164"/>
      <c r="Q448" s="149"/>
      <c r="R448" s="149"/>
      <c r="S448" s="157"/>
      <c r="T448" s="158"/>
      <c r="U448" s="157"/>
      <c r="V448" s="159"/>
      <c r="W448" s="159"/>
      <c r="X448" s="160"/>
      <c r="Y448" s="161"/>
      <c r="Z448" s="153"/>
      <c r="AA448" s="153"/>
      <c r="AB448" s="153"/>
      <c r="AC448" s="153"/>
      <c r="AD448" s="153"/>
      <c r="AE448" s="162"/>
      <c r="AF448" s="163"/>
      <c r="AG448" s="166"/>
      <c r="AH448" s="164"/>
      <c r="AI448" s="164"/>
      <c r="AJ448" s="38"/>
      <c r="AK448" s="167"/>
      <c r="AL448" s="168"/>
      <c r="AM448" s="156"/>
      <c r="AN448" s="156"/>
      <c r="AO448" s="156"/>
      <c r="AP448" s="169"/>
      <c r="AQ448" s="170"/>
      <c r="AR448" s="171"/>
      <c r="AS448" s="171"/>
      <c r="AT448" s="172"/>
      <c r="AU448" s="173"/>
      <c r="AV448" s="173"/>
      <c r="AW448" s="174"/>
      <c r="AX448" s="174"/>
      <c r="AY448" s="175"/>
      <c r="AZ448" s="176"/>
      <c r="BA448" s="158"/>
      <c r="BB448" s="160"/>
      <c r="BC448" s="160"/>
      <c r="BD448" s="161"/>
      <c r="BE448" s="177"/>
      <c r="BF448" s="160"/>
      <c r="BG448" s="161"/>
      <c r="BH448" s="178"/>
      <c r="BI448" s="160"/>
      <c r="BJ448" s="161"/>
      <c r="BK448" s="161"/>
      <c r="BL448" s="160"/>
      <c r="BM448" s="161"/>
      <c r="BN448" s="178"/>
      <c r="BO448" s="178"/>
      <c r="BP448" s="161"/>
      <c r="BQ448" s="161"/>
      <c r="BR448" s="160"/>
      <c r="BS448" s="161"/>
      <c r="BT448" s="179"/>
      <c r="BU448" s="179"/>
      <c r="BV448" s="179"/>
      <c r="BW448" s="180"/>
      <c r="BX448" s="180"/>
      <c r="BY448" s="163"/>
      <c r="BZ448" s="180"/>
      <c r="CA448" s="161"/>
      <c r="CB448" s="180"/>
      <c r="CC448" s="180"/>
      <c r="CD448" s="163"/>
      <c r="CE448" s="180"/>
      <c r="CF448" s="161"/>
      <c r="CG448" s="180"/>
      <c r="CH448" s="180"/>
      <c r="CI448" s="163"/>
      <c r="CJ448" s="180"/>
      <c r="CK448" s="161"/>
      <c r="CL448" s="181"/>
      <c r="CM448" s="160"/>
      <c r="CN448" s="177"/>
      <c r="CO448" s="161"/>
      <c r="CP448" s="181"/>
      <c r="CQ448" s="182"/>
      <c r="CR448" s="183"/>
      <c r="CS448" s="183"/>
      <c r="CT448" s="183"/>
      <c r="CU448" s="149"/>
      <c r="CV448" s="149"/>
      <c r="CW448" s="149"/>
      <c r="CX448" s="149"/>
      <c r="CY448" s="149"/>
      <c r="CZ448" s="156"/>
      <c r="DA448" s="184"/>
      <c r="DB448" s="149"/>
      <c r="DC448" s="156"/>
      <c r="DD448" s="149"/>
    </row>
    <row r="449" spans="2:108" s="141" customFormat="1" x14ac:dyDescent="0.25">
      <c r="B449" s="149"/>
      <c r="C449" s="149"/>
      <c r="D449" s="150"/>
      <c r="E449" s="151"/>
      <c r="F449" s="152"/>
      <c r="G449" s="152"/>
      <c r="H449" s="153"/>
      <c r="I449" s="153"/>
      <c r="J449" s="154"/>
      <c r="K449" s="188"/>
      <c r="L449" s="155"/>
      <c r="M449" s="155"/>
      <c r="N449" s="156"/>
      <c r="O449" s="165"/>
      <c r="P449" s="164"/>
      <c r="Q449" s="149"/>
      <c r="R449" s="149"/>
      <c r="S449" s="157"/>
      <c r="T449" s="158"/>
      <c r="U449" s="157"/>
      <c r="V449" s="159"/>
      <c r="W449" s="159"/>
      <c r="X449" s="160"/>
      <c r="Y449" s="161"/>
      <c r="Z449" s="153"/>
      <c r="AA449" s="153"/>
      <c r="AB449" s="153"/>
      <c r="AC449" s="153"/>
      <c r="AD449" s="153"/>
      <c r="AE449" s="162"/>
      <c r="AF449" s="163"/>
      <c r="AG449" s="166"/>
      <c r="AH449" s="164"/>
      <c r="AI449" s="164"/>
      <c r="AJ449" s="38"/>
      <c r="AK449" s="167"/>
      <c r="AL449" s="168"/>
      <c r="AM449" s="156"/>
      <c r="AN449" s="156"/>
      <c r="AO449" s="156"/>
      <c r="AP449" s="169"/>
      <c r="AQ449" s="170"/>
      <c r="AR449" s="171"/>
      <c r="AS449" s="171"/>
      <c r="AT449" s="172"/>
      <c r="AU449" s="173"/>
      <c r="AV449" s="173"/>
      <c r="AW449" s="174"/>
      <c r="AX449" s="174"/>
      <c r="AY449" s="175"/>
      <c r="AZ449" s="176"/>
      <c r="BA449" s="158"/>
      <c r="BB449" s="160"/>
      <c r="BC449" s="160"/>
      <c r="BD449" s="161"/>
      <c r="BE449" s="177"/>
      <c r="BF449" s="160"/>
      <c r="BG449" s="161"/>
      <c r="BH449" s="178"/>
      <c r="BI449" s="160"/>
      <c r="BJ449" s="161"/>
      <c r="BK449" s="161"/>
      <c r="BL449" s="160"/>
      <c r="BM449" s="161"/>
      <c r="BN449" s="178"/>
      <c r="BO449" s="178"/>
      <c r="BP449" s="161"/>
      <c r="BQ449" s="161"/>
      <c r="BR449" s="160"/>
      <c r="BS449" s="161"/>
      <c r="BT449" s="179"/>
      <c r="BU449" s="179"/>
      <c r="BV449" s="179"/>
      <c r="BW449" s="180"/>
      <c r="BX449" s="180"/>
      <c r="BY449" s="163"/>
      <c r="BZ449" s="180"/>
      <c r="CA449" s="161"/>
      <c r="CB449" s="180"/>
      <c r="CC449" s="180"/>
      <c r="CD449" s="163"/>
      <c r="CE449" s="180"/>
      <c r="CF449" s="161"/>
      <c r="CG449" s="180"/>
      <c r="CH449" s="180"/>
      <c r="CI449" s="163"/>
      <c r="CJ449" s="180"/>
      <c r="CK449" s="161"/>
      <c r="CL449" s="181"/>
      <c r="CM449" s="160"/>
      <c r="CN449" s="177"/>
      <c r="CO449" s="161"/>
      <c r="CP449" s="181"/>
      <c r="CQ449" s="182"/>
      <c r="CR449" s="183"/>
      <c r="CS449" s="183"/>
      <c r="CT449" s="183"/>
      <c r="CU449" s="149"/>
      <c r="CV449" s="149"/>
      <c r="CW449" s="149"/>
      <c r="CX449" s="149"/>
      <c r="CY449" s="149"/>
      <c r="CZ449" s="156"/>
      <c r="DA449" s="184"/>
      <c r="DB449" s="149"/>
      <c r="DC449" s="156"/>
      <c r="DD449" s="149"/>
    </row>
    <row r="450" spans="2:108" s="141" customFormat="1" x14ac:dyDescent="0.25">
      <c r="B450" s="149"/>
      <c r="C450" s="149"/>
      <c r="D450" s="150"/>
      <c r="E450" s="151"/>
      <c r="F450" s="152"/>
      <c r="G450" s="152"/>
      <c r="H450" s="153"/>
      <c r="I450" s="153"/>
      <c r="J450" s="154"/>
      <c r="K450" s="188"/>
      <c r="L450" s="155"/>
      <c r="M450" s="155"/>
      <c r="N450" s="156"/>
      <c r="O450" s="165"/>
      <c r="P450" s="164"/>
      <c r="Q450" s="149"/>
      <c r="R450" s="149"/>
      <c r="S450" s="157"/>
      <c r="T450" s="158"/>
      <c r="U450" s="157"/>
      <c r="V450" s="159"/>
      <c r="W450" s="159"/>
      <c r="X450" s="160"/>
      <c r="Y450" s="161"/>
      <c r="Z450" s="153"/>
      <c r="AA450" s="153"/>
      <c r="AB450" s="153"/>
      <c r="AC450" s="153"/>
      <c r="AD450" s="153"/>
      <c r="AE450" s="162"/>
      <c r="AF450" s="163"/>
      <c r="AG450" s="166"/>
      <c r="AH450" s="164"/>
      <c r="AI450" s="164"/>
      <c r="AJ450" s="38"/>
      <c r="AK450" s="167"/>
      <c r="AL450" s="168"/>
      <c r="AM450" s="156"/>
      <c r="AN450" s="156"/>
      <c r="AO450" s="156"/>
      <c r="AP450" s="169"/>
      <c r="AQ450" s="170"/>
      <c r="AR450" s="171"/>
      <c r="AS450" s="171"/>
      <c r="AT450" s="172"/>
      <c r="AU450" s="173"/>
      <c r="AV450" s="173"/>
      <c r="AW450" s="174"/>
      <c r="AX450" s="174"/>
      <c r="AY450" s="175"/>
      <c r="AZ450" s="176"/>
      <c r="BA450" s="158"/>
      <c r="BB450" s="160"/>
      <c r="BC450" s="160"/>
      <c r="BD450" s="161"/>
      <c r="BE450" s="177"/>
      <c r="BF450" s="160"/>
      <c r="BG450" s="161"/>
      <c r="BH450" s="178"/>
      <c r="BI450" s="160"/>
      <c r="BJ450" s="161"/>
      <c r="BK450" s="161"/>
      <c r="BL450" s="160"/>
      <c r="BM450" s="161"/>
      <c r="BN450" s="178"/>
      <c r="BO450" s="178"/>
      <c r="BP450" s="161"/>
      <c r="BQ450" s="161"/>
      <c r="BR450" s="160"/>
      <c r="BS450" s="161"/>
      <c r="BT450" s="179"/>
      <c r="BU450" s="179"/>
      <c r="BV450" s="179"/>
      <c r="BW450" s="180"/>
      <c r="BX450" s="180"/>
      <c r="BY450" s="163"/>
      <c r="BZ450" s="180"/>
      <c r="CA450" s="161"/>
      <c r="CB450" s="180"/>
      <c r="CC450" s="180"/>
      <c r="CD450" s="163"/>
      <c r="CE450" s="180"/>
      <c r="CF450" s="161"/>
      <c r="CG450" s="180"/>
      <c r="CH450" s="180"/>
      <c r="CI450" s="163"/>
      <c r="CJ450" s="180"/>
      <c r="CK450" s="161"/>
      <c r="CL450" s="181"/>
      <c r="CM450" s="160"/>
      <c r="CN450" s="177"/>
      <c r="CO450" s="161"/>
      <c r="CP450" s="181"/>
      <c r="CQ450" s="182"/>
      <c r="CR450" s="183"/>
      <c r="CS450" s="183"/>
      <c r="CT450" s="183"/>
      <c r="CU450" s="149"/>
      <c r="CV450" s="149"/>
      <c r="CW450" s="149"/>
      <c r="CX450" s="149"/>
      <c r="CY450" s="149"/>
      <c r="CZ450" s="156"/>
      <c r="DA450" s="184"/>
      <c r="DB450" s="149"/>
      <c r="DC450" s="156"/>
      <c r="DD450" s="149"/>
    </row>
    <row r="451" spans="2:108" s="141" customFormat="1" x14ac:dyDescent="0.25">
      <c r="B451" s="149"/>
      <c r="C451" s="149"/>
      <c r="D451" s="150"/>
      <c r="E451" s="151"/>
      <c r="F451" s="152"/>
      <c r="G451" s="152"/>
      <c r="H451" s="153"/>
      <c r="I451" s="153"/>
      <c r="J451" s="154"/>
      <c r="K451" s="188"/>
      <c r="L451" s="155"/>
      <c r="M451" s="155"/>
      <c r="N451" s="156"/>
      <c r="O451" s="165"/>
      <c r="P451" s="164"/>
      <c r="Q451" s="149"/>
      <c r="R451" s="149"/>
      <c r="S451" s="157"/>
      <c r="T451" s="158"/>
      <c r="U451" s="157"/>
      <c r="V451" s="159"/>
      <c r="W451" s="159"/>
      <c r="X451" s="160"/>
      <c r="Y451" s="161"/>
      <c r="Z451" s="153"/>
      <c r="AA451" s="153"/>
      <c r="AB451" s="153"/>
      <c r="AC451" s="153"/>
      <c r="AD451" s="153"/>
      <c r="AE451" s="162"/>
      <c r="AF451" s="163"/>
      <c r="AG451" s="166"/>
      <c r="AH451" s="164"/>
      <c r="AI451" s="164"/>
      <c r="AJ451" s="38"/>
      <c r="AK451" s="167"/>
      <c r="AL451" s="168"/>
      <c r="AM451" s="156"/>
      <c r="AN451" s="156"/>
      <c r="AO451" s="156"/>
      <c r="AP451" s="169"/>
      <c r="AQ451" s="170"/>
      <c r="AR451" s="171"/>
      <c r="AS451" s="171"/>
      <c r="AT451" s="172"/>
      <c r="AU451" s="173"/>
      <c r="AV451" s="173"/>
      <c r="AW451" s="174"/>
      <c r="AX451" s="174"/>
      <c r="AY451" s="175"/>
      <c r="AZ451" s="176"/>
      <c r="BA451" s="158"/>
      <c r="BB451" s="160"/>
      <c r="BC451" s="160"/>
      <c r="BD451" s="161"/>
      <c r="BE451" s="177"/>
      <c r="BF451" s="160"/>
      <c r="BG451" s="161"/>
      <c r="BH451" s="178"/>
      <c r="BI451" s="160"/>
      <c r="BJ451" s="161"/>
      <c r="BK451" s="161"/>
      <c r="BL451" s="160"/>
      <c r="BM451" s="161"/>
      <c r="BN451" s="178"/>
      <c r="BO451" s="178"/>
      <c r="BP451" s="161"/>
      <c r="BQ451" s="161"/>
      <c r="BR451" s="160"/>
      <c r="BS451" s="161"/>
      <c r="BT451" s="179"/>
      <c r="BU451" s="179"/>
      <c r="BV451" s="179"/>
      <c r="BW451" s="180"/>
      <c r="BX451" s="180"/>
      <c r="BY451" s="163"/>
      <c r="BZ451" s="180"/>
      <c r="CA451" s="161"/>
      <c r="CB451" s="180"/>
      <c r="CC451" s="180"/>
      <c r="CD451" s="163"/>
      <c r="CE451" s="180"/>
      <c r="CF451" s="161"/>
      <c r="CG451" s="180"/>
      <c r="CH451" s="180"/>
      <c r="CI451" s="163"/>
      <c r="CJ451" s="180"/>
      <c r="CK451" s="161"/>
      <c r="CL451" s="181"/>
      <c r="CM451" s="160"/>
      <c r="CN451" s="177"/>
      <c r="CO451" s="161"/>
      <c r="CP451" s="181"/>
      <c r="CQ451" s="182"/>
      <c r="CR451" s="183"/>
      <c r="CS451" s="183"/>
      <c r="CT451" s="183"/>
      <c r="CU451" s="149"/>
      <c r="CV451" s="149"/>
      <c r="CW451" s="149"/>
      <c r="CX451" s="149"/>
      <c r="CY451" s="149"/>
      <c r="CZ451" s="156"/>
      <c r="DA451" s="184"/>
      <c r="DB451" s="149"/>
      <c r="DC451" s="156"/>
      <c r="DD451" s="149"/>
    </row>
    <row r="452" spans="2:108" s="141" customFormat="1" x14ac:dyDescent="0.25">
      <c r="B452" s="149"/>
      <c r="C452" s="149"/>
      <c r="D452" s="150"/>
      <c r="E452" s="151"/>
      <c r="F452" s="152"/>
      <c r="G452" s="152"/>
      <c r="H452" s="153"/>
      <c r="I452" s="153"/>
      <c r="J452" s="154"/>
      <c r="K452" s="188"/>
      <c r="L452" s="155"/>
      <c r="M452" s="155"/>
      <c r="N452" s="156"/>
      <c r="O452" s="165"/>
      <c r="P452" s="164"/>
      <c r="Q452" s="149"/>
      <c r="R452" s="149"/>
      <c r="S452" s="157"/>
      <c r="T452" s="158"/>
      <c r="U452" s="157"/>
      <c r="V452" s="159"/>
      <c r="W452" s="159"/>
      <c r="X452" s="160"/>
      <c r="Y452" s="161"/>
      <c r="Z452" s="153"/>
      <c r="AA452" s="153"/>
      <c r="AB452" s="153"/>
      <c r="AC452" s="153"/>
      <c r="AD452" s="153"/>
      <c r="AE452" s="162"/>
      <c r="AF452" s="163"/>
      <c r="AG452" s="166"/>
      <c r="AH452" s="164"/>
      <c r="AI452" s="164"/>
      <c r="AJ452" s="38"/>
      <c r="AK452" s="167"/>
      <c r="AL452" s="168"/>
      <c r="AM452" s="156"/>
      <c r="AN452" s="156"/>
      <c r="AO452" s="156"/>
      <c r="AP452" s="169"/>
      <c r="AQ452" s="170"/>
      <c r="AR452" s="171"/>
      <c r="AS452" s="171"/>
      <c r="AT452" s="172"/>
      <c r="AU452" s="173"/>
      <c r="AV452" s="173"/>
      <c r="AW452" s="174"/>
      <c r="AX452" s="174"/>
      <c r="AY452" s="175"/>
      <c r="AZ452" s="176"/>
      <c r="BA452" s="158"/>
      <c r="BB452" s="160"/>
      <c r="BC452" s="160"/>
      <c r="BD452" s="161"/>
      <c r="BE452" s="177"/>
      <c r="BF452" s="160"/>
      <c r="BG452" s="161"/>
      <c r="BH452" s="178"/>
      <c r="BI452" s="160"/>
      <c r="BJ452" s="161"/>
      <c r="BK452" s="161"/>
      <c r="BL452" s="160"/>
      <c r="BM452" s="161"/>
      <c r="BN452" s="178"/>
      <c r="BO452" s="178"/>
      <c r="BP452" s="161"/>
      <c r="BQ452" s="161"/>
      <c r="BR452" s="160"/>
      <c r="BS452" s="161"/>
      <c r="BT452" s="179"/>
      <c r="BU452" s="179"/>
      <c r="BV452" s="179"/>
      <c r="BW452" s="180"/>
      <c r="BX452" s="180"/>
      <c r="BY452" s="163"/>
      <c r="BZ452" s="180"/>
      <c r="CA452" s="161"/>
      <c r="CB452" s="180"/>
      <c r="CC452" s="180"/>
      <c r="CD452" s="163"/>
      <c r="CE452" s="180"/>
      <c r="CF452" s="161"/>
      <c r="CG452" s="180"/>
      <c r="CH452" s="180"/>
      <c r="CI452" s="163"/>
      <c r="CJ452" s="180"/>
      <c r="CK452" s="161"/>
      <c r="CL452" s="181"/>
      <c r="CM452" s="160"/>
      <c r="CN452" s="177"/>
      <c r="CO452" s="161"/>
      <c r="CP452" s="181"/>
      <c r="CQ452" s="182"/>
      <c r="CR452" s="183"/>
      <c r="CS452" s="183"/>
      <c r="CT452" s="183"/>
      <c r="CU452" s="149"/>
      <c r="CV452" s="149"/>
      <c r="CW452" s="149"/>
      <c r="CX452" s="149"/>
      <c r="CY452" s="149"/>
      <c r="CZ452" s="156"/>
      <c r="DA452" s="184"/>
      <c r="DB452" s="149"/>
      <c r="DC452" s="156"/>
      <c r="DD452" s="149"/>
    </row>
    <row r="453" spans="2:108" s="141" customFormat="1" x14ac:dyDescent="0.25">
      <c r="B453" s="149"/>
      <c r="C453" s="149"/>
      <c r="D453" s="150"/>
      <c r="E453" s="151"/>
      <c r="F453" s="152"/>
      <c r="G453" s="152"/>
      <c r="H453" s="153"/>
      <c r="I453" s="153"/>
      <c r="J453" s="154"/>
      <c r="K453" s="188"/>
      <c r="L453" s="155"/>
      <c r="M453" s="155"/>
      <c r="N453" s="156"/>
      <c r="O453" s="165"/>
      <c r="P453" s="164"/>
      <c r="Q453" s="149"/>
      <c r="R453" s="149"/>
      <c r="S453" s="157"/>
      <c r="T453" s="158"/>
      <c r="U453" s="157"/>
      <c r="V453" s="159"/>
      <c r="W453" s="159"/>
      <c r="X453" s="160"/>
      <c r="Y453" s="161"/>
      <c r="Z453" s="153"/>
      <c r="AA453" s="153"/>
      <c r="AB453" s="153"/>
      <c r="AC453" s="153"/>
      <c r="AD453" s="153"/>
      <c r="AE453" s="162"/>
      <c r="AF453" s="163"/>
      <c r="AG453" s="166"/>
      <c r="AH453" s="164"/>
      <c r="AI453" s="164"/>
      <c r="AJ453" s="38"/>
      <c r="AK453" s="167"/>
      <c r="AL453" s="168"/>
      <c r="AM453" s="156"/>
      <c r="AN453" s="156"/>
      <c r="AO453" s="156"/>
      <c r="AP453" s="169"/>
      <c r="AQ453" s="170"/>
      <c r="AR453" s="171"/>
      <c r="AS453" s="171"/>
      <c r="AT453" s="172"/>
      <c r="AU453" s="173"/>
      <c r="AV453" s="173"/>
      <c r="AW453" s="174"/>
      <c r="AX453" s="174"/>
      <c r="AY453" s="175"/>
      <c r="AZ453" s="176"/>
      <c r="BA453" s="158"/>
      <c r="BB453" s="160"/>
      <c r="BC453" s="160"/>
      <c r="BD453" s="161"/>
      <c r="BE453" s="177"/>
      <c r="BF453" s="160"/>
      <c r="BG453" s="161"/>
      <c r="BH453" s="178"/>
      <c r="BI453" s="160"/>
      <c r="BJ453" s="161"/>
      <c r="BK453" s="161"/>
      <c r="BL453" s="160"/>
      <c r="BM453" s="161"/>
      <c r="BN453" s="178"/>
      <c r="BO453" s="178"/>
      <c r="BP453" s="161"/>
      <c r="BQ453" s="161"/>
      <c r="BR453" s="160"/>
      <c r="BS453" s="161"/>
      <c r="BT453" s="179"/>
      <c r="BU453" s="179"/>
      <c r="BV453" s="179"/>
      <c r="BW453" s="180"/>
      <c r="BX453" s="180"/>
      <c r="BY453" s="163"/>
      <c r="BZ453" s="180"/>
      <c r="CA453" s="161"/>
      <c r="CB453" s="180"/>
      <c r="CC453" s="180"/>
      <c r="CD453" s="163"/>
      <c r="CE453" s="180"/>
      <c r="CF453" s="161"/>
      <c r="CG453" s="180"/>
      <c r="CH453" s="180"/>
      <c r="CI453" s="163"/>
      <c r="CJ453" s="180"/>
      <c r="CK453" s="161"/>
      <c r="CL453" s="181"/>
      <c r="CM453" s="160"/>
      <c r="CN453" s="177"/>
      <c r="CO453" s="161"/>
      <c r="CP453" s="181"/>
      <c r="CQ453" s="182"/>
      <c r="CR453" s="183"/>
      <c r="CS453" s="183"/>
      <c r="CT453" s="183"/>
      <c r="CU453" s="149"/>
      <c r="CV453" s="149"/>
      <c r="CW453" s="149"/>
      <c r="CX453" s="149"/>
      <c r="CY453" s="149"/>
      <c r="CZ453" s="156"/>
      <c r="DA453" s="184"/>
      <c r="DB453" s="149"/>
      <c r="DC453" s="156"/>
      <c r="DD453" s="149"/>
    </row>
    <row r="454" spans="2:108" s="141" customFormat="1" x14ac:dyDescent="0.25">
      <c r="B454" s="149"/>
      <c r="C454" s="149"/>
      <c r="D454" s="150"/>
      <c r="E454" s="151"/>
      <c r="F454" s="152"/>
      <c r="G454" s="152"/>
      <c r="H454" s="153"/>
      <c r="I454" s="153"/>
      <c r="J454" s="154"/>
      <c r="K454" s="188"/>
      <c r="L454" s="155"/>
      <c r="M454" s="155"/>
      <c r="N454" s="156"/>
      <c r="O454" s="165"/>
      <c r="P454" s="164"/>
      <c r="Q454" s="149"/>
      <c r="R454" s="149"/>
      <c r="S454" s="157"/>
      <c r="T454" s="158"/>
      <c r="U454" s="157"/>
      <c r="V454" s="159"/>
      <c r="W454" s="159"/>
      <c r="X454" s="160"/>
      <c r="Y454" s="161"/>
      <c r="Z454" s="153"/>
      <c r="AA454" s="153"/>
      <c r="AB454" s="153"/>
      <c r="AC454" s="153"/>
      <c r="AD454" s="153"/>
      <c r="AE454" s="162"/>
      <c r="AF454" s="163"/>
      <c r="AG454" s="166"/>
      <c r="AH454" s="164"/>
      <c r="AI454" s="164"/>
      <c r="AJ454" s="38"/>
      <c r="AK454" s="167"/>
      <c r="AL454" s="168"/>
      <c r="AM454" s="156"/>
      <c r="AN454" s="156"/>
      <c r="AO454" s="156"/>
      <c r="AP454" s="169"/>
      <c r="AQ454" s="170"/>
      <c r="AR454" s="171"/>
      <c r="AS454" s="171"/>
      <c r="AT454" s="172"/>
      <c r="AU454" s="173"/>
      <c r="AV454" s="173"/>
      <c r="AW454" s="174"/>
      <c r="AX454" s="174"/>
      <c r="AY454" s="175"/>
      <c r="AZ454" s="176"/>
      <c r="BA454" s="158"/>
      <c r="BB454" s="160"/>
      <c r="BC454" s="160"/>
      <c r="BD454" s="161"/>
      <c r="BE454" s="177"/>
      <c r="BF454" s="160"/>
      <c r="BG454" s="161"/>
      <c r="BH454" s="178"/>
      <c r="BI454" s="160"/>
      <c r="BJ454" s="161"/>
      <c r="BK454" s="161"/>
      <c r="BL454" s="160"/>
      <c r="BM454" s="161"/>
      <c r="BN454" s="178"/>
      <c r="BO454" s="178"/>
      <c r="BP454" s="161"/>
      <c r="BQ454" s="161"/>
      <c r="BR454" s="160"/>
      <c r="BS454" s="161"/>
      <c r="BT454" s="179"/>
      <c r="BU454" s="179"/>
      <c r="BV454" s="179"/>
      <c r="BW454" s="180"/>
      <c r="BX454" s="180"/>
      <c r="BY454" s="163"/>
      <c r="BZ454" s="180"/>
      <c r="CA454" s="161"/>
      <c r="CB454" s="180"/>
      <c r="CC454" s="180"/>
      <c r="CD454" s="163"/>
      <c r="CE454" s="180"/>
      <c r="CF454" s="161"/>
      <c r="CG454" s="180"/>
      <c r="CH454" s="180"/>
      <c r="CI454" s="163"/>
      <c r="CJ454" s="180"/>
      <c r="CK454" s="161"/>
      <c r="CL454" s="181"/>
      <c r="CM454" s="160"/>
      <c r="CN454" s="177"/>
      <c r="CO454" s="161"/>
      <c r="CP454" s="181"/>
      <c r="CQ454" s="182"/>
      <c r="CR454" s="183"/>
      <c r="CS454" s="183"/>
      <c r="CT454" s="183"/>
      <c r="CU454" s="149"/>
      <c r="CV454" s="149"/>
      <c r="CW454" s="149"/>
      <c r="CX454" s="149"/>
      <c r="CY454" s="149"/>
      <c r="CZ454" s="156"/>
      <c r="DA454" s="184"/>
      <c r="DB454" s="149"/>
      <c r="DC454" s="156"/>
      <c r="DD454" s="149"/>
    </row>
    <row r="455" spans="2:108" s="141" customFormat="1" x14ac:dyDescent="0.25">
      <c r="B455" s="149"/>
      <c r="C455" s="149"/>
      <c r="D455" s="150"/>
      <c r="E455" s="151"/>
      <c r="F455" s="152"/>
      <c r="G455" s="152"/>
      <c r="H455" s="153"/>
      <c r="I455" s="153"/>
      <c r="J455" s="154"/>
      <c r="K455" s="188"/>
      <c r="L455" s="155"/>
      <c r="M455" s="155"/>
      <c r="N455" s="156"/>
      <c r="O455" s="165"/>
      <c r="P455" s="164"/>
      <c r="Q455" s="149"/>
      <c r="R455" s="149"/>
      <c r="S455" s="157"/>
      <c r="T455" s="158"/>
      <c r="U455" s="157"/>
      <c r="V455" s="159"/>
      <c r="W455" s="159"/>
      <c r="X455" s="160"/>
      <c r="Y455" s="161"/>
      <c r="Z455" s="153"/>
      <c r="AA455" s="153"/>
      <c r="AB455" s="153"/>
      <c r="AC455" s="153"/>
      <c r="AD455" s="153"/>
      <c r="AE455" s="162"/>
      <c r="AF455" s="163"/>
      <c r="AG455" s="166"/>
      <c r="AH455" s="164"/>
      <c r="AI455" s="164"/>
      <c r="AJ455" s="38"/>
      <c r="AK455" s="167"/>
      <c r="AL455" s="168"/>
      <c r="AM455" s="156"/>
      <c r="AN455" s="156"/>
      <c r="AO455" s="156"/>
      <c r="AP455" s="169"/>
      <c r="AQ455" s="170"/>
      <c r="AR455" s="171"/>
      <c r="AS455" s="171"/>
      <c r="AT455" s="172"/>
      <c r="AU455" s="173"/>
      <c r="AV455" s="173"/>
      <c r="AW455" s="174"/>
      <c r="AX455" s="174"/>
      <c r="AY455" s="175"/>
      <c r="AZ455" s="176"/>
      <c r="BA455" s="158"/>
      <c r="BB455" s="160"/>
      <c r="BC455" s="160"/>
      <c r="BD455" s="161"/>
      <c r="BE455" s="177"/>
      <c r="BF455" s="160"/>
      <c r="BG455" s="161"/>
      <c r="BH455" s="178"/>
      <c r="BI455" s="160"/>
      <c r="BJ455" s="161"/>
      <c r="BK455" s="161"/>
      <c r="BL455" s="160"/>
      <c r="BM455" s="161"/>
      <c r="BN455" s="178"/>
      <c r="BO455" s="178"/>
      <c r="BP455" s="161"/>
      <c r="BQ455" s="161"/>
      <c r="BR455" s="160"/>
      <c r="BS455" s="161"/>
      <c r="BT455" s="179"/>
      <c r="BU455" s="179"/>
      <c r="BV455" s="179"/>
      <c r="BW455" s="180"/>
      <c r="BX455" s="180"/>
      <c r="BY455" s="163"/>
      <c r="BZ455" s="180"/>
      <c r="CA455" s="161"/>
      <c r="CB455" s="180"/>
      <c r="CC455" s="180"/>
      <c r="CD455" s="163"/>
      <c r="CE455" s="180"/>
      <c r="CF455" s="161"/>
      <c r="CG455" s="180"/>
      <c r="CH455" s="180"/>
      <c r="CI455" s="163"/>
      <c r="CJ455" s="180"/>
      <c r="CK455" s="161"/>
      <c r="CL455" s="181"/>
      <c r="CM455" s="160"/>
      <c r="CN455" s="177"/>
      <c r="CO455" s="161"/>
      <c r="CP455" s="181"/>
      <c r="CQ455" s="182"/>
      <c r="CR455" s="183"/>
      <c r="CS455" s="183"/>
      <c r="CT455" s="183"/>
      <c r="CU455" s="149"/>
      <c r="CV455" s="149"/>
      <c r="CW455" s="149"/>
      <c r="CX455" s="149"/>
      <c r="CY455" s="149"/>
      <c r="CZ455" s="156"/>
      <c r="DA455" s="184"/>
      <c r="DB455" s="149"/>
      <c r="DC455" s="156"/>
      <c r="DD455" s="149"/>
    </row>
    <row r="456" spans="2:108" s="141" customFormat="1" x14ac:dyDescent="0.25">
      <c r="B456" s="149"/>
      <c r="C456" s="149"/>
      <c r="D456" s="150"/>
      <c r="E456" s="151"/>
      <c r="F456" s="152"/>
      <c r="G456" s="152"/>
      <c r="H456" s="153"/>
      <c r="I456" s="153"/>
      <c r="J456" s="154"/>
      <c r="K456" s="188"/>
      <c r="L456" s="155"/>
      <c r="M456" s="155"/>
      <c r="N456" s="156"/>
      <c r="O456" s="165"/>
      <c r="P456" s="164"/>
      <c r="Q456" s="149"/>
      <c r="R456" s="149"/>
      <c r="S456" s="157"/>
      <c r="T456" s="158"/>
      <c r="U456" s="157"/>
      <c r="V456" s="159"/>
      <c r="W456" s="159"/>
      <c r="X456" s="160"/>
      <c r="Y456" s="161"/>
      <c r="Z456" s="153"/>
      <c r="AA456" s="153"/>
      <c r="AB456" s="153"/>
      <c r="AC456" s="153"/>
      <c r="AD456" s="153"/>
      <c r="AE456" s="162"/>
      <c r="AF456" s="163"/>
      <c r="AG456" s="166"/>
      <c r="AH456" s="164"/>
      <c r="AI456" s="164"/>
      <c r="AJ456" s="38"/>
      <c r="AK456" s="167"/>
      <c r="AL456" s="168"/>
      <c r="AM456" s="156"/>
      <c r="AN456" s="156"/>
      <c r="AO456" s="156"/>
      <c r="AP456" s="169"/>
      <c r="AQ456" s="170"/>
      <c r="AR456" s="171"/>
      <c r="AS456" s="171"/>
      <c r="AT456" s="172"/>
      <c r="AU456" s="173"/>
      <c r="AV456" s="173"/>
      <c r="AW456" s="174"/>
      <c r="AX456" s="174"/>
      <c r="AY456" s="175"/>
      <c r="AZ456" s="176"/>
      <c r="BA456" s="158"/>
      <c r="BB456" s="160"/>
      <c r="BC456" s="160"/>
      <c r="BD456" s="161"/>
      <c r="BE456" s="177"/>
      <c r="BF456" s="160"/>
      <c r="BG456" s="161"/>
      <c r="BH456" s="178"/>
      <c r="BI456" s="160"/>
      <c r="BJ456" s="161"/>
      <c r="BK456" s="161"/>
      <c r="BL456" s="160"/>
      <c r="BM456" s="161"/>
      <c r="BN456" s="178"/>
      <c r="BO456" s="178"/>
      <c r="BP456" s="161"/>
      <c r="BQ456" s="161"/>
      <c r="BR456" s="160"/>
      <c r="BS456" s="161"/>
      <c r="BT456" s="179"/>
      <c r="BU456" s="179"/>
      <c r="BV456" s="179"/>
      <c r="BW456" s="180"/>
      <c r="BX456" s="180"/>
      <c r="BY456" s="163"/>
      <c r="BZ456" s="180"/>
      <c r="CA456" s="161"/>
      <c r="CB456" s="180"/>
      <c r="CC456" s="180"/>
      <c r="CD456" s="163"/>
      <c r="CE456" s="180"/>
      <c r="CF456" s="161"/>
      <c r="CG456" s="180"/>
      <c r="CH456" s="180"/>
      <c r="CI456" s="163"/>
      <c r="CJ456" s="180"/>
      <c r="CK456" s="161"/>
      <c r="CL456" s="181"/>
      <c r="CM456" s="160"/>
      <c r="CN456" s="177"/>
      <c r="CO456" s="161"/>
      <c r="CP456" s="181"/>
      <c r="CQ456" s="182"/>
      <c r="CR456" s="183"/>
      <c r="CS456" s="183"/>
      <c r="CT456" s="183"/>
      <c r="CU456" s="149"/>
      <c r="CV456" s="149"/>
      <c r="CW456" s="149"/>
      <c r="CX456" s="149"/>
      <c r="CY456" s="149"/>
      <c r="CZ456" s="156"/>
      <c r="DA456" s="184"/>
      <c r="DB456" s="149"/>
      <c r="DC456" s="156"/>
      <c r="DD456" s="149"/>
    </row>
    <row r="457" spans="2:108" s="141" customFormat="1" x14ac:dyDescent="0.25">
      <c r="B457" s="149"/>
      <c r="C457" s="149"/>
      <c r="D457" s="150"/>
      <c r="E457" s="151"/>
      <c r="F457" s="152"/>
      <c r="G457" s="152"/>
      <c r="H457" s="153"/>
      <c r="I457" s="153"/>
      <c r="J457" s="154"/>
      <c r="K457" s="188"/>
      <c r="L457" s="155"/>
      <c r="M457" s="155"/>
      <c r="N457" s="156"/>
      <c r="O457" s="165"/>
      <c r="P457" s="164"/>
      <c r="Q457" s="149"/>
      <c r="R457" s="149"/>
      <c r="S457" s="157"/>
      <c r="T457" s="158"/>
      <c r="U457" s="157"/>
      <c r="V457" s="159"/>
      <c r="W457" s="159"/>
      <c r="X457" s="160"/>
      <c r="Y457" s="161"/>
      <c r="Z457" s="153"/>
      <c r="AA457" s="153"/>
      <c r="AB457" s="153"/>
      <c r="AC457" s="153"/>
      <c r="AD457" s="153"/>
      <c r="AE457" s="162"/>
      <c r="AF457" s="163"/>
      <c r="AG457" s="166"/>
      <c r="AH457" s="164"/>
      <c r="AI457" s="164"/>
      <c r="AJ457" s="38"/>
      <c r="AK457" s="167"/>
      <c r="AL457" s="168"/>
      <c r="AM457" s="156"/>
      <c r="AN457" s="156"/>
      <c r="AO457" s="156"/>
      <c r="AP457" s="169"/>
      <c r="AQ457" s="170"/>
      <c r="AR457" s="171"/>
      <c r="AS457" s="171"/>
      <c r="AT457" s="172"/>
      <c r="AU457" s="173"/>
      <c r="AV457" s="173"/>
      <c r="AW457" s="174"/>
      <c r="AX457" s="174"/>
      <c r="AY457" s="175"/>
      <c r="AZ457" s="176"/>
      <c r="BA457" s="158"/>
      <c r="BB457" s="160"/>
      <c r="BC457" s="160"/>
      <c r="BD457" s="161"/>
      <c r="BE457" s="177"/>
      <c r="BF457" s="160"/>
      <c r="BG457" s="161"/>
      <c r="BH457" s="178"/>
      <c r="BI457" s="160"/>
      <c r="BJ457" s="161"/>
      <c r="BK457" s="161"/>
      <c r="BL457" s="160"/>
      <c r="BM457" s="161"/>
      <c r="BN457" s="178"/>
      <c r="BO457" s="178"/>
      <c r="BP457" s="161"/>
      <c r="BQ457" s="161"/>
      <c r="BR457" s="160"/>
      <c r="BS457" s="161"/>
      <c r="BT457" s="179"/>
      <c r="BU457" s="179"/>
      <c r="BV457" s="179"/>
      <c r="BW457" s="180"/>
      <c r="BX457" s="180"/>
      <c r="BY457" s="163"/>
      <c r="BZ457" s="180"/>
      <c r="CA457" s="161"/>
      <c r="CB457" s="180"/>
      <c r="CC457" s="180"/>
      <c r="CD457" s="163"/>
      <c r="CE457" s="180"/>
      <c r="CF457" s="161"/>
      <c r="CG457" s="180"/>
      <c r="CH457" s="180"/>
      <c r="CI457" s="163"/>
      <c r="CJ457" s="180"/>
      <c r="CK457" s="161"/>
      <c r="CL457" s="181"/>
      <c r="CM457" s="160"/>
      <c r="CN457" s="177"/>
      <c r="CO457" s="161"/>
      <c r="CP457" s="181"/>
      <c r="CQ457" s="182"/>
      <c r="CR457" s="183"/>
      <c r="CS457" s="183"/>
      <c r="CT457" s="183"/>
      <c r="CU457" s="149"/>
      <c r="CV457" s="149"/>
      <c r="CW457" s="149"/>
      <c r="CX457" s="149"/>
      <c r="CY457" s="149"/>
      <c r="CZ457" s="156"/>
      <c r="DA457" s="184"/>
      <c r="DB457" s="149"/>
      <c r="DC457" s="156"/>
      <c r="DD457" s="149"/>
    </row>
    <row r="458" spans="2:108" s="141" customFormat="1" x14ac:dyDescent="0.25">
      <c r="B458" s="149"/>
      <c r="C458" s="149"/>
      <c r="D458" s="150"/>
      <c r="E458" s="151"/>
      <c r="F458" s="152"/>
      <c r="G458" s="152"/>
      <c r="H458" s="153"/>
      <c r="I458" s="153"/>
      <c r="J458" s="154"/>
      <c r="K458" s="188"/>
      <c r="L458" s="155"/>
      <c r="M458" s="155"/>
      <c r="N458" s="156"/>
      <c r="O458" s="165"/>
      <c r="P458" s="164"/>
      <c r="Q458" s="149"/>
      <c r="R458" s="149"/>
      <c r="S458" s="157"/>
      <c r="T458" s="158"/>
      <c r="U458" s="157"/>
      <c r="V458" s="159"/>
      <c r="W458" s="159"/>
      <c r="X458" s="160"/>
      <c r="Y458" s="161"/>
      <c r="Z458" s="153"/>
      <c r="AA458" s="153"/>
      <c r="AB458" s="153"/>
      <c r="AC458" s="153"/>
      <c r="AD458" s="153"/>
      <c r="AE458" s="162"/>
      <c r="AF458" s="163"/>
      <c r="AG458" s="166"/>
      <c r="AH458" s="164"/>
      <c r="AI458" s="164"/>
      <c r="AJ458" s="38"/>
      <c r="AK458" s="167"/>
      <c r="AL458" s="168"/>
      <c r="AM458" s="156"/>
      <c r="AN458" s="156"/>
      <c r="AO458" s="156"/>
      <c r="AP458" s="169"/>
      <c r="AQ458" s="170"/>
      <c r="AR458" s="171"/>
      <c r="AS458" s="171"/>
      <c r="AT458" s="172"/>
      <c r="AU458" s="173"/>
      <c r="AV458" s="173"/>
      <c r="AW458" s="174"/>
      <c r="AX458" s="174"/>
      <c r="AY458" s="175"/>
      <c r="AZ458" s="176"/>
      <c r="BA458" s="158"/>
      <c r="BB458" s="160"/>
      <c r="BC458" s="160"/>
      <c r="BD458" s="161"/>
      <c r="BE458" s="177"/>
      <c r="BF458" s="160"/>
      <c r="BG458" s="161"/>
      <c r="BH458" s="178"/>
      <c r="BI458" s="160"/>
      <c r="BJ458" s="161"/>
      <c r="BK458" s="161"/>
      <c r="BL458" s="160"/>
      <c r="BM458" s="161"/>
      <c r="BN458" s="178"/>
      <c r="BO458" s="178"/>
      <c r="BP458" s="161"/>
      <c r="BQ458" s="161"/>
      <c r="BR458" s="160"/>
      <c r="BS458" s="161"/>
      <c r="BT458" s="179"/>
      <c r="BU458" s="179"/>
      <c r="BV458" s="179"/>
      <c r="BW458" s="180"/>
      <c r="BX458" s="180"/>
      <c r="BY458" s="163"/>
      <c r="BZ458" s="180"/>
      <c r="CA458" s="161"/>
      <c r="CB458" s="180"/>
      <c r="CC458" s="180"/>
      <c r="CD458" s="163"/>
      <c r="CE458" s="180"/>
      <c r="CF458" s="161"/>
      <c r="CG458" s="180"/>
      <c r="CH458" s="180"/>
      <c r="CI458" s="163"/>
      <c r="CJ458" s="180"/>
      <c r="CK458" s="161"/>
      <c r="CL458" s="181"/>
      <c r="CM458" s="160"/>
      <c r="CN458" s="177"/>
      <c r="CO458" s="161"/>
      <c r="CP458" s="181"/>
      <c r="CQ458" s="182"/>
      <c r="CR458" s="183"/>
      <c r="CS458" s="183"/>
      <c r="CT458" s="183"/>
      <c r="CU458" s="149"/>
      <c r="CV458" s="149"/>
      <c r="CW458" s="149"/>
      <c r="CX458" s="149"/>
      <c r="CY458" s="149"/>
      <c r="CZ458" s="156"/>
      <c r="DA458" s="184"/>
      <c r="DB458" s="149"/>
      <c r="DC458" s="156"/>
      <c r="DD458" s="149"/>
    </row>
    <row r="459" spans="2:108" s="141" customFormat="1" x14ac:dyDescent="0.25">
      <c r="B459" s="149"/>
      <c r="C459" s="149"/>
      <c r="D459" s="150"/>
      <c r="E459" s="151"/>
      <c r="F459" s="152"/>
      <c r="G459" s="152"/>
      <c r="H459" s="153"/>
      <c r="I459" s="153"/>
      <c r="J459" s="154"/>
      <c r="K459" s="188"/>
      <c r="L459" s="155"/>
      <c r="M459" s="155"/>
      <c r="N459" s="156"/>
      <c r="O459" s="165"/>
      <c r="P459" s="164"/>
      <c r="Q459" s="149"/>
      <c r="R459" s="149"/>
      <c r="S459" s="157"/>
      <c r="T459" s="158"/>
      <c r="U459" s="157"/>
      <c r="V459" s="159"/>
      <c r="W459" s="159"/>
      <c r="X459" s="160"/>
      <c r="Y459" s="161"/>
      <c r="Z459" s="153"/>
      <c r="AA459" s="153"/>
      <c r="AB459" s="153"/>
      <c r="AC459" s="153"/>
      <c r="AD459" s="153"/>
      <c r="AE459" s="162"/>
      <c r="AF459" s="163"/>
      <c r="AG459" s="166"/>
      <c r="AH459" s="164"/>
      <c r="AI459" s="164"/>
      <c r="AJ459" s="38"/>
      <c r="AK459" s="167"/>
      <c r="AL459" s="168"/>
      <c r="AM459" s="156"/>
      <c r="AN459" s="156"/>
      <c r="AO459" s="156"/>
      <c r="AP459" s="169"/>
      <c r="AQ459" s="170"/>
      <c r="AR459" s="171"/>
      <c r="AS459" s="171"/>
      <c r="AT459" s="172"/>
      <c r="AU459" s="173"/>
      <c r="AV459" s="173"/>
      <c r="AW459" s="174"/>
      <c r="AX459" s="174"/>
      <c r="AY459" s="175"/>
      <c r="AZ459" s="176"/>
      <c r="BA459" s="158"/>
      <c r="BB459" s="160"/>
      <c r="BC459" s="160"/>
      <c r="BD459" s="161"/>
      <c r="BE459" s="177"/>
      <c r="BF459" s="160"/>
      <c r="BG459" s="161"/>
      <c r="BH459" s="178"/>
      <c r="BI459" s="160"/>
      <c r="BJ459" s="161"/>
      <c r="BK459" s="161"/>
      <c r="BL459" s="160"/>
      <c r="BM459" s="161"/>
      <c r="BN459" s="178"/>
      <c r="BO459" s="178"/>
      <c r="BP459" s="161"/>
      <c r="BQ459" s="161"/>
      <c r="BR459" s="160"/>
      <c r="BS459" s="161"/>
      <c r="BT459" s="179"/>
      <c r="BU459" s="179"/>
      <c r="BV459" s="179"/>
      <c r="BW459" s="180"/>
      <c r="BX459" s="180"/>
      <c r="BY459" s="163"/>
      <c r="BZ459" s="180"/>
      <c r="CA459" s="161"/>
      <c r="CB459" s="180"/>
      <c r="CC459" s="180"/>
      <c r="CD459" s="163"/>
      <c r="CE459" s="180"/>
      <c r="CF459" s="161"/>
      <c r="CG459" s="180"/>
      <c r="CH459" s="180"/>
      <c r="CI459" s="163"/>
      <c r="CJ459" s="180"/>
      <c r="CK459" s="161"/>
      <c r="CL459" s="181"/>
      <c r="CM459" s="160"/>
      <c r="CN459" s="177"/>
      <c r="CO459" s="161"/>
      <c r="CP459" s="181"/>
      <c r="CQ459" s="182"/>
      <c r="CR459" s="183"/>
      <c r="CS459" s="183"/>
      <c r="CT459" s="183"/>
      <c r="CU459" s="149"/>
      <c r="CV459" s="149"/>
      <c r="CW459" s="149"/>
      <c r="CX459" s="149"/>
      <c r="CY459" s="149"/>
      <c r="CZ459" s="156"/>
      <c r="DA459" s="184"/>
      <c r="DB459" s="149"/>
      <c r="DC459" s="156"/>
      <c r="DD459" s="149"/>
    </row>
    <row r="460" spans="2:108" s="141" customFormat="1" x14ac:dyDescent="0.25">
      <c r="B460" s="149"/>
      <c r="C460" s="149"/>
      <c r="D460" s="150"/>
      <c r="E460" s="151"/>
      <c r="F460" s="152"/>
      <c r="G460" s="152"/>
      <c r="H460" s="153"/>
      <c r="I460" s="153"/>
      <c r="J460" s="154"/>
      <c r="K460" s="188"/>
      <c r="L460" s="155"/>
      <c r="M460" s="155"/>
      <c r="N460" s="156"/>
      <c r="O460" s="165"/>
      <c r="P460" s="164"/>
      <c r="Q460" s="149"/>
      <c r="R460" s="149"/>
      <c r="S460" s="157"/>
      <c r="T460" s="158"/>
      <c r="U460" s="157"/>
      <c r="V460" s="159"/>
      <c r="W460" s="159"/>
      <c r="X460" s="160"/>
      <c r="Y460" s="161"/>
      <c r="Z460" s="153"/>
      <c r="AA460" s="153"/>
      <c r="AB460" s="153"/>
      <c r="AC460" s="153"/>
      <c r="AD460" s="153"/>
      <c r="AE460" s="162"/>
      <c r="AF460" s="163"/>
      <c r="AG460" s="166"/>
      <c r="AH460" s="164"/>
      <c r="AI460" s="164"/>
      <c r="AJ460" s="38"/>
      <c r="AK460" s="167"/>
      <c r="AL460" s="168"/>
      <c r="AM460" s="156"/>
      <c r="AN460" s="156"/>
      <c r="AO460" s="156"/>
      <c r="AP460" s="169"/>
      <c r="AQ460" s="170"/>
      <c r="AR460" s="171"/>
      <c r="AS460" s="171"/>
      <c r="AT460" s="172"/>
      <c r="AU460" s="173"/>
      <c r="AV460" s="173"/>
      <c r="AW460" s="174"/>
      <c r="AX460" s="174"/>
      <c r="AY460" s="175"/>
      <c r="AZ460" s="176"/>
      <c r="BA460" s="158"/>
      <c r="BB460" s="160"/>
      <c r="BC460" s="160"/>
      <c r="BD460" s="161"/>
      <c r="BE460" s="177"/>
      <c r="BF460" s="160"/>
      <c r="BG460" s="161"/>
      <c r="BH460" s="178"/>
      <c r="BI460" s="160"/>
      <c r="BJ460" s="161"/>
      <c r="BK460" s="161"/>
      <c r="BL460" s="160"/>
      <c r="BM460" s="161"/>
      <c r="BN460" s="178"/>
      <c r="BO460" s="178"/>
      <c r="BP460" s="161"/>
      <c r="BQ460" s="161"/>
      <c r="BR460" s="160"/>
      <c r="BS460" s="161"/>
      <c r="BT460" s="179"/>
      <c r="BU460" s="179"/>
      <c r="BV460" s="179"/>
      <c r="BW460" s="180"/>
      <c r="BX460" s="180"/>
      <c r="BY460" s="163"/>
      <c r="BZ460" s="180"/>
      <c r="CA460" s="161"/>
      <c r="CB460" s="180"/>
      <c r="CC460" s="180"/>
      <c r="CD460" s="163"/>
      <c r="CE460" s="180"/>
      <c r="CF460" s="161"/>
      <c r="CG460" s="180"/>
      <c r="CH460" s="180"/>
      <c r="CI460" s="163"/>
      <c r="CJ460" s="180"/>
      <c r="CK460" s="161"/>
      <c r="CL460" s="181"/>
      <c r="CM460" s="160"/>
      <c r="CN460" s="177"/>
      <c r="CO460" s="161"/>
      <c r="CP460" s="181"/>
      <c r="CQ460" s="182"/>
      <c r="CR460" s="183"/>
      <c r="CS460" s="183"/>
      <c r="CT460" s="183"/>
      <c r="CU460" s="149"/>
      <c r="CV460" s="149"/>
      <c r="CW460" s="149"/>
      <c r="CX460" s="149"/>
      <c r="CY460" s="149"/>
      <c r="CZ460" s="156"/>
      <c r="DA460" s="184"/>
      <c r="DB460" s="149"/>
      <c r="DC460" s="156"/>
      <c r="DD460" s="149"/>
    </row>
    <row r="461" spans="2:108" s="141" customFormat="1" x14ac:dyDescent="0.25">
      <c r="B461" s="149"/>
      <c r="C461" s="149"/>
      <c r="D461" s="150"/>
      <c r="E461" s="151"/>
      <c r="F461" s="152"/>
      <c r="G461" s="152"/>
      <c r="H461" s="153"/>
      <c r="I461" s="153"/>
      <c r="J461" s="154"/>
      <c r="K461" s="188"/>
      <c r="L461" s="155"/>
      <c r="M461" s="155"/>
      <c r="N461" s="156"/>
      <c r="O461" s="165"/>
      <c r="P461" s="164"/>
      <c r="Q461" s="149"/>
      <c r="R461" s="149"/>
      <c r="S461" s="157"/>
      <c r="T461" s="158"/>
      <c r="U461" s="157"/>
      <c r="V461" s="159"/>
      <c r="W461" s="159"/>
      <c r="X461" s="160"/>
      <c r="Y461" s="161"/>
      <c r="Z461" s="153"/>
      <c r="AA461" s="153"/>
      <c r="AB461" s="153"/>
      <c r="AC461" s="153"/>
      <c r="AD461" s="153"/>
      <c r="AE461" s="162"/>
      <c r="AF461" s="163"/>
      <c r="AG461" s="166"/>
      <c r="AH461" s="164"/>
      <c r="AI461" s="164"/>
      <c r="AJ461" s="38"/>
      <c r="AK461" s="167"/>
      <c r="AL461" s="168"/>
      <c r="AM461" s="156"/>
      <c r="AN461" s="156"/>
      <c r="AO461" s="156"/>
      <c r="AP461" s="169"/>
      <c r="AQ461" s="170"/>
      <c r="AR461" s="171"/>
      <c r="AS461" s="171"/>
      <c r="AT461" s="172"/>
      <c r="AU461" s="173"/>
      <c r="AV461" s="173"/>
      <c r="AW461" s="174"/>
      <c r="AX461" s="174"/>
      <c r="AY461" s="175"/>
      <c r="AZ461" s="176"/>
      <c r="BA461" s="158"/>
      <c r="BB461" s="160"/>
      <c r="BC461" s="160"/>
      <c r="BD461" s="161"/>
      <c r="BE461" s="177"/>
      <c r="BF461" s="160"/>
      <c r="BG461" s="161"/>
      <c r="BH461" s="178"/>
      <c r="BI461" s="160"/>
      <c r="BJ461" s="161"/>
      <c r="BK461" s="161"/>
      <c r="BL461" s="160"/>
      <c r="BM461" s="161"/>
      <c r="BN461" s="178"/>
      <c r="BO461" s="178"/>
      <c r="BP461" s="161"/>
      <c r="BQ461" s="161"/>
      <c r="BR461" s="160"/>
      <c r="BS461" s="161"/>
      <c r="BT461" s="179"/>
      <c r="BU461" s="179"/>
      <c r="BV461" s="179"/>
      <c r="BW461" s="180"/>
      <c r="BX461" s="180"/>
      <c r="BY461" s="163"/>
      <c r="BZ461" s="180"/>
      <c r="CA461" s="161"/>
      <c r="CB461" s="180"/>
      <c r="CC461" s="180"/>
      <c r="CD461" s="163"/>
      <c r="CE461" s="180"/>
      <c r="CF461" s="161"/>
      <c r="CG461" s="180"/>
      <c r="CH461" s="180"/>
      <c r="CI461" s="163"/>
      <c r="CJ461" s="180"/>
      <c r="CK461" s="161"/>
      <c r="CL461" s="181"/>
      <c r="CM461" s="160"/>
      <c r="CN461" s="177"/>
      <c r="CO461" s="161"/>
      <c r="CP461" s="181"/>
      <c r="CQ461" s="182"/>
      <c r="CR461" s="183"/>
      <c r="CS461" s="183"/>
      <c r="CT461" s="183"/>
      <c r="CU461" s="149"/>
      <c r="CV461" s="149"/>
      <c r="CW461" s="149"/>
      <c r="CX461" s="149"/>
      <c r="CY461" s="149"/>
      <c r="CZ461" s="156"/>
      <c r="DA461" s="184"/>
      <c r="DB461" s="149"/>
      <c r="DC461" s="156"/>
      <c r="DD461" s="149"/>
    </row>
    <row r="462" spans="2:108" s="141" customFormat="1" x14ac:dyDescent="0.25">
      <c r="B462" s="149"/>
      <c r="C462" s="149"/>
      <c r="D462" s="150"/>
      <c r="E462" s="151"/>
      <c r="F462" s="152"/>
      <c r="G462" s="152"/>
      <c r="H462" s="153"/>
      <c r="I462" s="153"/>
      <c r="J462" s="154"/>
      <c r="K462" s="188"/>
      <c r="L462" s="155"/>
      <c r="M462" s="155"/>
      <c r="N462" s="156"/>
      <c r="O462" s="165"/>
      <c r="P462" s="164"/>
      <c r="Q462" s="149"/>
      <c r="R462" s="149"/>
      <c r="S462" s="157"/>
      <c r="T462" s="158"/>
      <c r="U462" s="157"/>
      <c r="V462" s="159"/>
      <c r="W462" s="159"/>
      <c r="X462" s="160"/>
      <c r="Y462" s="161"/>
      <c r="Z462" s="153"/>
      <c r="AA462" s="153"/>
      <c r="AB462" s="153"/>
      <c r="AC462" s="153"/>
      <c r="AD462" s="153"/>
      <c r="AE462" s="162"/>
      <c r="AF462" s="163"/>
      <c r="AG462" s="166"/>
      <c r="AH462" s="164"/>
      <c r="AI462" s="164"/>
      <c r="AJ462" s="38"/>
      <c r="AK462" s="167"/>
      <c r="AL462" s="168"/>
      <c r="AM462" s="156"/>
      <c r="AN462" s="156"/>
      <c r="AO462" s="156"/>
      <c r="AP462" s="169"/>
      <c r="AQ462" s="170"/>
      <c r="AR462" s="171"/>
      <c r="AS462" s="171"/>
      <c r="AT462" s="172"/>
      <c r="AU462" s="173"/>
      <c r="AV462" s="173"/>
      <c r="AW462" s="174"/>
      <c r="AX462" s="174"/>
      <c r="AY462" s="175"/>
      <c r="AZ462" s="176"/>
      <c r="BA462" s="158"/>
      <c r="BB462" s="160"/>
      <c r="BC462" s="160"/>
      <c r="BD462" s="161"/>
      <c r="BE462" s="177"/>
      <c r="BF462" s="160"/>
      <c r="BG462" s="161"/>
      <c r="BH462" s="178"/>
      <c r="BI462" s="160"/>
      <c r="BJ462" s="161"/>
      <c r="BK462" s="161"/>
      <c r="BL462" s="160"/>
      <c r="BM462" s="161"/>
      <c r="BN462" s="178"/>
      <c r="BO462" s="178"/>
      <c r="BP462" s="161"/>
      <c r="BQ462" s="161"/>
      <c r="BR462" s="160"/>
      <c r="BS462" s="161"/>
      <c r="BT462" s="179"/>
      <c r="BU462" s="179"/>
      <c r="BV462" s="179"/>
      <c r="BW462" s="180"/>
      <c r="BX462" s="180"/>
      <c r="BY462" s="163"/>
      <c r="BZ462" s="180"/>
      <c r="CA462" s="161"/>
      <c r="CB462" s="180"/>
      <c r="CC462" s="180"/>
      <c r="CD462" s="163"/>
      <c r="CE462" s="180"/>
      <c r="CF462" s="161"/>
      <c r="CG462" s="180"/>
      <c r="CH462" s="180"/>
      <c r="CI462" s="163"/>
      <c r="CJ462" s="180"/>
      <c r="CK462" s="161"/>
      <c r="CL462" s="181"/>
      <c r="CM462" s="160"/>
      <c r="CN462" s="177"/>
      <c r="CO462" s="161"/>
      <c r="CP462" s="181"/>
      <c r="CQ462" s="182"/>
      <c r="CR462" s="183"/>
      <c r="CS462" s="183"/>
      <c r="CT462" s="183"/>
      <c r="CU462" s="149"/>
      <c r="CV462" s="149"/>
      <c r="CW462" s="149"/>
      <c r="CX462" s="149"/>
      <c r="CY462" s="149"/>
      <c r="CZ462" s="156"/>
      <c r="DA462" s="184"/>
      <c r="DB462" s="149"/>
      <c r="DC462" s="156"/>
      <c r="DD462" s="149"/>
    </row>
    <row r="463" spans="2:108" s="141" customFormat="1" x14ac:dyDescent="0.25">
      <c r="B463" s="149"/>
      <c r="C463" s="149"/>
      <c r="D463" s="150"/>
      <c r="E463" s="151"/>
      <c r="F463" s="152"/>
      <c r="G463" s="152"/>
      <c r="H463" s="153"/>
      <c r="I463" s="153"/>
      <c r="J463" s="154"/>
      <c r="K463" s="188"/>
      <c r="L463" s="155"/>
      <c r="M463" s="155"/>
      <c r="N463" s="156"/>
      <c r="O463" s="165"/>
      <c r="P463" s="164"/>
      <c r="Q463" s="149"/>
      <c r="R463" s="149"/>
      <c r="S463" s="157"/>
      <c r="T463" s="158"/>
      <c r="U463" s="157"/>
      <c r="V463" s="159"/>
      <c r="W463" s="159"/>
      <c r="X463" s="160"/>
      <c r="Y463" s="161"/>
      <c r="Z463" s="153"/>
      <c r="AA463" s="153"/>
      <c r="AB463" s="153"/>
      <c r="AC463" s="153"/>
      <c r="AD463" s="153"/>
      <c r="AE463" s="162"/>
      <c r="AF463" s="163"/>
      <c r="AG463" s="166"/>
      <c r="AH463" s="164"/>
      <c r="AI463" s="164"/>
      <c r="AJ463" s="38"/>
      <c r="AK463" s="167"/>
      <c r="AL463" s="168"/>
      <c r="AM463" s="156"/>
      <c r="AN463" s="156"/>
      <c r="AO463" s="156"/>
      <c r="AP463" s="169"/>
      <c r="AQ463" s="170"/>
      <c r="AR463" s="171"/>
      <c r="AS463" s="171"/>
      <c r="AT463" s="172"/>
      <c r="AU463" s="173"/>
      <c r="AV463" s="173"/>
      <c r="AW463" s="174"/>
      <c r="AX463" s="174"/>
      <c r="AY463" s="175"/>
      <c r="AZ463" s="176"/>
      <c r="BA463" s="158"/>
      <c r="BB463" s="160"/>
      <c r="BC463" s="160"/>
      <c r="BD463" s="161"/>
      <c r="BE463" s="177"/>
      <c r="BF463" s="160"/>
      <c r="BG463" s="161"/>
      <c r="BH463" s="178"/>
      <c r="BI463" s="160"/>
      <c r="BJ463" s="161"/>
      <c r="BK463" s="161"/>
      <c r="BL463" s="160"/>
      <c r="BM463" s="161"/>
      <c r="BN463" s="178"/>
      <c r="BO463" s="178"/>
      <c r="BP463" s="161"/>
      <c r="BQ463" s="161"/>
      <c r="BR463" s="160"/>
      <c r="BS463" s="161"/>
      <c r="BT463" s="179"/>
      <c r="BU463" s="179"/>
      <c r="BV463" s="179"/>
      <c r="BW463" s="180"/>
      <c r="BX463" s="180"/>
      <c r="BY463" s="163"/>
      <c r="BZ463" s="180"/>
      <c r="CA463" s="161"/>
      <c r="CB463" s="180"/>
      <c r="CC463" s="180"/>
      <c r="CD463" s="163"/>
      <c r="CE463" s="180"/>
      <c r="CF463" s="161"/>
      <c r="CG463" s="180"/>
      <c r="CH463" s="180"/>
      <c r="CI463" s="163"/>
      <c r="CJ463" s="180"/>
      <c r="CK463" s="161"/>
      <c r="CL463" s="181"/>
      <c r="CM463" s="160"/>
      <c r="CN463" s="177"/>
      <c r="CO463" s="161"/>
      <c r="CP463" s="181"/>
      <c r="CQ463" s="182"/>
      <c r="CR463" s="183"/>
      <c r="CS463" s="183"/>
      <c r="CT463" s="183"/>
      <c r="CU463" s="149"/>
      <c r="CV463" s="149"/>
      <c r="CW463" s="149"/>
      <c r="CX463" s="149"/>
      <c r="CY463" s="149"/>
      <c r="CZ463" s="156"/>
      <c r="DA463" s="184"/>
      <c r="DB463" s="149"/>
      <c r="DC463" s="156"/>
      <c r="DD463" s="149"/>
    </row>
    <row r="464" spans="2:108" s="141" customFormat="1" x14ac:dyDescent="0.25">
      <c r="B464" s="149"/>
      <c r="C464" s="149"/>
      <c r="D464" s="150"/>
      <c r="E464" s="151"/>
      <c r="F464" s="152"/>
      <c r="G464" s="152"/>
      <c r="H464" s="153"/>
      <c r="I464" s="153"/>
      <c r="J464" s="154"/>
      <c r="K464" s="188"/>
      <c r="L464" s="155"/>
      <c r="M464" s="155"/>
      <c r="N464" s="156"/>
      <c r="O464" s="165"/>
      <c r="P464" s="164"/>
      <c r="Q464" s="149"/>
      <c r="R464" s="149"/>
      <c r="S464" s="157"/>
      <c r="T464" s="158"/>
      <c r="U464" s="157"/>
      <c r="V464" s="159"/>
      <c r="W464" s="159"/>
      <c r="X464" s="160"/>
      <c r="Y464" s="161"/>
      <c r="Z464" s="153"/>
      <c r="AA464" s="153"/>
      <c r="AB464" s="153"/>
      <c r="AC464" s="153"/>
      <c r="AD464" s="153"/>
      <c r="AE464" s="162"/>
      <c r="AF464" s="163"/>
      <c r="AG464" s="166"/>
      <c r="AH464" s="164"/>
      <c r="AI464" s="164"/>
      <c r="AJ464" s="38"/>
      <c r="AK464" s="167"/>
      <c r="AL464" s="168"/>
      <c r="AM464" s="156"/>
      <c r="AN464" s="156"/>
      <c r="AO464" s="156"/>
      <c r="AP464" s="169"/>
      <c r="AQ464" s="170"/>
      <c r="AR464" s="171"/>
      <c r="AS464" s="171"/>
      <c r="AT464" s="172"/>
      <c r="AU464" s="173"/>
      <c r="AV464" s="173"/>
      <c r="AW464" s="174"/>
      <c r="AX464" s="174"/>
      <c r="AY464" s="175"/>
      <c r="AZ464" s="176"/>
      <c r="BA464" s="158"/>
      <c r="BB464" s="160"/>
      <c r="BC464" s="160"/>
      <c r="BD464" s="161"/>
      <c r="BE464" s="177"/>
      <c r="BF464" s="160"/>
      <c r="BG464" s="161"/>
      <c r="BH464" s="178"/>
      <c r="BI464" s="160"/>
      <c r="BJ464" s="161"/>
      <c r="BK464" s="161"/>
      <c r="BL464" s="160"/>
      <c r="BM464" s="161"/>
      <c r="BN464" s="178"/>
      <c r="BO464" s="178"/>
      <c r="BP464" s="161"/>
      <c r="BQ464" s="161"/>
      <c r="BR464" s="160"/>
      <c r="BS464" s="161"/>
      <c r="BT464" s="179"/>
      <c r="BU464" s="179"/>
      <c r="BV464" s="179"/>
      <c r="BW464" s="180"/>
      <c r="BX464" s="180"/>
      <c r="BY464" s="163"/>
      <c r="BZ464" s="180"/>
      <c r="CA464" s="161"/>
      <c r="CB464" s="180"/>
      <c r="CC464" s="180"/>
      <c r="CD464" s="163"/>
      <c r="CE464" s="180"/>
      <c r="CF464" s="161"/>
      <c r="CG464" s="180"/>
      <c r="CH464" s="180"/>
      <c r="CI464" s="163"/>
      <c r="CJ464" s="180"/>
      <c r="CK464" s="161"/>
      <c r="CL464" s="181"/>
      <c r="CM464" s="160"/>
      <c r="CN464" s="177"/>
      <c r="CO464" s="161"/>
      <c r="CP464" s="181"/>
      <c r="CQ464" s="182"/>
      <c r="CR464" s="183"/>
      <c r="CS464" s="183"/>
      <c r="CT464" s="183"/>
      <c r="CU464" s="149"/>
      <c r="CV464" s="149"/>
      <c r="CW464" s="149"/>
      <c r="CX464" s="149"/>
      <c r="CY464" s="149"/>
      <c r="CZ464" s="156"/>
      <c r="DA464" s="184"/>
      <c r="DB464" s="149"/>
      <c r="DC464" s="156"/>
      <c r="DD464" s="149"/>
    </row>
    <row r="465" spans="2:108" s="141" customFormat="1" x14ac:dyDescent="0.25">
      <c r="B465" s="149"/>
      <c r="C465" s="149"/>
      <c r="D465" s="150"/>
      <c r="E465" s="151"/>
      <c r="F465" s="152"/>
      <c r="G465" s="152"/>
      <c r="H465" s="153"/>
      <c r="I465" s="153"/>
      <c r="J465" s="154"/>
      <c r="K465" s="188"/>
      <c r="L465" s="155"/>
      <c r="M465" s="155"/>
      <c r="N465" s="156"/>
      <c r="O465" s="165"/>
      <c r="P465" s="164"/>
      <c r="Q465" s="149"/>
      <c r="R465" s="149"/>
      <c r="S465" s="157"/>
      <c r="T465" s="158"/>
      <c r="U465" s="157"/>
      <c r="V465" s="159"/>
      <c r="W465" s="159"/>
      <c r="X465" s="160"/>
      <c r="Y465" s="161"/>
      <c r="Z465" s="153"/>
      <c r="AA465" s="153"/>
      <c r="AB465" s="153"/>
      <c r="AC465" s="153"/>
      <c r="AD465" s="153"/>
      <c r="AE465" s="162"/>
      <c r="AF465" s="163"/>
      <c r="AG465" s="166"/>
      <c r="AH465" s="164"/>
      <c r="AI465" s="164"/>
      <c r="AJ465" s="38"/>
      <c r="AK465" s="167"/>
      <c r="AL465" s="168"/>
      <c r="AM465" s="156"/>
      <c r="AN465" s="156"/>
      <c r="AO465" s="156"/>
      <c r="AP465" s="169"/>
      <c r="AQ465" s="170"/>
      <c r="AR465" s="171"/>
      <c r="AS465" s="171"/>
      <c r="AT465" s="172"/>
      <c r="AU465" s="173"/>
      <c r="AV465" s="173"/>
      <c r="AW465" s="174"/>
      <c r="AX465" s="174"/>
      <c r="AY465" s="175"/>
      <c r="AZ465" s="176"/>
      <c r="BA465" s="158"/>
      <c r="BB465" s="160"/>
      <c r="BC465" s="160"/>
      <c r="BD465" s="161"/>
      <c r="BE465" s="177"/>
      <c r="BF465" s="160"/>
      <c r="BG465" s="161"/>
      <c r="BH465" s="178"/>
      <c r="BI465" s="160"/>
      <c r="BJ465" s="161"/>
      <c r="BK465" s="161"/>
      <c r="BL465" s="160"/>
      <c r="BM465" s="161"/>
      <c r="BN465" s="178"/>
      <c r="BO465" s="178"/>
      <c r="BP465" s="161"/>
      <c r="BQ465" s="161"/>
      <c r="BR465" s="160"/>
      <c r="BS465" s="161"/>
      <c r="BT465" s="179"/>
      <c r="BU465" s="179"/>
      <c r="BV465" s="179"/>
      <c r="BW465" s="180"/>
      <c r="BX465" s="180"/>
      <c r="BY465" s="163"/>
      <c r="BZ465" s="180"/>
      <c r="CA465" s="161"/>
      <c r="CB465" s="180"/>
      <c r="CC465" s="180"/>
      <c r="CD465" s="163"/>
      <c r="CE465" s="180"/>
      <c r="CF465" s="161"/>
      <c r="CG465" s="180"/>
      <c r="CH465" s="180"/>
      <c r="CI465" s="163"/>
      <c r="CJ465" s="180"/>
      <c r="CK465" s="161"/>
      <c r="CL465" s="181"/>
      <c r="CM465" s="160"/>
      <c r="CN465" s="177"/>
      <c r="CO465" s="161"/>
      <c r="CP465" s="181"/>
      <c r="CQ465" s="182"/>
      <c r="CR465" s="183"/>
      <c r="CS465" s="183"/>
      <c r="CT465" s="183"/>
      <c r="CU465" s="149"/>
      <c r="CV465" s="149"/>
      <c r="CW465" s="149"/>
      <c r="CX465" s="149"/>
      <c r="CY465" s="149"/>
      <c r="CZ465" s="156"/>
      <c r="DA465" s="184"/>
      <c r="DB465" s="149"/>
      <c r="DC465" s="156"/>
      <c r="DD465" s="149"/>
    </row>
    <row r="466" spans="2:108" s="141" customFormat="1" x14ac:dyDescent="0.25">
      <c r="B466" s="149"/>
      <c r="C466" s="149"/>
      <c r="D466" s="150"/>
      <c r="E466" s="151"/>
      <c r="F466" s="152"/>
      <c r="G466" s="152"/>
      <c r="H466" s="153"/>
      <c r="I466" s="153"/>
      <c r="J466" s="154"/>
      <c r="K466" s="188"/>
      <c r="L466" s="155"/>
      <c r="M466" s="155"/>
      <c r="N466" s="156"/>
      <c r="O466" s="165"/>
      <c r="P466" s="164"/>
      <c r="Q466" s="149"/>
      <c r="R466" s="149"/>
      <c r="S466" s="157"/>
      <c r="T466" s="158"/>
      <c r="U466" s="157"/>
      <c r="V466" s="159"/>
      <c r="W466" s="159"/>
      <c r="X466" s="160"/>
      <c r="Y466" s="161"/>
      <c r="Z466" s="153"/>
      <c r="AA466" s="153"/>
      <c r="AB466" s="153"/>
      <c r="AC466" s="153"/>
      <c r="AD466" s="153"/>
      <c r="AE466" s="162"/>
      <c r="AF466" s="163"/>
      <c r="AG466" s="166"/>
      <c r="AH466" s="164"/>
      <c r="AI466" s="164"/>
      <c r="AJ466" s="38"/>
      <c r="AK466" s="167"/>
      <c r="AL466" s="168"/>
      <c r="AM466" s="156"/>
      <c r="AN466" s="156"/>
      <c r="AO466" s="156"/>
      <c r="AP466" s="169"/>
      <c r="AQ466" s="170"/>
      <c r="AR466" s="171"/>
      <c r="AS466" s="171"/>
      <c r="AT466" s="172"/>
      <c r="AU466" s="173"/>
      <c r="AV466" s="173"/>
      <c r="AW466" s="174"/>
      <c r="AX466" s="174"/>
      <c r="AY466" s="175"/>
      <c r="AZ466" s="176"/>
      <c r="BA466" s="158"/>
      <c r="BB466" s="160"/>
      <c r="BC466" s="160"/>
      <c r="BD466" s="161"/>
      <c r="BE466" s="177"/>
      <c r="BF466" s="160"/>
      <c r="BG466" s="161"/>
      <c r="BH466" s="178"/>
      <c r="BI466" s="160"/>
      <c r="BJ466" s="161"/>
      <c r="BK466" s="161"/>
      <c r="BL466" s="160"/>
      <c r="BM466" s="161"/>
      <c r="BN466" s="178"/>
      <c r="BO466" s="178"/>
      <c r="BP466" s="161"/>
      <c r="BQ466" s="161"/>
      <c r="BR466" s="160"/>
      <c r="BS466" s="161"/>
      <c r="BT466" s="179"/>
      <c r="BU466" s="179"/>
      <c r="BV466" s="179"/>
      <c r="BW466" s="180"/>
      <c r="BX466" s="180"/>
      <c r="BY466" s="163"/>
      <c r="BZ466" s="180"/>
      <c r="CA466" s="161"/>
      <c r="CB466" s="180"/>
      <c r="CC466" s="180"/>
      <c r="CD466" s="163"/>
      <c r="CE466" s="180"/>
      <c r="CF466" s="161"/>
      <c r="CG466" s="180"/>
      <c r="CH466" s="180"/>
      <c r="CI466" s="163"/>
      <c r="CJ466" s="180"/>
      <c r="CK466" s="161"/>
      <c r="CL466" s="181"/>
      <c r="CM466" s="160"/>
      <c r="CN466" s="177"/>
      <c r="CO466" s="161"/>
      <c r="CP466" s="181"/>
      <c r="CQ466" s="182"/>
      <c r="CR466" s="183"/>
      <c r="CS466" s="183"/>
      <c r="CT466" s="183"/>
      <c r="CU466" s="149"/>
      <c r="CV466" s="149"/>
      <c r="CW466" s="149"/>
      <c r="CX466" s="149"/>
      <c r="CY466" s="149"/>
      <c r="CZ466" s="156"/>
      <c r="DA466" s="184"/>
      <c r="DB466" s="149"/>
      <c r="DC466" s="156"/>
      <c r="DD466" s="149"/>
    </row>
    <row r="467" spans="2:108" s="141" customFormat="1" x14ac:dyDescent="0.25">
      <c r="B467" s="149"/>
      <c r="C467" s="149"/>
      <c r="D467" s="150"/>
      <c r="E467" s="151"/>
      <c r="F467" s="152"/>
      <c r="G467" s="152"/>
      <c r="H467" s="153"/>
      <c r="I467" s="153"/>
      <c r="J467" s="154"/>
      <c r="K467" s="188"/>
      <c r="L467" s="155"/>
      <c r="M467" s="155"/>
      <c r="N467" s="156"/>
      <c r="O467" s="165"/>
      <c r="P467" s="164"/>
      <c r="Q467" s="149"/>
      <c r="R467" s="149"/>
      <c r="S467" s="157"/>
      <c r="T467" s="158"/>
      <c r="U467" s="157"/>
      <c r="V467" s="159"/>
      <c r="W467" s="159"/>
      <c r="X467" s="160"/>
      <c r="Y467" s="161"/>
      <c r="Z467" s="153"/>
      <c r="AA467" s="153"/>
      <c r="AB467" s="153"/>
      <c r="AC467" s="153"/>
      <c r="AD467" s="153"/>
      <c r="AE467" s="162"/>
      <c r="AF467" s="163"/>
      <c r="AG467" s="166"/>
      <c r="AH467" s="164"/>
      <c r="AI467" s="164"/>
      <c r="AJ467" s="38"/>
      <c r="AK467" s="167"/>
      <c r="AL467" s="168"/>
      <c r="AM467" s="156"/>
      <c r="AN467" s="156"/>
      <c r="AO467" s="156"/>
      <c r="AP467" s="169"/>
      <c r="AQ467" s="170"/>
      <c r="AR467" s="171"/>
      <c r="AS467" s="171"/>
      <c r="AT467" s="172"/>
      <c r="AU467" s="173"/>
      <c r="AV467" s="173"/>
      <c r="AW467" s="174"/>
      <c r="AX467" s="174"/>
      <c r="AY467" s="175"/>
      <c r="AZ467" s="176"/>
      <c r="BA467" s="158"/>
      <c r="BB467" s="160"/>
      <c r="BC467" s="160"/>
      <c r="BD467" s="161"/>
      <c r="BE467" s="177"/>
      <c r="BF467" s="160"/>
      <c r="BG467" s="161"/>
      <c r="BH467" s="178"/>
      <c r="BI467" s="160"/>
      <c r="BJ467" s="161"/>
      <c r="BK467" s="161"/>
      <c r="BL467" s="160"/>
      <c r="BM467" s="161"/>
      <c r="BN467" s="178"/>
      <c r="BO467" s="178"/>
      <c r="BP467" s="161"/>
      <c r="BQ467" s="161"/>
      <c r="BR467" s="160"/>
      <c r="BS467" s="161"/>
      <c r="BT467" s="179"/>
      <c r="BU467" s="179"/>
      <c r="BV467" s="179"/>
      <c r="BW467" s="180"/>
      <c r="BX467" s="180"/>
      <c r="BY467" s="163"/>
      <c r="BZ467" s="180"/>
      <c r="CA467" s="161"/>
      <c r="CB467" s="180"/>
      <c r="CC467" s="180"/>
      <c r="CD467" s="163"/>
      <c r="CE467" s="180"/>
      <c r="CF467" s="161"/>
      <c r="CG467" s="180"/>
      <c r="CH467" s="180"/>
      <c r="CI467" s="163"/>
      <c r="CJ467" s="180"/>
      <c r="CK467" s="161"/>
      <c r="CL467" s="181"/>
      <c r="CM467" s="160"/>
      <c r="CN467" s="177"/>
      <c r="CO467" s="161"/>
      <c r="CP467" s="181"/>
      <c r="CQ467" s="182"/>
      <c r="CR467" s="183"/>
      <c r="CS467" s="183"/>
      <c r="CT467" s="183"/>
      <c r="CU467" s="149"/>
      <c r="CV467" s="149"/>
      <c r="CW467" s="149"/>
      <c r="CX467" s="149"/>
      <c r="CY467" s="149"/>
      <c r="CZ467" s="156"/>
      <c r="DA467" s="184"/>
      <c r="DB467" s="149"/>
      <c r="DC467" s="156"/>
      <c r="DD467" s="149"/>
    </row>
    <row r="468" spans="2:108" s="141" customFormat="1" x14ac:dyDescent="0.25">
      <c r="B468" s="149"/>
      <c r="C468" s="149"/>
      <c r="D468" s="150"/>
      <c r="E468" s="151"/>
      <c r="F468" s="152"/>
      <c r="G468" s="152"/>
      <c r="H468" s="153"/>
      <c r="I468" s="153"/>
      <c r="J468" s="154"/>
      <c r="K468" s="188"/>
      <c r="L468" s="155"/>
      <c r="M468" s="155"/>
      <c r="N468" s="156"/>
      <c r="O468" s="165"/>
      <c r="P468" s="164"/>
      <c r="Q468" s="149"/>
      <c r="R468" s="149"/>
      <c r="S468" s="157"/>
      <c r="T468" s="158"/>
      <c r="U468" s="157"/>
      <c r="V468" s="159"/>
      <c r="W468" s="159"/>
      <c r="X468" s="160"/>
      <c r="Y468" s="161"/>
      <c r="Z468" s="153"/>
      <c r="AA468" s="153"/>
      <c r="AB468" s="153"/>
      <c r="AC468" s="153"/>
      <c r="AD468" s="153"/>
      <c r="AE468" s="162"/>
      <c r="AF468" s="163"/>
      <c r="AG468" s="166"/>
      <c r="AH468" s="164"/>
      <c r="AI468" s="164"/>
      <c r="AJ468" s="38"/>
      <c r="AK468" s="167"/>
      <c r="AL468" s="168"/>
      <c r="AM468" s="156"/>
      <c r="AN468" s="156"/>
      <c r="AO468" s="156"/>
      <c r="AP468" s="169"/>
      <c r="AQ468" s="170"/>
      <c r="AR468" s="171"/>
      <c r="AS468" s="171"/>
      <c r="AT468" s="172"/>
      <c r="AU468" s="173"/>
      <c r="AV468" s="173"/>
      <c r="AW468" s="174"/>
      <c r="AX468" s="174"/>
      <c r="AY468" s="175"/>
      <c r="AZ468" s="176"/>
      <c r="BA468" s="158"/>
      <c r="BB468" s="160"/>
      <c r="BC468" s="160"/>
      <c r="BD468" s="161"/>
      <c r="BE468" s="177"/>
      <c r="BF468" s="160"/>
      <c r="BG468" s="161"/>
      <c r="BH468" s="178"/>
      <c r="BI468" s="160"/>
      <c r="BJ468" s="161"/>
      <c r="BK468" s="161"/>
      <c r="BL468" s="160"/>
      <c r="BM468" s="161"/>
      <c r="BN468" s="178"/>
      <c r="BO468" s="178"/>
      <c r="BP468" s="161"/>
      <c r="BQ468" s="161"/>
      <c r="BR468" s="160"/>
      <c r="BS468" s="161"/>
      <c r="BT468" s="179"/>
      <c r="BU468" s="179"/>
      <c r="BV468" s="179"/>
      <c r="BW468" s="180"/>
      <c r="BX468" s="180"/>
      <c r="BY468" s="163"/>
      <c r="BZ468" s="180"/>
      <c r="CA468" s="161"/>
      <c r="CB468" s="180"/>
      <c r="CC468" s="180"/>
      <c r="CD468" s="163"/>
      <c r="CE468" s="180"/>
      <c r="CF468" s="161"/>
      <c r="CG468" s="180"/>
      <c r="CH468" s="180"/>
      <c r="CI468" s="163"/>
      <c r="CJ468" s="180"/>
      <c r="CK468" s="161"/>
      <c r="CL468" s="181"/>
      <c r="CM468" s="160"/>
      <c r="CN468" s="177"/>
      <c r="CO468" s="161"/>
      <c r="CP468" s="181"/>
      <c r="CQ468" s="182"/>
      <c r="CR468" s="183"/>
      <c r="CS468" s="183"/>
      <c r="CT468" s="183"/>
      <c r="CU468" s="149"/>
      <c r="CV468" s="149"/>
      <c r="CW468" s="149"/>
      <c r="CX468" s="149"/>
      <c r="CY468" s="149"/>
      <c r="CZ468" s="156"/>
      <c r="DA468" s="184"/>
      <c r="DB468" s="149"/>
      <c r="DC468" s="156"/>
      <c r="DD468" s="149"/>
    </row>
    <row r="469" spans="2:108" s="141" customFormat="1" x14ac:dyDescent="0.25">
      <c r="B469" s="149"/>
      <c r="C469" s="149"/>
      <c r="D469" s="150"/>
      <c r="E469" s="151"/>
      <c r="F469" s="152"/>
      <c r="G469" s="152"/>
      <c r="H469" s="153"/>
      <c r="I469" s="153"/>
      <c r="J469" s="154"/>
      <c r="K469" s="188"/>
      <c r="L469" s="155"/>
      <c r="M469" s="155"/>
      <c r="N469" s="156"/>
      <c r="O469" s="165"/>
      <c r="P469" s="164"/>
      <c r="Q469" s="149"/>
      <c r="R469" s="149"/>
      <c r="S469" s="157"/>
      <c r="T469" s="158"/>
      <c r="U469" s="157"/>
      <c r="V469" s="159"/>
      <c r="W469" s="159"/>
      <c r="X469" s="160"/>
      <c r="Y469" s="161"/>
      <c r="Z469" s="153"/>
      <c r="AA469" s="153"/>
      <c r="AB469" s="153"/>
      <c r="AC469" s="153"/>
      <c r="AD469" s="153"/>
      <c r="AE469" s="162"/>
      <c r="AF469" s="163"/>
      <c r="AG469" s="166"/>
      <c r="AH469" s="164"/>
      <c r="AI469" s="164"/>
      <c r="AJ469" s="38"/>
      <c r="AK469" s="167"/>
      <c r="AL469" s="168"/>
      <c r="AM469" s="156"/>
      <c r="AN469" s="156"/>
      <c r="AO469" s="156"/>
      <c r="AP469" s="169"/>
      <c r="AQ469" s="170"/>
      <c r="AR469" s="171"/>
      <c r="AS469" s="171"/>
      <c r="AT469" s="172"/>
      <c r="AU469" s="173"/>
      <c r="AV469" s="173"/>
      <c r="AW469" s="174"/>
      <c r="AX469" s="174"/>
      <c r="AY469" s="175"/>
      <c r="AZ469" s="176"/>
      <c r="BA469" s="158"/>
      <c r="BB469" s="160"/>
      <c r="BC469" s="160"/>
      <c r="BD469" s="161"/>
      <c r="BE469" s="177"/>
      <c r="BF469" s="160"/>
      <c r="BG469" s="161"/>
      <c r="BH469" s="178"/>
      <c r="BI469" s="160"/>
      <c r="BJ469" s="161"/>
      <c r="BK469" s="161"/>
      <c r="BL469" s="160"/>
      <c r="BM469" s="161"/>
      <c r="BN469" s="178"/>
      <c r="BO469" s="178"/>
      <c r="BP469" s="161"/>
      <c r="BQ469" s="161"/>
      <c r="BR469" s="160"/>
      <c r="BS469" s="161"/>
      <c r="BT469" s="179"/>
      <c r="BU469" s="179"/>
      <c r="BV469" s="179"/>
      <c r="BW469" s="180"/>
      <c r="BX469" s="180"/>
      <c r="BY469" s="163"/>
      <c r="BZ469" s="180"/>
      <c r="CA469" s="161"/>
      <c r="CB469" s="180"/>
      <c r="CC469" s="180"/>
      <c r="CD469" s="163"/>
      <c r="CE469" s="180"/>
      <c r="CF469" s="161"/>
      <c r="CG469" s="180"/>
      <c r="CH469" s="180"/>
      <c r="CI469" s="163"/>
      <c r="CJ469" s="180"/>
      <c r="CK469" s="161"/>
      <c r="CL469" s="181"/>
      <c r="CM469" s="160"/>
      <c r="CN469" s="177"/>
      <c r="CO469" s="161"/>
      <c r="CP469" s="181"/>
      <c r="CQ469" s="182"/>
      <c r="CR469" s="183"/>
      <c r="CS469" s="183"/>
      <c r="CT469" s="183"/>
      <c r="CU469" s="149"/>
      <c r="CV469" s="149"/>
      <c r="CW469" s="149"/>
      <c r="CX469" s="149"/>
      <c r="CY469" s="149"/>
      <c r="CZ469" s="156"/>
      <c r="DA469" s="184"/>
      <c r="DB469" s="149"/>
      <c r="DC469" s="156"/>
      <c r="DD469" s="149"/>
    </row>
    <row r="470" spans="2:108" s="141" customFormat="1" x14ac:dyDescent="0.25">
      <c r="B470" s="149"/>
      <c r="C470" s="149"/>
      <c r="D470" s="150"/>
      <c r="E470" s="151"/>
      <c r="F470" s="152"/>
      <c r="G470" s="152"/>
      <c r="H470" s="153"/>
      <c r="I470" s="153"/>
      <c r="J470" s="154"/>
      <c r="K470" s="188"/>
      <c r="L470" s="155"/>
      <c r="M470" s="155"/>
      <c r="N470" s="156"/>
      <c r="O470" s="165"/>
      <c r="P470" s="164"/>
      <c r="Q470" s="149"/>
      <c r="R470" s="149"/>
      <c r="S470" s="157"/>
      <c r="T470" s="158"/>
      <c r="U470" s="157"/>
      <c r="V470" s="159"/>
      <c r="W470" s="159"/>
      <c r="X470" s="160"/>
      <c r="Y470" s="161"/>
      <c r="Z470" s="153"/>
      <c r="AA470" s="153"/>
      <c r="AB470" s="153"/>
      <c r="AC470" s="153"/>
      <c r="AD470" s="153"/>
      <c r="AE470" s="162"/>
      <c r="AF470" s="163"/>
      <c r="AG470" s="166"/>
      <c r="AH470" s="164"/>
      <c r="AI470" s="164"/>
      <c r="AJ470" s="38"/>
      <c r="AK470" s="167"/>
      <c r="AL470" s="168"/>
      <c r="AM470" s="156"/>
      <c r="AN470" s="156"/>
      <c r="AO470" s="156"/>
      <c r="AP470" s="169"/>
      <c r="AQ470" s="170"/>
      <c r="AR470" s="171"/>
      <c r="AS470" s="171"/>
      <c r="AT470" s="172"/>
      <c r="AU470" s="173"/>
      <c r="AV470" s="173"/>
      <c r="AW470" s="174"/>
      <c r="AX470" s="174"/>
      <c r="AY470" s="175"/>
      <c r="AZ470" s="176"/>
      <c r="BA470" s="158"/>
      <c r="BB470" s="160"/>
      <c r="BC470" s="160"/>
      <c r="BD470" s="161"/>
      <c r="BE470" s="177"/>
      <c r="BF470" s="160"/>
      <c r="BG470" s="161"/>
      <c r="BH470" s="178"/>
      <c r="BI470" s="160"/>
      <c r="BJ470" s="161"/>
      <c r="BK470" s="161"/>
      <c r="BL470" s="160"/>
      <c r="BM470" s="161"/>
      <c r="BN470" s="178"/>
      <c r="BO470" s="178"/>
      <c r="BP470" s="161"/>
      <c r="BQ470" s="161"/>
      <c r="BR470" s="160"/>
      <c r="BS470" s="161"/>
      <c r="BT470" s="179"/>
      <c r="BU470" s="179"/>
      <c r="BV470" s="179"/>
      <c r="BW470" s="180"/>
      <c r="BX470" s="180"/>
      <c r="BY470" s="163"/>
      <c r="BZ470" s="180"/>
      <c r="CA470" s="161"/>
      <c r="CB470" s="180"/>
      <c r="CC470" s="180"/>
      <c r="CD470" s="163"/>
      <c r="CE470" s="180"/>
      <c r="CF470" s="161"/>
      <c r="CG470" s="180"/>
      <c r="CH470" s="180"/>
      <c r="CI470" s="163"/>
      <c r="CJ470" s="180"/>
      <c r="CK470" s="161"/>
      <c r="CL470" s="181"/>
      <c r="CM470" s="160"/>
      <c r="CN470" s="177"/>
      <c r="CO470" s="161"/>
      <c r="CP470" s="181"/>
      <c r="CQ470" s="182"/>
      <c r="CR470" s="183"/>
      <c r="CS470" s="183"/>
      <c r="CT470" s="183"/>
      <c r="CU470" s="149"/>
      <c r="CV470" s="149"/>
      <c r="CW470" s="149"/>
      <c r="CX470" s="149"/>
      <c r="CY470" s="149"/>
      <c r="CZ470" s="156"/>
      <c r="DA470" s="184"/>
      <c r="DB470" s="149"/>
      <c r="DC470" s="156"/>
      <c r="DD470" s="149"/>
    </row>
    <row r="471" spans="2:108" s="141" customFormat="1" x14ac:dyDescent="0.25">
      <c r="B471" s="149"/>
      <c r="C471" s="149"/>
      <c r="D471" s="150"/>
      <c r="E471" s="151"/>
      <c r="F471" s="152"/>
      <c r="G471" s="152"/>
      <c r="H471" s="153"/>
      <c r="I471" s="153"/>
      <c r="J471" s="154"/>
      <c r="K471" s="188"/>
      <c r="L471" s="155"/>
      <c r="M471" s="155"/>
      <c r="N471" s="156"/>
      <c r="O471" s="165"/>
      <c r="P471" s="164"/>
      <c r="Q471" s="149"/>
      <c r="R471" s="149"/>
      <c r="S471" s="157"/>
      <c r="T471" s="158"/>
      <c r="U471" s="157"/>
      <c r="V471" s="159"/>
      <c r="W471" s="159"/>
      <c r="X471" s="160"/>
      <c r="Y471" s="161"/>
      <c r="Z471" s="153"/>
      <c r="AA471" s="153"/>
      <c r="AB471" s="153"/>
      <c r="AC471" s="153"/>
      <c r="AD471" s="153"/>
      <c r="AE471" s="162"/>
      <c r="AF471" s="163"/>
      <c r="AG471" s="166"/>
      <c r="AH471" s="164"/>
      <c r="AI471" s="164"/>
      <c r="AJ471" s="38"/>
      <c r="AK471" s="167"/>
      <c r="AL471" s="168"/>
      <c r="AM471" s="156"/>
      <c r="AN471" s="156"/>
      <c r="AO471" s="156"/>
      <c r="AP471" s="169"/>
      <c r="AQ471" s="170"/>
      <c r="AR471" s="171"/>
      <c r="AS471" s="171"/>
      <c r="AT471" s="172"/>
      <c r="AU471" s="173"/>
      <c r="AV471" s="173"/>
      <c r="AW471" s="174"/>
      <c r="AX471" s="174"/>
      <c r="AY471" s="175"/>
      <c r="AZ471" s="176"/>
      <c r="BA471" s="158"/>
      <c r="BB471" s="160"/>
      <c r="BC471" s="160"/>
      <c r="BD471" s="161"/>
      <c r="BE471" s="177"/>
      <c r="BF471" s="160"/>
      <c r="BG471" s="161"/>
      <c r="BH471" s="178"/>
      <c r="BI471" s="160"/>
      <c r="BJ471" s="161"/>
      <c r="BK471" s="161"/>
      <c r="BL471" s="160"/>
      <c r="BM471" s="161"/>
      <c r="BN471" s="178"/>
      <c r="BO471" s="178"/>
      <c r="BP471" s="161"/>
      <c r="BQ471" s="161"/>
      <c r="BR471" s="160"/>
      <c r="BS471" s="161"/>
      <c r="BT471" s="179"/>
      <c r="BU471" s="179"/>
      <c r="BV471" s="179"/>
      <c r="BW471" s="180"/>
      <c r="BX471" s="180"/>
      <c r="BY471" s="163"/>
      <c r="BZ471" s="180"/>
      <c r="CA471" s="161"/>
      <c r="CB471" s="180"/>
      <c r="CC471" s="180"/>
      <c r="CD471" s="163"/>
      <c r="CE471" s="180"/>
      <c r="CF471" s="161"/>
      <c r="CG471" s="180"/>
      <c r="CH471" s="180"/>
      <c r="CI471" s="163"/>
      <c r="CJ471" s="180"/>
      <c r="CK471" s="161"/>
      <c r="CL471" s="181"/>
      <c r="CM471" s="160"/>
      <c r="CN471" s="177"/>
      <c r="CO471" s="161"/>
      <c r="CP471" s="181"/>
      <c r="CQ471" s="182"/>
      <c r="CR471" s="183"/>
      <c r="CS471" s="183"/>
      <c r="CT471" s="183"/>
      <c r="CU471" s="149"/>
      <c r="CV471" s="149"/>
      <c r="CW471" s="149"/>
      <c r="CX471" s="149"/>
      <c r="CY471" s="149"/>
      <c r="CZ471" s="156"/>
      <c r="DA471" s="184"/>
      <c r="DB471" s="149"/>
      <c r="DC471" s="156"/>
      <c r="DD471" s="149"/>
    </row>
    <row r="472" spans="2:108" s="141" customFormat="1" x14ac:dyDescent="0.25">
      <c r="B472" s="149"/>
      <c r="C472" s="149"/>
      <c r="D472" s="150"/>
      <c r="E472" s="151"/>
      <c r="F472" s="152"/>
      <c r="G472" s="152"/>
      <c r="H472" s="153"/>
      <c r="I472" s="153"/>
      <c r="J472" s="154"/>
      <c r="K472" s="188"/>
      <c r="L472" s="155"/>
      <c r="M472" s="155"/>
      <c r="N472" s="156"/>
      <c r="O472" s="165"/>
      <c r="P472" s="164"/>
      <c r="Q472" s="149"/>
      <c r="R472" s="149"/>
      <c r="S472" s="157"/>
      <c r="T472" s="158"/>
      <c r="U472" s="157"/>
      <c r="V472" s="159"/>
      <c r="W472" s="159"/>
      <c r="X472" s="160"/>
      <c r="Y472" s="161"/>
      <c r="Z472" s="153"/>
      <c r="AA472" s="153"/>
      <c r="AB472" s="153"/>
      <c r="AC472" s="153"/>
      <c r="AD472" s="153"/>
      <c r="AE472" s="162"/>
      <c r="AF472" s="163"/>
      <c r="AG472" s="166"/>
      <c r="AH472" s="164"/>
      <c r="AI472" s="164"/>
      <c r="AJ472" s="38"/>
      <c r="AK472" s="167"/>
      <c r="AL472" s="168"/>
      <c r="AM472" s="156"/>
      <c r="AN472" s="156"/>
      <c r="AO472" s="156"/>
      <c r="AP472" s="169"/>
      <c r="AQ472" s="170"/>
      <c r="AR472" s="171"/>
      <c r="AS472" s="171"/>
      <c r="AT472" s="172"/>
      <c r="AU472" s="173"/>
      <c r="AV472" s="173"/>
      <c r="AW472" s="174"/>
      <c r="AX472" s="174"/>
      <c r="AY472" s="175"/>
      <c r="AZ472" s="176"/>
      <c r="BA472" s="158"/>
      <c r="BB472" s="160"/>
      <c r="BC472" s="160"/>
      <c r="BD472" s="161"/>
      <c r="BE472" s="177"/>
      <c r="BF472" s="160"/>
      <c r="BG472" s="161"/>
      <c r="BH472" s="178"/>
      <c r="BI472" s="160"/>
      <c r="BJ472" s="161"/>
      <c r="BK472" s="161"/>
      <c r="BL472" s="160"/>
      <c r="BM472" s="161"/>
      <c r="BN472" s="178"/>
      <c r="BO472" s="178"/>
      <c r="BP472" s="161"/>
      <c r="BQ472" s="161"/>
      <c r="BR472" s="160"/>
      <c r="BS472" s="161"/>
      <c r="BT472" s="179"/>
      <c r="BU472" s="179"/>
      <c r="BV472" s="179"/>
      <c r="BW472" s="180"/>
      <c r="BX472" s="180"/>
      <c r="BY472" s="163"/>
      <c r="BZ472" s="180"/>
      <c r="CA472" s="161"/>
      <c r="CB472" s="180"/>
      <c r="CC472" s="180"/>
      <c r="CD472" s="163"/>
      <c r="CE472" s="180"/>
      <c r="CF472" s="161"/>
      <c r="CG472" s="180"/>
      <c r="CH472" s="180"/>
      <c r="CI472" s="163"/>
      <c r="CJ472" s="180"/>
      <c r="CK472" s="161"/>
      <c r="CL472" s="181"/>
      <c r="CM472" s="160"/>
      <c r="CN472" s="177"/>
      <c r="CO472" s="161"/>
      <c r="CP472" s="181"/>
      <c r="CQ472" s="182"/>
      <c r="CR472" s="183"/>
      <c r="CS472" s="183"/>
      <c r="CT472" s="183"/>
      <c r="CU472" s="149"/>
      <c r="CV472" s="149"/>
      <c r="CW472" s="149"/>
      <c r="CX472" s="149"/>
      <c r="CY472" s="149"/>
      <c r="CZ472" s="156"/>
      <c r="DA472" s="184"/>
      <c r="DB472" s="149"/>
      <c r="DC472" s="156"/>
      <c r="DD472" s="149"/>
    </row>
    <row r="473" spans="2:108" s="141" customFormat="1" x14ac:dyDescent="0.25">
      <c r="B473" s="149"/>
      <c r="C473" s="149"/>
      <c r="D473" s="150"/>
      <c r="E473" s="151"/>
      <c r="F473" s="152"/>
      <c r="G473" s="152"/>
      <c r="H473" s="153"/>
      <c r="I473" s="153"/>
      <c r="J473" s="154"/>
      <c r="K473" s="188"/>
      <c r="L473" s="155"/>
      <c r="M473" s="155"/>
      <c r="N473" s="156"/>
      <c r="O473" s="165"/>
      <c r="P473" s="164"/>
      <c r="Q473" s="149"/>
      <c r="R473" s="149"/>
      <c r="S473" s="157"/>
      <c r="T473" s="158"/>
      <c r="U473" s="157"/>
      <c r="V473" s="159"/>
      <c r="W473" s="159"/>
      <c r="X473" s="160"/>
      <c r="Y473" s="161"/>
      <c r="Z473" s="153"/>
      <c r="AA473" s="153"/>
      <c r="AB473" s="153"/>
      <c r="AC473" s="153"/>
      <c r="AD473" s="153"/>
      <c r="AE473" s="162"/>
      <c r="AF473" s="163"/>
      <c r="AG473" s="166"/>
      <c r="AH473" s="164"/>
      <c r="AI473" s="164"/>
      <c r="AJ473" s="38"/>
      <c r="AK473" s="167"/>
      <c r="AL473" s="168"/>
      <c r="AM473" s="156"/>
      <c r="AN473" s="156"/>
      <c r="AO473" s="156"/>
      <c r="AP473" s="169"/>
      <c r="AQ473" s="170"/>
      <c r="AR473" s="171"/>
      <c r="AS473" s="171"/>
      <c r="AT473" s="172"/>
      <c r="AU473" s="173"/>
      <c r="AV473" s="173"/>
      <c r="AW473" s="174"/>
      <c r="AX473" s="174"/>
      <c r="AY473" s="175"/>
      <c r="AZ473" s="176"/>
      <c r="BA473" s="158"/>
      <c r="BB473" s="160"/>
      <c r="BC473" s="160"/>
      <c r="BD473" s="161"/>
      <c r="BE473" s="177"/>
      <c r="BF473" s="160"/>
      <c r="BG473" s="161"/>
      <c r="BH473" s="178"/>
      <c r="BI473" s="160"/>
      <c r="BJ473" s="161"/>
      <c r="BK473" s="161"/>
      <c r="BL473" s="160"/>
      <c r="BM473" s="161"/>
      <c r="BN473" s="178"/>
      <c r="BO473" s="178"/>
      <c r="BP473" s="161"/>
      <c r="BQ473" s="161"/>
      <c r="BR473" s="160"/>
      <c r="BS473" s="161"/>
      <c r="BT473" s="179"/>
      <c r="BU473" s="179"/>
      <c r="BV473" s="179"/>
      <c r="BW473" s="180"/>
      <c r="BX473" s="180"/>
      <c r="BY473" s="163"/>
      <c r="BZ473" s="180"/>
      <c r="CA473" s="161"/>
      <c r="CB473" s="180"/>
      <c r="CC473" s="180"/>
      <c r="CD473" s="163"/>
      <c r="CE473" s="180"/>
      <c r="CF473" s="161"/>
      <c r="CG473" s="180"/>
      <c r="CH473" s="180"/>
      <c r="CI473" s="163"/>
      <c r="CJ473" s="180"/>
      <c r="CK473" s="161"/>
      <c r="CL473" s="181"/>
      <c r="CM473" s="160"/>
      <c r="CN473" s="177"/>
      <c r="CO473" s="161"/>
      <c r="CP473" s="181"/>
      <c r="CQ473" s="182"/>
      <c r="CR473" s="183"/>
      <c r="CS473" s="183"/>
      <c r="CT473" s="183"/>
      <c r="CU473" s="149"/>
      <c r="CV473" s="149"/>
      <c r="CW473" s="149"/>
      <c r="CX473" s="149"/>
      <c r="CY473" s="149"/>
      <c r="CZ473" s="156"/>
      <c r="DA473" s="184"/>
      <c r="DB473" s="149"/>
      <c r="DC473" s="156"/>
      <c r="DD473" s="149"/>
    </row>
    <row r="474" spans="2:108" s="141" customFormat="1" x14ac:dyDescent="0.25">
      <c r="B474" s="149"/>
      <c r="C474" s="149"/>
      <c r="D474" s="150"/>
      <c r="E474" s="151"/>
      <c r="F474" s="152"/>
      <c r="G474" s="152"/>
      <c r="H474" s="153"/>
      <c r="I474" s="153"/>
      <c r="J474" s="154"/>
      <c r="K474" s="188"/>
      <c r="L474" s="155"/>
      <c r="M474" s="155"/>
      <c r="N474" s="156"/>
      <c r="O474" s="165"/>
      <c r="P474" s="164"/>
      <c r="Q474" s="149"/>
      <c r="R474" s="149"/>
      <c r="S474" s="157"/>
      <c r="T474" s="158"/>
      <c r="U474" s="157"/>
      <c r="V474" s="159"/>
      <c r="W474" s="159"/>
      <c r="X474" s="160"/>
      <c r="Y474" s="161"/>
      <c r="Z474" s="153"/>
      <c r="AA474" s="153"/>
      <c r="AB474" s="153"/>
      <c r="AC474" s="153"/>
      <c r="AD474" s="153"/>
      <c r="AE474" s="162"/>
      <c r="AF474" s="163"/>
      <c r="AG474" s="166"/>
      <c r="AH474" s="164"/>
      <c r="AI474" s="164"/>
      <c r="AJ474" s="38"/>
      <c r="AK474" s="167"/>
      <c r="AL474" s="168"/>
      <c r="AM474" s="156"/>
      <c r="AN474" s="156"/>
      <c r="AO474" s="156"/>
      <c r="AP474" s="169"/>
      <c r="AQ474" s="170"/>
      <c r="AR474" s="171"/>
      <c r="AS474" s="171"/>
      <c r="AT474" s="172"/>
      <c r="AU474" s="173"/>
      <c r="AV474" s="173"/>
      <c r="AW474" s="174"/>
      <c r="AX474" s="174"/>
      <c r="AY474" s="175"/>
      <c r="AZ474" s="176"/>
      <c r="BA474" s="158"/>
      <c r="BB474" s="160"/>
      <c r="BC474" s="160"/>
      <c r="BD474" s="161"/>
      <c r="BE474" s="177"/>
      <c r="BF474" s="160"/>
      <c r="BG474" s="161"/>
      <c r="BH474" s="178"/>
      <c r="BI474" s="160"/>
      <c r="BJ474" s="161"/>
      <c r="BK474" s="161"/>
      <c r="BL474" s="160"/>
      <c r="BM474" s="161"/>
      <c r="BN474" s="178"/>
      <c r="BO474" s="178"/>
      <c r="BP474" s="161"/>
      <c r="BQ474" s="161"/>
      <c r="BR474" s="160"/>
      <c r="BS474" s="161"/>
      <c r="BT474" s="179"/>
      <c r="BU474" s="179"/>
      <c r="BV474" s="179"/>
      <c r="BW474" s="180"/>
      <c r="BX474" s="180"/>
      <c r="BY474" s="163"/>
      <c r="BZ474" s="180"/>
      <c r="CA474" s="161"/>
      <c r="CB474" s="180"/>
      <c r="CC474" s="180"/>
      <c r="CD474" s="163"/>
      <c r="CE474" s="180"/>
      <c r="CF474" s="161"/>
      <c r="CG474" s="180"/>
      <c r="CH474" s="180"/>
      <c r="CI474" s="163"/>
      <c r="CJ474" s="180"/>
      <c r="CK474" s="161"/>
      <c r="CL474" s="181"/>
      <c r="CM474" s="160"/>
      <c r="CN474" s="177"/>
      <c r="CO474" s="161"/>
      <c r="CP474" s="181"/>
      <c r="CQ474" s="182"/>
      <c r="CR474" s="183"/>
      <c r="CS474" s="183"/>
      <c r="CT474" s="183"/>
      <c r="CU474" s="149"/>
      <c r="CV474" s="149"/>
      <c r="CW474" s="149"/>
      <c r="CX474" s="149"/>
      <c r="CY474" s="149"/>
      <c r="CZ474" s="156"/>
      <c r="DA474" s="184"/>
      <c r="DB474" s="149"/>
      <c r="DC474" s="156"/>
      <c r="DD474" s="149"/>
    </row>
    <row r="475" spans="2:108" s="141" customFormat="1" x14ac:dyDescent="0.25">
      <c r="B475" s="149"/>
      <c r="C475" s="149"/>
      <c r="D475" s="150"/>
      <c r="E475" s="151"/>
      <c r="F475" s="152"/>
      <c r="G475" s="152"/>
      <c r="H475" s="153"/>
      <c r="I475" s="153"/>
      <c r="J475" s="154"/>
      <c r="K475" s="188"/>
      <c r="L475" s="155"/>
      <c r="M475" s="155"/>
      <c r="N475" s="156"/>
      <c r="O475" s="165"/>
      <c r="P475" s="164"/>
      <c r="Q475" s="149"/>
      <c r="R475" s="149"/>
      <c r="S475" s="157"/>
      <c r="T475" s="158"/>
      <c r="U475" s="157"/>
      <c r="V475" s="159"/>
      <c r="W475" s="159"/>
      <c r="X475" s="160"/>
      <c r="Y475" s="161"/>
      <c r="Z475" s="153"/>
      <c r="AA475" s="153"/>
      <c r="AB475" s="153"/>
      <c r="AC475" s="153"/>
      <c r="AD475" s="153"/>
      <c r="AE475" s="162"/>
      <c r="AF475" s="163"/>
      <c r="AG475" s="166"/>
      <c r="AH475" s="164"/>
      <c r="AI475" s="164"/>
      <c r="AJ475" s="38"/>
      <c r="AK475" s="167"/>
      <c r="AL475" s="168"/>
      <c r="AM475" s="156"/>
      <c r="AN475" s="156"/>
      <c r="AO475" s="156"/>
      <c r="AP475" s="169"/>
      <c r="AQ475" s="170"/>
      <c r="AR475" s="171"/>
      <c r="AS475" s="171"/>
      <c r="AT475" s="172"/>
      <c r="AU475" s="173"/>
      <c r="AV475" s="173"/>
      <c r="AW475" s="174"/>
      <c r="AX475" s="174"/>
      <c r="AY475" s="175"/>
      <c r="AZ475" s="176"/>
      <c r="BA475" s="158"/>
      <c r="BB475" s="160"/>
      <c r="BC475" s="160"/>
      <c r="BD475" s="161"/>
      <c r="BE475" s="177"/>
      <c r="BF475" s="160"/>
      <c r="BG475" s="161"/>
      <c r="BH475" s="178"/>
      <c r="BI475" s="160"/>
      <c r="BJ475" s="161"/>
      <c r="BK475" s="161"/>
      <c r="BL475" s="160"/>
      <c r="BM475" s="161"/>
      <c r="BN475" s="178"/>
      <c r="BO475" s="178"/>
      <c r="BP475" s="161"/>
      <c r="BQ475" s="161"/>
      <c r="BR475" s="160"/>
      <c r="BS475" s="161"/>
      <c r="BT475" s="179"/>
      <c r="BU475" s="179"/>
      <c r="BV475" s="179"/>
      <c r="BW475" s="180"/>
      <c r="BX475" s="180"/>
      <c r="BY475" s="163"/>
      <c r="BZ475" s="180"/>
      <c r="CA475" s="161"/>
      <c r="CB475" s="180"/>
      <c r="CC475" s="180"/>
      <c r="CD475" s="163"/>
      <c r="CE475" s="180"/>
      <c r="CF475" s="161"/>
      <c r="CG475" s="180"/>
      <c r="CH475" s="180"/>
      <c r="CI475" s="163"/>
      <c r="CJ475" s="180"/>
      <c r="CK475" s="161"/>
      <c r="CL475" s="181"/>
      <c r="CM475" s="160"/>
      <c r="CN475" s="177"/>
      <c r="CO475" s="161"/>
      <c r="CP475" s="181"/>
      <c r="CQ475" s="182"/>
      <c r="CR475" s="183"/>
      <c r="CS475" s="183"/>
      <c r="CT475" s="183"/>
      <c r="CU475" s="149"/>
      <c r="CV475" s="149"/>
      <c r="CW475" s="149"/>
      <c r="CX475" s="149"/>
      <c r="CY475" s="149"/>
      <c r="CZ475" s="156"/>
      <c r="DA475" s="184"/>
      <c r="DB475" s="149"/>
      <c r="DC475" s="156"/>
      <c r="DD475" s="149"/>
    </row>
    <row r="476" spans="2:108" s="141" customFormat="1" x14ac:dyDescent="0.25">
      <c r="B476" s="149"/>
      <c r="C476" s="149"/>
      <c r="D476" s="150"/>
      <c r="E476" s="151"/>
      <c r="F476" s="152"/>
      <c r="G476" s="152"/>
      <c r="H476" s="153"/>
      <c r="I476" s="153"/>
      <c r="J476" s="154"/>
      <c r="K476" s="188"/>
      <c r="L476" s="155"/>
      <c r="M476" s="155"/>
      <c r="N476" s="156"/>
      <c r="O476" s="165"/>
      <c r="P476" s="164"/>
      <c r="Q476" s="149"/>
      <c r="R476" s="149"/>
      <c r="S476" s="157"/>
      <c r="T476" s="158"/>
      <c r="U476" s="157"/>
      <c r="V476" s="159"/>
      <c r="W476" s="159"/>
      <c r="X476" s="160"/>
      <c r="Y476" s="161"/>
      <c r="Z476" s="153"/>
      <c r="AA476" s="153"/>
      <c r="AB476" s="153"/>
      <c r="AC476" s="153"/>
      <c r="AD476" s="153"/>
      <c r="AE476" s="162"/>
      <c r="AF476" s="163"/>
      <c r="AG476" s="166"/>
      <c r="AH476" s="164"/>
      <c r="AI476" s="164"/>
      <c r="AJ476" s="38"/>
      <c r="AK476" s="167"/>
      <c r="AL476" s="168"/>
      <c r="AM476" s="156"/>
      <c r="AN476" s="156"/>
      <c r="AO476" s="156"/>
      <c r="AP476" s="169"/>
      <c r="AQ476" s="170"/>
      <c r="AR476" s="171"/>
      <c r="AS476" s="171"/>
      <c r="AT476" s="172"/>
      <c r="AU476" s="173"/>
      <c r="AV476" s="173"/>
      <c r="AW476" s="174"/>
      <c r="AX476" s="174"/>
      <c r="AY476" s="175"/>
      <c r="AZ476" s="176"/>
      <c r="BA476" s="158"/>
      <c r="BB476" s="160"/>
      <c r="BC476" s="160"/>
      <c r="BD476" s="161"/>
      <c r="BE476" s="177"/>
      <c r="BF476" s="160"/>
      <c r="BG476" s="161"/>
      <c r="BH476" s="178"/>
      <c r="BI476" s="160"/>
      <c r="BJ476" s="161"/>
      <c r="BK476" s="161"/>
      <c r="BL476" s="160"/>
      <c r="BM476" s="161"/>
      <c r="BN476" s="178"/>
      <c r="BO476" s="178"/>
      <c r="BP476" s="161"/>
      <c r="BQ476" s="161"/>
      <c r="BR476" s="160"/>
      <c r="BS476" s="161"/>
      <c r="BT476" s="179"/>
      <c r="BU476" s="179"/>
      <c r="BV476" s="179"/>
      <c r="BW476" s="180"/>
      <c r="BX476" s="180"/>
      <c r="BY476" s="163"/>
      <c r="BZ476" s="180"/>
      <c r="CA476" s="161"/>
      <c r="CB476" s="180"/>
      <c r="CC476" s="180"/>
      <c r="CD476" s="163"/>
      <c r="CE476" s="180"/>
      <c r="CF476" s="161"/>
      <c r="CG476" s="180"/>
      <c r="CH476" s="180"/>
      <c r="CI476" s="163"/>
      <c r="CJ476" s="180"/>
      <c r="CK476" s="161"/>
      <c r="CL476" s="181"/>
      <c r="CM476" s="160"/>
      <c r="CN476" s="177"/>
      <c r="CO476" s="161"/>
      <c r="CP476" s="181"/>
      <c r="CQ476" s="182"/>
      <c r="CR476" s="183"/>
      <c r="CS476" s="183"/>
      <c r="CT476" s="183"/>
      <c r="CU476" s="149"/>
      <c r="CV476" s="149"/>
      <c r="CW476" s="149"/>
      <c r="CX476" s="149"/>
      <c r="CY476" s="149"/>
      <c r="CZ476" s="156"/>
      <c r="DA476" s="184"/>
      <c r="DB476" s="149"/>
      <c r="DC476" s="156"/>
      <c r="DD476" s="149"/>
    </row>
    <row r="477" spans="2:108" s="141" customFormat="1" x14ac:dyDescent="0.25">
      <c r="B477" s="149"/>
      <c r="C477" s="149"/>
      <c r="D477" s="150"/>
      <c r="E477" s="151"/>
      <c r="F477" s="152"/>
      <c r="G477" s="152"/>
      <c r="H477" s="153"/>
      <c r="I477" s="153"/>
      <c r="J477" s="154"/>
      <c r="K477" s="188"/>
      <c r="L477" s="155"/>
      <c r="M477" s="155"/>
      <c r="N477" s="156"/>
      <c r="O477" s="165"/>
      <c r="P477" s="164"/>
      <c r="Q477" s="149"/>
      <c r="R477" s="149"/>
      <c r="S477" s="157"/>
      <c r="T477" s="158"/>
      <c r="U477" s="157"/>
      <c r="V477" s="159"/>
      <c r="W477" s="159"/>
      <c r="X477" s="160"/>
      <c r="Y477" s="161"/>
      <c r="Z477" s="153"/>
      <c r="AA477" s="153"/>
      <c r="AB477" s="153"/>
      <c r="AC477" s="153"/>
      <c r="AD477" s="153"/>
      <c r="AE477" s="162"/>
      <c r="AF477" s="163"/>
      <c r="AG477" s="166"/>
      <c r="AH477" s="164"/>
      <c r="AI477" s="164"/>
      <c r="AJ477" s="38"/>
      <c r="AK477" s="167"/>
      <c r="AL477" s="168"/>
      <c r="AM477" s="156"/>
      <c r="AN477" s="156"/>
      <c r="AO477" s="156"/>
      <c r="AP477" s="169"/>
      <c r="AQ477" s="170"/>
      <c r="AR477" s="171"/>
      <c r="AS477" s="171"/>
      <c r="AT477" s="172"/>
      <c r="AU477" s="173"/>
      <c r="AV477" s="173"/>
      <c r="AW477" s="174"/>
      <c r="AX477" s="174"/>
      <c r="AY477" s="175"/>
      <c r="AZ477" s="176"/>
      <c r="BA477" s="158"/>
      <c r="BB477" s="160"/>
      <c r="BC477" s="160"/>
      <c r="BD477" s="161"/>
      <c r="BE477" s="177"/>
      <c r="BF477" s="160"/>
      <c r="BG477" s="161"/>
      <c r="BH477" s="178"/>
      <c r="BI477" s="160"/>
      <c r="BJ477" s="161"/>
      <c r="BK477" s="161"/>
      <c r="BL477" s="160"/>
      <c r="BM477" s="161"/>
      <c r="BN477" s="178"/>
      <c r="BO477" s="178"/>
      <c r="BP477" s="161"/>
      <c r="BQ477" s="161"/>
      <c r="BR477" s="160"/>
      <c r="BS477" s="161"/>
      <c r="BT477" s="179"/>
      <c r="BU477" s="179"/>
      <c r="BV477" s="179"/>
      <c r="BW477" s="180"/>
      <c r="BX477" s="180"/>
      <c r="BY477" s="163"/>
      <c r="BZ477" s="180"/>
      <c r="CA477" s="161"/>
      <c r="CB477" s="180"/>
      <c r="CC477" s="180"/>
      <c r="CD477" s="163"/>
      <c r="CE477" s="180"/>
      <c r="CF477" s="161"/>
      <c r="CG477" s="180"/>
      <c r="CH477" s="180"/>
      <c r="CI477" s="163"/>
      <c r="CJ477" s="180"/>
      <c r="CK477" s="161"/>
      <c r="CL477" s="181"/>
      <c r="CM477" s="160"/>
      <c r="CN477" s="177"/>
      <c r="CO477" s="161"/>
      <c r="CP477" s="181"/>
      <c r="CQ477" s="182"/>
      <c r="CR477" s="183"/>
      <c r="CS477" s="183"/>
      <c r="CT477" s="183"/>
      <c r="CU477" s="149"/>
      <c r="CV477" s="149"/>
      <c r="CW477" s="149"/>
      <c r="CX477" s="149"/>
      <c r="CY477" s="149"/>
      <c r="CZ477" s="156"/>
      <c r="DA477" s="184"/>
      <c r="DB477" s="149"/>
      <c r="DC477" s="156"/>
      <c r="DD477" s="149"/>
    </row>
    <row r="478" spans="2:108" s="141" customFormat="1" x14ac:dyDescent="0.25">
      <c r="B478" s="149"/>
      <c r="C478" s="149"/>
      <c r="D478" s="150"/>
      <c r="E478" s="151"/>
      <c r="F478" s="152"/>
      <c r="G478" s="152"/>
      <c r="H478" s="153"/>
      <c r="I478" s="153"/>
      <c r="J478" s="154"/>
      <c r="K478" s="188"/>
      <c r="L478" s="155"/>
      <c r="M478" s="155"/>
      <c r="N478" s="156"/>
      <c r="O478" s="165"/>
      <c r="P478" s="164"/>
      <c r="Q478" s="149"/>
      <c r="R478" s="149"/>
      <c r="S478" s="157"/>
      <c r="T478" s="158"/>
      <c r="U478" s="157"/>
      <c r="V478" s="159"/>
      <c r="W478" s="159"/>
      <c r="X478" s="160"/>
      <c r="Y478" s="161"/>
      <c r="Z478" s="153"/>
      <c r="AA478" s="153"/>
      <c r="AB478" s="153"/>
      <c r="AC478" s="153"/>
      <c r="AD478" s="153"/>
      <c r="AE478" s="162"/>
      <c r="AF478" s="163"/>
      <c r="AG478" s="166"/>
      <c r="AH478" s="164"/>
      <c r="AI478" s="164"/>
      <c r="AJ478" s="38"/>
      <c r="AK478" s="167"/>
      <c r="AL478" s="168"/>
      <c r="AM478" s="156"/>
      <c r="AN478" s="156"/>
      <c r="AO478" s="156"/>
      <c r="AP478" s="169"/>
      <c r="AQ478" s="170"/>
      <c r="AR478" s="171"/>
      <c r="AS478" s="171"/>
      <c r="AT478" s="172"/>
      <c r="AU478" s="173"/>
      <c r="AV478" s="173"/>
      <c r="AW478" s="174"/>
      <c r="AX478" s="174"/>
      <c r="AY478" s="175"/>
      <c r="AZ478" s="176"/>
      <c r="BA478" s="158"/>
      <c r="BB478" s="160"/>
      <c r="BC478" s="160"/>
      <c r="BD478" s="161"/>
      <c r="BE478" s="177"/>
      <c r="BF478" s="160"/>
      <c r="BG478" s="161"/>
      <c r="BH478" s="178"/>
      <c r="BI478" s="160"/>
      <c r="BJ478" s="161"/>
      <c r="BK478" s="161"/>
      <c r="BL478" s="160"/>
      <c r="BM478" s="161"/>
      <c r="BN478" s="178"/>
      <c r="BO478" s="178"/>
      <c r="BP478" s="161"/>
      <c r="BQ478" s="161"/>
      <c r="BR478" s="160"/>
      <c r="BS478" s="161"/>
      <c r="BT478" s="179"/>
      <c r="BU478" s="179"/>
      <c r="BV478" s="179"/>
      <c r="BW478" s="180"/>
      <c r="BX478" s="180"/>
      <c r="BY478" s="163"/>
      <c r="BZ478" s="180"/>
      <c r="CA478" s="161"/>
      <c r="CB478" s="180"/>
      <c r="CC478" s="180"/>
      <c r="CD478" s="163"/>
      <c r="CE478" s="180"/>
      <c r="CF478" s="161"/>
      <c r="CG478" s="180"/>
      <c r="CH478" s="180"/>
      <c r="CI478" s="163"/>
      <c r="CJ478" s="180"/>
      <c r="CK478" s="161"/>
      <c r="CL478" s="181"/>
      <c r="CM478" s="160"/>
      <c r="CN478" s="177"/>
      <c r="CO478" s="161"/>
      <c r="CP478" s="181"/>
      <c r="CQ478" s="182"/>
      <c r="CR478" s="183"/>
      <c r="CS478" s="183"/>
      <c r="CT478" s="183"/>
      <c r="CU478" s="149"/>
      <c r="CV478" s="149"/>
      <c r="CW478" s="149"/>
      <c r="CX478" s="149"/>
      <c r="CY478" s="149"/>
      <c r="CZ478" s="156"/>
      <c r="DA478" s="184"/>
      <c r="DB478" s="149"/>
      <c r="DC478" s="156"/>
      <c r="DD478" s="149"/>
    </row>
    <row r="479" spans="2:108" s="141" customFormat="1" x14ac:dyDescent="0.25">
      <c r="B479" s="149"/>
      <c r="C479" s="149"/>
      <c r="D479" s="150"/>
      <c r="E479" s="151"/>
      <c r="F479" s="152"/>
      <c r="G479" s="152"/>
      <c r="H479" s="153"/>
      <c r="I479" s="153"/>
      <c r="J479" s="154"/>
      <c r="K479" s="188"/>
      <c r="L479" s="155"/>
      <c r="M479" s="155"/>
      <c r="N479" s="156"/>
      <c r="O479" s="165"/>
      <c r="P479" s="164"/>
      <c r="Q479" s="149"/>
      <c r="R479" s="149"/>
      <c r="S479" s="157"/>
      <c r="T479" s="158"/>
      <c r="U479" s="157"/>
      <c r="V479" s="159"/>
      <c r="W479" s="159"/>
      <c r="X479" s="160"/>
      <c r="Y479" s="161"/>
      <c r="Z479" s="153"/>
      <c r="AA479" s="153"/>
      <c r="AB479" s="153"/>
      <c r="AC479" s="153"/>
      <c r="AD479" s="153"/>
      <c r="AE479" s="162"/>
      <c r="AF479" s="163"/>
      <c r="AG479" s="166"/>
      <c r="AH479" s="164"/>
      <c r="AI479" s="164"/>
      <c r="AJ479" s="38"/>
      <c r="AK479" s="167"/>
      <c r="AL479" s="168"/>
      <c r="AM479" s="156"/>
      <c r="AN479" s="156"/>
      <c r="AO479" s="156"/>
      <c r="AP479" s="169"/>
      <c r="AQ479" s="170"/>
      <c r="AR479" s="171"/>
      <c r="AS479" s="171"/>
      <c r="AT479" s="172"/>
      <c r="AU479" s="173"/>
      <c r="AV479" s="173"/>
      <c r="AW479" s="174"/>
      <c r="AX479" s="174"/>
      <c r="AY479" s="175"/>
      <c r="AZ479" s="176"/>
      <c r="BA479" s="158"/>
      <c r="BB479" s="160"/>
      <c r="BC479" s="160"/>
      <c r="BD479" s="161"/>
      <c r="BE479" s="177"/>
      <c r="BF479" s="160"/>
      <c r="BG479" s="161"/>
      <c r="BH479" s="178"/>
      <c r="BI479" s="160"/>
      <c r="BJ479" s="161"/>
      <c r="BK479" s="161"/>
      <c r="BL479" s="160"/>
      <c r="BM479" s="161"/>
      <c r="BN479" s="178"/>
      <c r="BO479" s="178"/>
      <c r="BP479" s="161"/>
      <c r="BQ479" s="161"/>
      <c r="BR479" s="160"/>
      <c r="BS479" s="161"/>
      <c r="BT479" s="179"/>
      <c r="BU479" s="179"/>
      <c r="BV479" s="179"/>
      <c r="BW479" s="180"/>
      <c r="BX479" s="180"/>
      <c r="BY479" s="163"/>
      <c r="BZ479" s="180"/>
      <c r="CA479" s="161"/>
      <c r="CB479" s="180"/>
      <c r="CC479" s="180"/>
      <c r="CD479" s="163"/>
      <c r="CE479" s="180"/>
      <c r="CF479" s="161"/>
      <c r="CG479" s="180"/>
      <c r="CH479" s="180"/>
      <c r="CI479" s="163"/>
      <c r="CJ479" s="180"/>
      <c r="CK479" s="161"/>
      <c r="CL479" s="181"/>
      <c r="CM479" s="160"/>
      <c r="CN479" s="177"/>
      <c r="CO479" s="161"/>
      <c r="CP479" s="181"/>
      <c r="CQ479" s="182"/>
      <c r="CR479" s="183"/>
      <c r="CS479" s="183"/>
      <c r="CT479" s="183"/>
      <c r="CU479" s="149"/>
      <c r="CV479" s="149"/>
      <c r="CW479" s="149"/>
      <c r="CX479" s="149"/>
      <c r="CY479" s="149"/>
      <c r="CZ479" s="156"/>
      <c r="DA479" s="184"/>
      <c r="DB479" s="149"/>
      <c r="DC479" s="156"/>
      <c r="DD479" s="149"/>
    </row>
    <row r="480" spans="2:108" s="141" customFormat="1" x14ac:dyDescent="0.25">
      <c r="B480" s="149"/>
      <c r="C480" s="149"/>
      <c r="D480" s="150"/>
      <c r="E480" s="151"/>
      <c r="F480" s="152"/>
      <c r="G480" s="152"/>
      <c r="H480" s="153"/>
      <c r="I480" s="153"/>
      <c r="J480" s="154"/>
      <c r="K480" s="188"/>
      <c r="L480" s="155"/>
      <c r="M480" s="155"/>
      <c r="N480" s="156"/>
      <c r="O480" s="165"/>
      <c r="P480" s="164"/>
      <c r="Q480" s="149"/>
      <c r="R480" s="149"/>
      <c r="S480" s="157"/>
      <c r="T480" s="158"/>
      <c r="U480" s="157"/>
      <c r="V480" s="159"/>
      <c r="W480" s="159"/>
      <c r="X480" s="160"/>
      <c r="Y480" s="161"/>
      <c r="Z480" s="153"/>
      <c r="AA480" s="153"/>
      <c r="AB480" s="153"/>
      <c r="AC480" s="153"/>
      <c r="AD480" s="153"/>
      <c r="AE480" s="162"/>
      <c r="AF480" s="163"/>
      <c r="AG480" s="166"/>
      <c r="AH480" s="164"/>
      <c r="AI480" s="164"/>
      <c r="AJ480" s="38"/>
      <c r="AK480" s="167"/>
      <c r="AL480" s="168"/>
      <c r="AM480" s="156"/>
      <c r="AN480" s="156"/>
      <c r="AO480" s="156"/>
      <c r="AP480" s="169"/>
      <c r="AQ480" s="170"/>
      <c r="AR480" s="171"/>
      <c r="AS480" s="171"/>
      <c r="AT480" s="172"/>
      <c r="AU480" s="173"/>
      <c r="AV480" s="173"/>
      <c r="AW480" s="174"/>
      <c r="AX480" s="174"/>
      <c r="AY480" s="175"/>
      <c r="AZ480" s="176"/>
      <c r="BA480" s="158"/>
      <c r="BB480" s="160"/>
      <c r="BC480" s="160"/>
      <c r="BD480" s="161"/>
      <c r="BE480" s="177"/>
      <c r="BF480" s="160"/>
      <c r="BG480" s="161"/>
      <c r="BH480" s="178"/>
      <c r="BI480" s="160"/>
      <c r="BJ480" s="161"/>
      <c r="BK480" s="161"/>
      <c r="BL480" s="160"/>
      <c r="BM480" s="161"/>
      <c r="BN480" s="178"/>
      <c r="BO480" s="178"/>
      <c r="BP480" s="161"/>
      <c r="BQ480" s="161"/>
      <c r="BR480" s="160"/>
      <c r="BS480" s="161"/>
      <c r="BT480" s="179"/>
      <c r="BU480" s="179"/>
      <c r="BV480" s="179"/>
      <c r="BW480" s="180"/>
      <c r="BX480" s="180"/>
      <c r="BY480" s="163"/>
      <c r="BZ480" s="180"/>
      <c r="CA480" s="161"/>
      <c r="CB480" s="180"/>
      <c r="CC480" s="180"/>
      <c r="CD480" s="163"/>
      <c r="CE480" s="180"/>
      <c r="CF480" s="161"/>
      <c r="CG480" s="180"/>
      <c r="CH480" s="180"/>
      <c r="CI480" s="163"/>
      <c r="CJ480" s="180"/>
      <c r="CK480" s="161"/>
      <c r="CL480" s="181"/>
      <c r="CM480" s="160"/>
      <c r="CN480" s="177"/>
      <c r="CO480" s="161"/>
      <c r="CP480" s="181"/>
      <c r="CQ480" s="182"/>
      <c r="CR480" s="183"/>
      <c r="CS480" s="183"/>
      <c r="CT480" s="183"/>
      <c r="CU480" s="149"/>
      <c r="CV480" s="149"/>
      <c r="CW480" s="149"/>
      <c r="CX480" s="149"/>
      <c r="CY480" s="149"/>
      <c r="CZ480" s="156"/>
      <c r="DA480" s="184"/>
      <c r="DB480" s="149"/>
      <c r="DC480" s="156"/>
      <c r="DD480" s="149"/>
    </row>
    <row r="481" spans="2:108" s="141" customFormat="1" x14ac:dyDescent="0.25">
      <c r="B481" s="149"/>
      <c r="C481" s="149"/>
      <c r="D481" s="150"/>
      <c r="E481" s="151"/>
      <c r="F481" s="152"/>
      <c r="G481" s="152"/>
      <c r="H481" s="153"/>
      <c r="I481" s="153"/>
      <c r="J481" s="154"/>
      <c r="K481" s="188"/>
      <c r="L481" s="155"/>
      <c r="M481" s="155"/>
      <c r="N481" s="156"/>
      <c r="O481" s="165"/>
      <c r="P481" s="164"/>
      <c r="Q481" s="149"/>
      <c r="R481" s="149"/>
      <c r="S481" s="157"/>
      <c r="T481" s="158"/>
      <c r="U481" s="157"/>
      <c r="V481" s="159"/>
      <c r="W481" s="159"/>
      <c r="X481" s="160"/>
      <c r="Y481" s="161"/>
      <c r="Z481" s="153"/>
      <c r="AA481" s="153"/>
      <c r="AB481" s="153"/>
      <c r="AC481" s="153"/>
      <c r="AD481" s="153"/>
      <c r="AE481" s="162"/>
      <c r="AF481" s="163"/>
      <c r="AG481" s="166"/>
      <c r="AH481" s="164"/>
      <c r="AI481" s="164"/>
      <c r="AJ481" s="38"/>
      <c r="AK481" s="167"/>
      <c r="AL481" s="168"/>
      <c r="AM481" s="156"/>
      <c r="AN481" s="156"/>
      <c r="AO481" s="156"/>
      <c r="AP481" s="169"/>
      <c r="AQ481" s="170"/>
      <c r="AR481" s="171"/>
      <c r="AS481" s="171"/>
      <c r="AT481" s="172"/>
      <c r="AU481" s="173"/>
      <c r="AV481" s="173"/>
      <c r="AW481" s="174"/>
      <c r="AX481" s="174"/>
      <c r="AY481" s="175"/>
      <c r="AZ481" s="176"/>
      <c r="BA481" s="158"/>
      <c r="BB481" s="160"/>
      <c r="BC481" s="160"/>
      <c r="BD481" s="161"/>
      <c r="BE481" s="177"/>
      <c r="BF481" s="160"/>
      <c r="BG481" s="161"/>
      <c r="BH481" s="178"/>
      <c r="BI481" s="160"/>
      <c r="BJ481" s="161"/>
      <c r="BK481" s="161"/>
      <c r="BL481" s="160"/>
      <c r="BM481" s="161"/>
      <c r="BN481" s="178"/>
      <c r="BO481" s="178"/>
      <c r="BP481" s="161"/>
      <c r="BQ481" s="161"/>
      <c r="BR481" s="160"/>
      <c r="BS481" s="161"/>
      <c r="BT481" s="179"/>
      <c r="BU481" s="179"/>
      <c r="BV481" s="179"/>
      <c r="BW481" s="180"/>
      <c r="BX481" s="180"/>
      <c r="BY481" s="163"/>
      <c r="BZ481" s="180"/>
      <c r="CA481" s="161"/>
      <c r="CB481" s="180"/>
      <c r="CC481" s="180"/>
      <c r="CD481" s="163"/>
      <c r="CE481" s="180"/>
      <c r="CF481" s="161"/>
      <c r="CG481" s="180"/>
      <c r="CH481" s="180"/>
      <c r="CI481" s="163"/>
      <c r="CJ481" s="180"/>
      <c r="CK481" s="161"/>
      <c r="CL481" s="181"/>
      <c r="CM481" s="160"/>
      <c r="CN481" s="177"/>
      <c r="CO481" s="161"/>
      <c r="CP481" s="181"/>
      <c r="CQ481" s="182"/>
      <c r="CR481" s="183"/>
      <c r="CS481" s="183"/>
      <c r="CT481" s="183"/>
      <c r="CU481" s="149"/>
      <c r="CV481" s="149"/>
      <c r="CW481" s="149"/>
      <c r="CX481" s="149"/>
      <c r="CY481" s="149"/>
      <c r="CZ481" s="156"/>
      <c r="DA481" s="184"/>
      <c r="DB481" s="149"/>
      <c r="DC481" s="156"/>
      <c r="DD481" s="149"/>
    </row>
    <row r="482" spans="2:108" s="141" customFormat="1" x14ac:dyDescent="0.25">
      <c r="B482" s="149"/>
      <c r="C482" s="149"/>
      <c r="D482" s="150"/>
      <c r="E482" s="151"/>
      <c r="F482" s="152"/>
      <c r="G482" s="152"/>
      <c r="H482" s="153"/>
      <c r="I482" s="153"/>
      <c r="J482" s="154"/>
      <c r="K482" s="188"/>
      <c r="L482" s="155"/>
      <c r="M482" s="155"/>
      <c r="N482" s="156"/>
      <c r="O482" s="165"/>
      <c r="P482" s="164"/>
      <c r="Q482" s="149"/>
      <c r="R482" s="149"/>
      <c r="S482" s="157"/>
      <c r="T482" s="158"/>
      <c r="U482" s="157"/>
      <c r="V482" s="159"/>
      <c r="W482" s="159"/>
      <c r="X482" s="160"/>
      <c r="Y482" s="161"/>
      <c r="Z482" s="153"/>
      <c r="AA482" s="153"/>
      <c r="AB482" s="153"/>
      <c r="AC482" s="153"/>
      <c r="AD482" s="153"/>
      <c r="AE482" s="162"/>
      <c r="AF482" s="163"/>
      <c r="AG482" s="166"/>
      <c r="AH482" s="164"/>
      <c r="AI482" s="164"/>
      <c r="AJ482" s="38"/>
      <c r="AK482" s="167"/>
      <c r="AL482" s="168"/>
      <c r="AM482" s="156"/>
      <c r="AN482" s="156"/>
      <c r="AO482" s="156"/>
      <c r="AP482" s="169"/>
      <c r="AQ482" s="170"/>
      <c r="AR482" s="171"/>
      <c r="AS482" s="171"/>
      <c r="AT482" s="172"/>
      <c r="AU482" s="173"/>
      <c r="AV482" s="173"/>
      <c r="AW482" s="174"/>
      <c r="AX482" s="174"/>
      <c r="AY482" s="175"/>
      <c r="AZ482" s="176"/>
      <c r="BA482" s="158"/>
      <c r="BB482" s="160"/>
      <c r="BC482" s="160"/>
      <c r="BD482" s="161"/>
      <c r="BE482" s="177"/>
      <c r="BF482" s="160"/>
      <c r="BG482" s="161"/>
      <c r="BH482" s="178"/>
      <c r="BI482" s="160"/>
      <c r="BJ482" s="161"/>
      <c r="BK482" s="161"/>
      <c r="BL482" s="160"/>
      <c r="BM482" s="161"/>
      <c r="BN482" s="178"/>
      <c r="BO482" s="178"/>
      <c r="BP482" s="161"/>
      <c r="BQ482" s="161"/>
      <c r="BR482" s="160"/>
      <c r="BS482" s="161"/>
      <c r="BT482" s="179"/>
      <c r="BU482" s="179"/>
      <c r="BV482" s="179"/>
      <c r="BW482" s="180"/>
      <c r="BX482" s="180"/>
      <c r="BY482" s="163"/>
      <c r="BZ482" s="180"/>
      <c r="CA482" s="161"/>
      <c r="CB482" s="180"/>
      <c r="CC482" s="180"/>
      <c r="CD482" s="163"/>
      <c r="CE482" s="180"/>
      <c r="CF482" s="161"/>
      <c r="CG482" s="180"/>
      <c r="CH482" s="180"/>
      <c r="CI482" s="163"/>
      <c r="CJ482" s="180"/>
      <c r="CK482" s="161"/>
      <c r="CL482" s="181"/>
      <c r="CM482" s="160"/>
      <c r="CN482" s="177"/>
      <c r="CO482" s="161"/>
      <c r="CP482" s="181"/>
      <c r="CQ482" s="182"/>
      <c r="CR482" s="183"/>
      <c r="CS482" s="183"/>
      <c r="CT482" s="183"/>
      <c r="CU482" s="149"/>
      <c r="CV482" s="149"/>
      <c r="CW482" s="149"/>
      <c r="CX482" s="149"/>
      <c r="CY482" s="149"/>
      <c r="CZ482" s="156"/>
      <c r="DA482" s="184"/>
      <c r="DB482" s="149"/>
      <c r="DC482" s="156"/>
      <c r="DD482" s="149"/>
    </row>
    <row r="483" spans="2:108" s="141" customFormat="1" x14ac:dyDescent="0.25">
      <c r="B483" s="149"/>
      <c r="C483" s="149"/>
      <c r="D483" s="150"/>
      <c r="E483" s="151"/>
      <c r="F483" s="152"/>
      <c r="G483" s="152"/>
      <c r="H483" s="153"/>
      <c r="I483" s="153"/>
      <c r="J483" s="154"/>
      <c r="K483" s="188"/>
      <c r="L483" s="155"/>
      <c r="M483" s="155"/>
      <c r="N483" s="156"/>
      <c r="O483" s="165"/>
      <c r="P483" s="164"/>
      <c r="Q483" s="149"/>
      <c r="R483" s="149"/>
      <c r="S483" s="157"/>
      <c r="T483" s="158"/>
      <c r="U483" s="157"/>
      <c r="V483" s="159"/>
      <c r="W483" s="159"/>
      <c r="X483" s="160"/>
      <c r="Y483" s="161"/>
      <c r="Z483" s="153"/>
      <c r="AA483" s="153"/>
      <c r="AB483" s="153"/>
      <c r="AC483" s="153"/>
      <c r="AD483" s="153"/>
      <c r="AE483" s="162"/>
      <c r="AF483" s="163"/>
      <c r="AG483" s="166"/>
      <c r="AH483" s="164"/>
      <c r="AI483" s="164"/>
      <c r="AJ483" s="38"/>
      <c r="AK483" s="167"/>
      <c r="AL483" s="168"/>
      <c r="AM483" s="156"/>
      <c r="AN483" s="156"/>
      <c r="AO483" s="156"/>
      <c r="AP483" s="169"/>
      <c r="AQ483" s="170"/>
      <c r="AR483" s="171"/>
      <c r="AS483" s="171"/>
      <c r="AT483" s="172"/>
      <c r="AU483" s="173"/>
      <c r="AV483" s="173"/>
      <c r="AW483" s="174"/>
      <c r="AX483" s="174"/>
      <c r="AY483" s="175"/>
      <c r="AZ483" s="176"/>
      <c r="BA483" s="158"/>
      <c r="BB483" s="160"/>
      <c r="BC483" s="160"/>
      <c r="BD483" s="161"/>
      <c r="BE483" s="177"/>
      <c r="BF483" s="160"/>
      <c r="BG483" s="161"/>
      <c r="BH483" s="178"/>
      <c r="BI483" s="160"/>
      <c r="BJ483" s="161"/>
      <c r="BK483" s="161"/>
      <c r="BL483" s="160"/>
      <c r="BM483" s="161"/>
      <c r="BN483" s="178"/>
      <c r="BO483" s="178"/>
      <c r="BP483" s="161"/>
      <c r="BQ483" s="161"/>
      <c r="BR483" s="160"/>
      <c r="BS483" s="161"/>
      <c r="BT483" s="179"/>
      <c r="BU483" s="179"/>
      <c r="BV483" s="179"/>
      <c r="BW483" s="180"/>
      <c r="BX483" s="180"/>
      <c r="BY483" s="163"/>
      <c r="BZ483" s="180"/>
      <c r="CA483" s="161"/>
      <c r="CB483" s="180"/>
      <c r="CC483" s="180"/>
      <c r="CD483" s="163"/>
      <c r="CE483" s="180"/>
      <c r="CF483" s="161"/>
      <c r="CG483" s="180"/>
      <c r="CH483" s="180"/>
      <c r="CI483" s="163"/>
      <c r="CJ483" s="180"/>
      <c r="CK483" s="161"/>
      <c r="CL483" s="181"/>
      <c r="CM483" s="160"/>
      <c r="CN483" s="177"/>
      <c r="CO483" s="161"/>
      <c r="CP483" s="181"/>
      <c r="CQ483" s="182"/>
      <c r="CR483" s="183"/>
      <c r="CS483" s="183"/>
      <c r="CT483" s="183"/>
      <c r="CU483" s="149"/>
      <c r="CV483" s="149"/>
      <c r="CW483" s="149"/>
      <c r="CX483" s="149"/>
      <c r="CY483" s="149"/>
      <c r="CZ483" s="156"/>
      <c r="DA483" s="184"/>
      <c r="DB483" s="149"/>
      <c r="DC483" s="156"/>
      <c r="DD483" s="149"/>
    </row>
    <row r="484" spans="2:108" s="141" customFormat="1" x14ac:dyDescent="0.25">
      <c r="B484" s="149"/>
      <c r="C484" s="149"/>
      <c r="D484" s="150"/>
      <c r="E484" s="151"/>
      <c r="F484" s="152"/>
      <c r="G484" s="152"/>
      <c r="H484" s="153"/>
      <c r="I484" s="153"/>
      <c r="J484" s="154"/>
      <c r="K484" s="188"/>
      <c r="L484" s="155"/>
      <c r="M484" s="155"/>
      <c r="N484" s="156"/>
      <c r="O484" s="165"/>
      <c r="P484" s="164"/>
      <c r="Q484" s="149"/>
      <c r="R484" s="149"/>
      <c r="S484" s="157"/>
      <c r="T484" s="158"/>
      <c r="U484" s="157"/>
      <c r="V484" s="159"/>
      <c r="W484" s="159"/>
      <c r="X484" s="160"/>
      <c r="Y484" s="161"/>
      <c r="Z484" s="153"/>
      <c r="AA484" s="153"/>
      <c r="AB484" s="153"/>
      <c r="AC484" s="153"/>
      <c r="AD484" s="153"/>
      <c r="AE484" s="162"/>
      <c r="AF484" s="163"/>
      <c r="AG484" s="166"/>
      <c r="AH484" s="164"/>
      <c r="AI484" s="164"/>
      <c r="AJ484" s="38"/>
      <c r="AK484" s="167"/>
      <c r="AL484" s="168"/>
      <c r="AM484" s="156"/>
      <c r="AN484" s="156"/>
      <c r="AO484" s="156"/>
      <c r="AP484" s="169"/>
      <c r="AQ484" s="170"/>
      <c r="AR484" s="171"/>
      <c r="AS484" s="171"/>
      <c r="AT484" s="172"/>
      <c r="AU484" s="173"/>
      <c r="AV484" s="173"/>
      <c r="AW484" s="174"/>
      <c r="AX484" s="174"/>
      <c r="AY484" s="175"/>
      <c r="AZ484" s="176"/>
      <c r="BA484" s="158"/>
      <c r="BB484" s="160"/>
      <c r="BC484" s="160"/>
      <c r="BD484" s="161"/>
      <c r="BE484" s="177"/>
      <c r="BF484" s="160"/>
      <c r="BG484" s="161"/>
      <c r="BH484" s="178"/>
      <c r="BI484" s="160"/>
      <c r="BJ484" s="161"/>
      <c r="BK484" s="161"/>
      <c r="BL484" s="160"/>
      <c r="BM484" s="161"/>
      <c r="BN484" s="178"/>
      <c r="BO484" s="178"/>
      <c r="BP484" s="161"/>
      <c r="BQ484" s="161"/>
      <c r="BR484" s="160"/>
      <c r="BS484" s="161"/>
      <c r="BT484" s="179"/>
      <c r="BU484" s="179"/>
      <c r="BV484" s="179"/>
      <c r="BW484" s="180"/>
      <c r="BX484" s="180"/>
      <c r="BY484" s="163"/>
      <c r="BZ484" s="180"/>
      <c r="CA484" s="161"/>
      <c r="CB484" s="180"/>
      <c r="CC484" s="180"/>
      <c r="CD484" s="163"/>
      <c r="CE484" s="180"/>
      <c r="CF484" s="161"/>
      <c r="CG484" s="180"/>
      <c r="CH484" s="180"/>
      <c r="CI484" s="163"/>
      <c r="CJ484" s="180"/>
      <c r="CK484" s="161"/>
      <c r="CL484" s="181"/>
      <c r="CM484" s="160"/>
      <c r="CN484" s="177"/>
      <c r="CO484" s="161"/>
      <c r="CP484" s="181"/>
      <c r="CQ484" s="182"/>
      <c r="CR484" s="183"/>
      <c r="CS484" s="183"/>
      <c r="CT484" s="183"/>
      <c r="CU484" s="149"/>
      <c r="CV484" s="149"/>
      <c r="CW484" s="149"/>
      <c r="CX484" s="149"/>
      <c r="CY484" s="149"/>
      <c r="CZ484" s="156"/>
      <c r="DA484" s="184"/>
      <c r="DB484" s="149"/>
      <c r="DC484" s="156"/>
      <c r="DD484" s="149"/>
    </row>
    <row r="485" spans="2:108" s="141" customFormat="1" x14ac:dyDescent="0.25">
      <c r="B485" s="149"/>
      <c r="C485" s="149"/>
      <c r="D485" s="150"/>
      <c r="E485" s="151"/>
      <c r="F485" s="152"/>
      <c r="G485" s="152"/>
      <c r="H485" s="153"/>
      <c r="I485" s="153"/>
      <c r="J485" s="154"/>
      <c r="K485" s="188"/>
      <c r="L485" s="155"/>
      <c r="M485" s="155"/>
      <c r="N485" s="156"/>
      <c r="O485" s="165"/>
      <c r="P485" s="164"/>
      <c r="Q485" s="149"/>
      <c r="R485" s="149"/>
      <c r="S485" s="157"/>
      <c r="T485" s="158"/>
      <c r="U485" s="157"/>
      <c r="V485" s="159"/>
      <c r="W485" s="159"/>
      <c r="X485" s="160"/>
      <c r="Y485" s="161"/>
      <c r="Z485" s="153"/>
      <c r="AA485" s="153"/>
      <c r="AB485" s="153"/>
      <c r="AC485" s="153"/>
      <c r="AD485" s="153"/>
      <c r="AE485" s="162"/>
      <c r="AF485" s="163"/>
      <c r="AG485" s="166"/>
      <c r="AH485" s="164"/>
      <c r="AI485" s="164"/>
      <c r="AJ485" s="38"/>
      <c r="AK485" s="167"/>
      <c r="AL485" s="168"/>
      <c r="AM485" s="156"/>
      <c r="AN485" s="156"/>
      <c r="AO485" s="156"/>
      <c r="AP485" s="169"/>
      <c r="AQ485" s="170"/>
      <c r="AR485" s="171"/>
      <c r="AS485" s="171"/>
      <c r="AT485" s="172"/>
      <c r="AU485" s="173"/>
      <c r="AV485" s="173"/>
      <c r="AW485" s="174"/>
      <c r="AX485" s="174"/>
      <c r="AY485" s="175"/>
      <c r="AZ485" s="176"/>
      <c r="BA485" s="158"/>
      <c r="BB485" s="160"/>
      <c r="BC485" s="160"/>
      <c r="BD485" s="161"/>
      <c r="BE485" s="177"/>
      <c r="BF485" s="160"/>
      <c r="BG485" s="161"/>
      <c r="BH485" s="178"/>
      <c r="BI485" s="160"/>
      <c r="BJ485" s="161"/>
      <c r="BK485" s="161"/>
      <c r="BL485" s="160"/>
      <c r="BM485" s="161"/>
      <c r="BN485" s="178"/>
      <c r="BO485" s="178"/>
      <c r="BP485" s="161"/>
      <c r="BQ485" s="161"/>
      <c r="BR485" s="160"/>
      <c r="BS485" s="161"/>
      <c r="BT485" s="179"/>
      <c r="BU485" s="179"/>
      <c r="BV485" s="179"/>
      <c r="BW485" s="180"/>
      <c r="BX485" s="180"/>
      <c r="BY485" s="163"/>
      <c r="BZ485" s="180"/>
      <c r="CA485" s="161"/>
      <c r="CB485" s="180"/>
      <c r="CC485" s="180"/>
      <c r="CD485" s="163"/>
      <c r="CE485" s="180"/>
      <c r="CF485" s="161"/>
      <c r="CG485" s="180"/>
      <c r="CH485" s="180"/>
      <c r="CI485" s="163"/>
      <c r="CJ485" s="180"/>
      <c r="CK485" s="161"/>
      <c r="CL485" s="181"/>
      <c r="CM485" s="160"/>
      <c r="CN485" s="177"/>
      <c r="CO485" s="161"/>
      <c r="CP485" s="181"/>
      <c r="CQ485" s="182"/>
      <c r="CR485" s="183"/>
      <c r="CS485" s="183"/>
      <c r="CT485" s="183"/>
      <c r="CU485" s="149"/>
      <c r="CV485" s="149"/>
      <c r="CW485" s="149"/>
      <c r="CX485" s="149"/>
      <c r="CY485" s="149"/>
      <c r="CZ485" s="156"/>
      <c r="DA485" s="184"/>
      <c r="DB485" s="149"/>
      <c r="DC485" s="156"/>
      <c r="DD485" s="149"/>
    </row>
    <row r="486" spans="2:108" s="141" customFormat="1" x14ac:dyDescent="0.25">
      <c r="B486" s="149"/>
      <c r="C486" s="149"/>
      <c r="D486" s="150"/>
      <c r="E486" s="151"/>
      <c r="F486" s="152"/>
      <c r="G486" s="152"/>
      <c r="H486" s="153"/>
      <c r="I486" s="153"/>
      <c r="J486" s="154"/>
      <c r="K486" s="188"/>
      <c r="L486" s="155"/>
      <c r="M486" s="155"/>
      <c r="N486" s="156"/>
      <c r="O486" s="165"/>
      <c r="P486" s="164"/>
      <c r="Q486" s="149"/>
      <c r="R486" s="149"/>
      <c r="S486" s="157"/>
      <c r="T486" s="158"/>
      <c r="U486" s="157"/>
      <c r="V486" s="159"/>
      <c r="W486" s="159"/>
      <c r="X486" s="160"/>
      <c r="Y486" s="161"/>
      <c r="Z486" s="153"/>
      <c r="AA486" s="153"/>
      <c r="AB486" s="153"/>
      <c r="AC486" s="153"/>
      <c r="AD486" s="153"/>
      <c r="AE486" s="162"/>
      <c r="AF486" s="163"/>
      <c r="AG486" s="166"/>
      <c r="AH486" s="164"/>
      <c r="AI486" s="164"/>
      <c r="AJ486" s="38"/>
      <c r="AK486" s="167"/>
      <c r="AL486" s="168"/>
      <c r="AM486" s="156"/>
      <c r="AN486" s="156"/>
      <c r="AO486" s="156"/>
      <c r="AP486" s="169"/>
      <c r="AQ486" s="170"/>
      <c r="AR486" s="171"/>
      <c r="AS486" s="171"/>
      <c r="AT486" s="172"/>
      <c r="AU486" s="173"/>
      <c r="AV486" s="173"/>
      <c r="AW486" s="174"/>
      <c r="AX486" s="174"/>
      <c r="AY486" s="175"/>
      <c r="AZ486" s="176"/>
      <c r="BA486" s="158"/>
      <c r="BB486" s="160"/>
      <c r="BC486" s="160"/>
      <c r="BD486" s="161"/>
      <c r="BE486" s="177"/>
      <c r="BF486" s="160"/>
      <c r="BG486" s="161"/>
      <c r="BH486" s="178"/>
      <c r="BI486" s="160"/>
      <c r="BJ486" s="161"/>
      <c r="BK486" s="161"/>
      <c r="BL486" s="160"/>
      <c r="BM486" s="161"/>
      <c r="BN486" s="178"/>
      <c r="BO486" s="178"/>
      <c r="BP486" s="161"/>
      <c r="BQ486" s="161"/>
      <c r="BR486" s="160"/>
      <c r="BS486" s="161"/>
      <c r="BT486" s="179"/>
      <c r="BU486" s="179"/>
      <c r="BV486" s="179"/>
      <c r="BW486" s="180"/>
      <c r="BX486" s="180"/>
      <c r="BY486" s="163"/>
      <c r="BZ486" s="180"/>
      <c r="CA486" s="161"/>
      <c r="CB486" s="180"/>
      <c r="CC486" s="180"/>
      <c r="CD486" s="163"/>
      <c r="CE486" s="180"/>
      <c r="CF486" s="161"/>
      <c r="CG486" s="180"/>
      <c r="CH486" s="180"/>
      <c r="CI486" s="163"/>
      <c r="CJ486" s="180"/>
      <c r="CK486" s="161"/>
      <c r="CL486" s="181"/>
      <c r="CM486" s="160"/>
      <c r="CN486" s="177"/>
      <c r="CO486" s="161"/>
      <c r="CP486" s="181"/>
      <c r="CQ486" s="182"/>
      <c r="CR486" s="183"/>
      <c r="CS486" s="183"/>
      <c r="CT486" s="183"/>
      <c r="CU486" s="149"/>
      <c r="CV486" s="149"/>
      <c r="CW486" s="149"/>
      <c r="CX486" s="149"/>
      <c r="CY486" s="149"/>
      <c r="CZ486" s="156"/>
      <c r="DA486" s="184"/>
      <c r="DB486" s="149"/>
      <c r="DC486" s="156"/>
      <c r="DD486" s="149"/>
    </row>
    <row r="487" spans="2:108" s="141" customFormat="1" x14ac:dyDescent="0.25">
      <c r="B487" s="149"/>
      <c r="C487" s="149"/>
      <c r="D487" s="150"/>
      <c r="E487" s="151"/>
      <c r="F487" s="152"/>
      <c r="G487" s="152"/>
      <c r="H487" s="153"/>
      <c r="I487" s="153"/>
      <c r="J487" s="154"/>
      <c r="K487" s="188"/>
      <c r="L487" s="155"/>
      <c r="M487" s="155"/>
      <c r="N487" s="156"/>
      <c r="O487" s="165"/>
      <c r="P487" s="164"/>
      <c r="Q487" s="149"/>
      <c r="R487" s="149"/>
      <c r="S487" s="157"/>
      <c r="T487" s="158"/>
      <c r="U487" s="157"/>
      <c r="V487" s="159"/>
      <c r="W487" s="159"/>
      <c r="X487" s="160"/>
      <c r="Y487" s="161"/>
      <c r="Z487" s="153"/>
      <c r="AA487" s="153"/>
      <c r="AB487" s="153"/>
      <c r="AC487" s="153"/>
      <c r="AD487" s="153"/>
      <c r="AE487" s="162"/>
      <c r="AF487" s="163"/>
      <c r="AG487" s="166"/>
      <c r="AH487" s="164"/>
      <c r="AI487" s="164"/>
      <c r="AJ487" s="38"/>
      <c r="AK487" s="167"/>
      <c r="AL487" s="168"/>
      <c r="AM487" s="156"/>
      <c r="AN487" s="156"/>
      <c r="AO487" s="156"/>
      <c r="AP487" s="169"/>
      <c r="AQ487" s="170"/>
      <c r="AR487" s="171"/>
      <c r="AS487" s="171"/>
      <c r="AT487" s="172"/>
      <c r="AU487" s="173"/>
      <c r="AV487" s="173"/>
      <c r="AW487" s="174"/>
      <c r="AX487" s="174"/>
      <c r="AY487" s="175"/>
      <c r="AZ487" s="176"/>
      <c r="BA487" s="158"/>
      <c r="BB487" s="160"/>
      <c r="BC487" s="160"/>
      <c r="BD487" s="161"/>
      <c r="BE487" s="177"/>
      <c r="BF487" s="160"/>
      <c r="BG487" s="161"/>
      <c r="BH487" s="178"/>
      <c r="BI487" s="160"/>
      <c r="BJ487" s="161"/>
      <c r="BK487" s="161"/>
      <c r="BL487" s="160"/>
      <c r="BM487" s="161"/>
      <c r="BN487" s="178"/>
      <c r="BO487" s="178"/>
      <c r="BP487" s="161"/>
      <c r="BQ487" s="161"/>
      <c r="BR487" s="160"/>
      <c r="BS487" s="161"/>
      <c r="BT487" s="179"/>
      <c r="BU487" s="179"/>
      <c r="BV487" s="179"/>
      <c r="BW487" s="180"/>
      <c r="BX487" s="180"/>
      <c r="BY487" s="163"/>
      <c r="BZ487" s="180"/>
      <c r="CA487" s="161"/>
      <c r="CB487" s="180"/>
      <c r="CC487" s="180"/>
      <c r="CD487" s="163"/>
      <c r="CE487" s="180"/>
      <c r="CF487" s="161"/>
      <c r="CG487" s="180"/>
      <c r="CH487" s="180"/>
      <c r="CI487" s="163"/>
      <c r="CJ487" s="180"/>
      <c r="CK487" s="161"/>
      <c r="CL487" s="181"/>
      <c r="CM487" s="160"/>
      <c r="CN487" s="177"/>
      <c r="CO487" s="161"/>
      <c r="CP487" s="181"/>
      <c r="CQ487" s="182"/>
      <c r="CR487" s="183"/>
      <c r="CS487" s="183"/>
      <c r="CT487" s="183"/>
      <c r="CU487" s="149"/>
      <c r="CV487" s="149"/>
      <c r="CW487" s="149"/>
      <c r="CX487" s="149"/>
      <c r="CY487" s="149"/>
      <c r="CZ487" s="156"/>
      <c r="DA487" s="184"/>
      <c r="DB487" s="149"/>
      <c r="DC487" s="156"/>
      <c r="DD487" s="149"/>
    </row>
    <row r="488" spans="2:108" s="141" customFormat="1" x14ac:dyDescent="0.25">
      <c r="B488" s="149"/>
      <c r="C488" s="149"/>
      <c r="D488" s="150"/>
      <c r="E488" s="151"/>
      <c r="F488" s="152"/>
      <c r="G488" s="152"/>
      <c r="H488" s="153"/>
      <c r="I488" s="153"/>
      <c r="J488" s="154"/>
      <c r="K488" s="188"/>
      <c r="L488" s="155"/>
      <c r="M488" s="155"/>
      <c r="N488" s="156"/>
      <c r="O488" s="165"/>
      <c r="P488" s="164"/>
      <c r="Q488" s="149"/>
      <c r="R488" s="149"/>
      <c r="S488" s="157"/>
      <c r="T488" s="158"/>
      <c r="U488" s="157"/>
      <c r="V488" s="159"/>
      <c r="W488" s="159"/>
      <c r="X488" s="160"/>
      <c r="Y488" s="161"/>
      <c r="Z488" s="153"/>
      <c r="AA488" s="153"/>
      <c r="AB488" s="153"/>
      <c r="AC488" s="153"/>
      <c r="AD488" s="153"/>
      <c r="AE488" s="162"/>
      <c r="AF488" s="163"/>
      <c r="AG488" s="166"/>
      <c r="AH488" s="164"/>
      <c r="AI488" s="164"/>
      <c r="AJ488" s="38"/>
      <c r="AK488" s="167"/>
      <c r="AL488" s="168"/>
      <c r="AM488" s="156"/>
      <c r="AN488" s="156"/>
      <c r="AO488" s="156"/>
      <c r="AP488" s="169"/>
      <c r="AQ488" s="170"/>
      <c r="AR488" s="171"/>
      <c r="AS488" s="171"/>
      <c r="AT488" s="172"/>
      <c r="AU488" s="173"/>
      <c r="AV488" s="173"/>
      <c r="AW488" s="174"/>
      <c r="AX488" s="174"/>
      <c r="AY488" s="175"/>
      <c r="AZ488" s="176"/>
      <c r="BA488" s="158"/>
      <c r="BB488" s="160"/>
      <c r="BC488" s="160"/>
      <c r="BD488" s="161"/>
      <c r="BE488" s="177"/>
      <c r="BF488" s="160"/>
      <c r="BG488" s="161"/>
      <c r="BH488" s="178"/>
      <c r="BI488" s="160"/>
      <c r="BJ488" s="161"/>
      <c r="BK488" s="161"/>
      <c r="BL488" s="160"/>
      <c r="BM488" s="161"/>
      <c r="BN488" s="178"/>
      <c r="BO488" s="178"/>
      <c r="BP488" s="161"/>
      <c r="BQ488" s="161"/>
      <c r="BR488" s="160"/>
      <c r="BS488" s="161"/>
      <c r="BT488" s="179"/>
      <c r="BU488" s="179"/>
      <c r="BV488" s="179"/>
      <c r="BW488" s="180"/>
      <c r="BX488" s="180"/>
      <c r="BY488" s="163"/>
      <c r="BZ488" s="180"/>
      <c r="CA488" s="161"/>
      <c r="CB488" s="180"/>
      <c r="CC488" s="180"/>
      <c r="CD488" s="163"/>
      <c r="CE488" s="180"/>
      <c r="CF488" s="161"/>
      <c r="CG488" s="180"/>
      <c r="CH488" s="180"/>
      <c r="CI488" s="163"/>
      <c r="CJ488" s="180"/>
      <c r="CK488" s="161"/>
      <c r="CL488" s="181"/>
      <c r="CM488" s="160"/>
      <c r="CN488" s="177"/>
      <c r="CO488" s="161"/>
      <c r="CP488" s="181"/>
      <c r="CQ488" s="182"/>
      <c r="CR488" s="183"/>
      <c r="CS488" s="183"/>
      <c r="CT488" s="183"/>
      <c r="CU488" s="149"/>
      <c r="CV488" s="149"/>
      <c r="CW488" s="149"/>
      <c r="CX488" s="149"/>
      <c r="CY488" s="149"/>
      <c r="CZ488" s="156"/>
      <c r="DA488" s="184"/>
      <c r="DB488" s="149"/>
      <c r="DC488" s="156"/>
      <c r="DD488" s="149"/>
    </row>
    <row r="489" spans="2:108" s="141" customFormat="1" x14ac:dyDescent="0.25">
      <c r="B489" s="149"/>
      <c r="C489" s="149"/>
      <c r="D489" s="150"/>
      <c r="E489" s="151"/>
      <c r="F489" s="152"/>
      <c r="G489" s="152"/>
      <c r="H489" s="153"/>
      <c r="I489" s="153"/>
      <c r="J489" s="154"/>
      <c r="K489" s="188"/>
      <c r="L489" s="155"/>
      <c r="M489" s="155"/>
      <c r="N489" s="156"/>
      <c r="O489" s="165"/>
      <c r="P489" s="164"/>
      <c r="Q489" s="149"/>
      <c r="R489" s="149"/>
      <c r="S489" s="157"/>
      <c r="T489" s="158"/>
      <c r="U489" s="157"/>
      <c r="V489" s="159"/>
      <c r="W489" s="159"/>
      <c r="X489" s="160"/>
      <c r="Y489" s="161"/>
      <c r="Z489" s="153"/>
      <c r="AA489" s="153"/>
      <c r="AB489" s="153"/>
      <c r="AC489" s="153"/>
      <c r="AD489" s="153"/>
      <c r="AE489" s="162"/>
      <c r="AF489" s="163"/>
      <c r="AG489" s="166"/>
      <c r="AH489" s="164"/>
      <c r="AI489" s="164"/>
      <c r="AJ489" s="38"/>
      <c r="AK489" s="167"/>
      <c r="AL489" s="168"/>
      <c r="AM489" s="156"/>
      <c r="AN489" s="156"/>
      <c r="AO489" s="156"/>
      <c r="AP489" s="169"/>
      <c r="AQ489" s="170"/>
      <c r="AR489" s="171"/>
      <c r="AS489" s="171"/>
      <c r="AT489" s="172"/>
      <c r="AU489" s="173"/>
      <c r="AV489" s="173"/>
      <c r="AW489" s="174"/>
      <c r="AX489" s="174"/>
      <c r="AY489" s="175"/>
      <c r="AZ489" s="176"/>
      <c r="BA489" s="158"/>
      <c r="BB489" s="160"/>
      <c r="BC489" s="160"/>
      <c r="BD489" s="161"/>
      <c r="BE489" s="177"/>
      <c r="BF489" s="160"/>
      <c r="BG489" s="161"/>
      <c r="BH489" s="178"/>
      <c r="BI489" s="160"/>
      <c r="BJ489" s="161"/>
      <c r="BK489" s="161"/>
      <c r="BL489" s="160"/>
      <c r="BM489" s="161"/>
      <c r="BN489" s="178"/>
      <c r="BO489" s="178"/>
      <c r="BP489" s="161"/>
      <c r="BQ489" s="161"/>
      <c r="BR489" s="160"/>
      <c r="BS489" s="161"/>
      <c r="BT489" s="179"/>
      <c r="BU489" s="179"/>
      <c r="BV489" s="179"/>
      <c r="BW489" s="180"/>
      <c r="BX489" s="180"/>
      <c r="BY489" s="163"/>
      <c r="BZ489" s="180"/>
      <c r="CA489" s="161"/>
      <c r="CB489" s="180"/>
      <c r="CC489" s="180"/>
      <c r="CD489" s="163"/>
      <c r="CE489" s="180"/>
      <c r="CF489" s="161"/>
      <c r="CG489" s="180"/>
      <c r="CH489" s="180"/>
      <c r="CI489" s="163"/>
      <c r="CJ489" s="180"/>
      <c r="CK489" s="161"/>
      <c r="CL489" s="181"/>
      <c r="CM489" s="160"/>
      <c r="CN489" s="177"/>
      <c r="CO489" s="161"/>
      <c r="CP489" s="181"/>
      <c r="CQ489" s="182"/>
      <c r="CR489" s="183"/>
      <c r="CS489" s="183"/>
      <c r="CT489" s="183"/>
      <c r="CU489" s="149"/>
      <c r="CV489" s="149"/>
      <c r="CW489" s="149"/>
      <c r="CX489" s="149"/>
      <c r="CY489" s="149"/>
      <c r="CZ489" s="156"/>
      <c r="DA489" s="184"/>
      <c r="DB489" s="149"/>
      <c r="DC489" s="156"/>
      <c r="DD489" s="149"/>
    </row>
    <row r="490" spans="2:108" s="141" customFormat="1" x14ac:dyDescent="0.25">
      <c r="B490" s="149"/>
      <c r="C490" s="149"/>
      <c r="D490" s="150"/>
      <c r="E490" s="151"/>
      <c r="F490" s="152"/>
      <c r="G490" s="152"/>
      <c r="H490" s="153"/>
      <c r="I490" s="153"/>
      <c r="J490" s="154"/>
      <c r="K490" s="188"/>
      <c r="L490" s="155"/>
      <c r="M490" s="155"/>
      <c r="N490" s="156"/>
      <c r="O490" s="165"/>
      <c r="P490" s="164"/>
      <c r="Q490" s="149"/>
      <c r="R490" s="149"/>
      <c r="S490" s="157"/>
      <c r="T490" s="158"/>
      <c r="U490" s="157"/>
      <c r="V490" s="159"/>
      <c r="W490" s="159"/>
      <c r="X490" s="160"/>
      <c r="Y490" s="161"/>
      <c r="Z490" s="153"/>
      <c r="AA490" s="153"/>
      <c r="AB490" s="153"/>
      <c r="AC490" s="153"/>
      <c r="AD490" s="153"/>
      <c r="AE490" s="162"/>
      <c r="AF490" s="163"/>
      <c r="AG490" s="166"/>
      <c r="AH490" s="164"/>
      <c r="AI490" s="164"/>
      <c r="AJ490" s="38"/>
      <c r="AK490" s="167"/>
      <c r="AL490" s="168"/>
      <c r="AM490" s="156"/>
      <c r="AN490" s="156"/>
      <c r="AO490" s="156"/>
      <c r="AP490" s="169"/>
      <c r="AQ490" s="170"/>
      <c r="AR490" s="171"/>
      <c r="AS490" s="171"/>
      <c r="AT490" s="172"/>
      <c r="AU490" s="173"/>
      <c r="AV490" s="173"/>
      <c r="AW490" s="174"/>
      <c r="AX490" s="174"/>
      <c r="AY490" s="175"/>
      <c r="AZ490" s="176"/>
      <c r="BA490" s="158"/>
      <c r="BB490" s="160"/>
      <c r="BC490" s="160"/>
      <c r="BD490" s="161"/>
      <c r="BE490" s="177"/>
      <c r="BF490" s="160"/>
      <c r="BG490" s="161"/>
      <c r="BH490" s="178"/>
      <c r="BI490" s="160"/>
      <c r="BJ490" s="161"/>
      <c r="BK490" s="161"/>
      <c r="BL490" s="160"/>
      <c r="BM490" s="161"/>
      <c r="BN490" s="178"/>
      <c r="BO490" s="178"/>
      <c r="BP490" s="161"/>
      <c r="BQ490" s="161"/>
      <c r="BR490" s="160"/>
      <c r="BS490" s="161"/>
      <c r="BT490" s="179"/>
      <c r="BU490" s="179"/>
      <c r="BV490" s="179"/>
      <c r="BW490" s="180"/>
      <c r="BX490" s="180"/>
      <c r="BY490" s="163"/>
      <c r="BZ490" s="180"/>
      <c r="CA490" s="161"/>
      <c r="CB490" s="180"/>
      <c r="CC490" s="180"/>
      <c r="CD490" s="163"/>
      <c r="CE490" s="180"/>
      <c r="CF490" s="161"/>
      <c r="CG490" s="180"/>
      <c r="CH490" s="180"/>
      <c r="CI490" s="163"/>
      <c r="CJ490" s="180"/>
      <c r="CK490" s="161"/>
      <c r="CL490" s="181"/>
      <c r="CM490" s="160"/>
      <c r="CN490" s="177"/>
      <c r="CO490" s="161"/>
      <c r="CP490" s="181"/>
      <c r="CQ490" s="182"/>
      <c r="CR490" s="183"/>
      <c r="CS490" s="183"/>
      <c r="CT490" s="183"/>
      <c r="CU490" s="149"/>
      <c r="CV490" s="149"/>
      <c r="CW490" s="149"/>
      <c r="CX490" s="149"/>
      <c r="CY490" s="149"/>
      <c r="CZ490" s="156"/>
      <c r="DA490" s="184"/>
      <c r="DB490" s="149"/>
      <c r="DC490" s="156"/>
      <c r="DD490" s="149"/>
    </row>
    <row r="491" spans="2:108" s="141" customFormat="1" x14ac:dyDescent="0.25">
      <c r="B491" s="149"/>
      <c r="C491" s="149"/>
      <c r="D491" s="150"/>
      <c r="E491" s="151"/>
      <c r="F491" s="152"/>
      <c r="G491" s="152"/>
      <c r="H491" s="153"/>
      <c r="I491" s="153"/>
      <c r="J491" s="154"/>
      <c r="K491" s="188"/>
      <c r="L491" s="155"/>
      <c r="M491" s="155"/>
      <c r="N491" s="156"/>
      <c r="O491" s="165"/>
      <c r="P491" s="164"/>
      <c r="Q491" s="149"/>
      <c r="R491" s="149"/>
      <c r="S491" s="157"/>
      <c r="T491" s="158"/>
      <c r="U491" s="157"/>
      <c r="V491" s="159"/>
      <c r="W491" s="159"/>
      <c r="X491" s="160"/>
      <c r="Y491" s="161"/>
      <c r="Z491" s="153"/>
      <c r="AA491" s="153"/>
      <c r="AB491" s="153"/>
      <c r="AC491" s="153"/>
      <c r="AD491" s="153"/>
      <c r="AE491" s="162"/>
      <c r="AF491" s="163"/>
      <c r="AG491" s="166"/>
      <c r="AH491" s="164"/>
      <c r="AI491" s="164"/>
      <c r="AJ491" s="38"/>
      <c r="AK491" s="167"/>
      <c r="AL491" s="168"/>
      <c r="AM491" s="156"/>
      <c r="AN491" s="156"/>
      <c r="AO491" s="156"/>
      <c r="AP491" s="169"/>
      <c r="AQ491" s="170"/>
      <c r="AR491" s="171"/>
      <c r="AS491" s="171"/>
      <c r="AT491" s="172"/>
      <c r="AU491" s="173"/>
      <c r="AV491" s="173"/>
      <c r="AW491" s="174"/>
      <c r="AX491" s="174"/>
      <c r="AY491" s="175"/>
      <c r="AZ491" s="176"/>
      <c r="BA491" s="158"/>
      <c r="BB491" s="160"/>
      <c r="BC491" s="160"/>
      <c r="BD491" s="161"/>
      <c r="BE491" s="177"/>
      <c r="BF491" s="160"/>
      <c r="BG491" s="161"/>
      <c r="BH491" s="178"/>
      <c r="BI491" s="160"/>
      <c r="BJ491" s="161"/>
      <c r="BK491" s="161"/>
      <c r="BL491" s="160"/>
      <c r="BM491" s="161"/>
      <c r="BN491" s="178"/>
      <c r="BO491" s="178"/>
      <c r="BP491" s="161"/>
      <c r="BQ491" s="161"/>
      <c r="BR491" s="160"/>
      <c r="BS491" s="161"/>
      <c r="BT491" s="179"/>
      <c r="BU491" s="179"/>
      <c r="BV491" s="179"/>
      <c r="BW491" s="180"/>
      <c r="BX491" s="180"/>
      <c r="BY491" s="163"/>
      <c r="BZ491" s="180"/>
      <c r="CA491" s="161"/>
      <c r="CB491" s="180"/>
      <c r="CC491" s="180"/>
      <c r="CD491" s="163"/>
      <c r="CE491" s="180"/>
      <c r="CF491" s="161"/>
      <c r="CG491" s="180"/>
      <c r="CH491" s="180"/>
      <c r="CI491" s="163"/>
      <c r="CJ491" s="180"/>
      <c r="CK491" s="161"/>
      <c r="CL491" s="181"/>
      <c r="CM491" s="160"/>
      <c r="CN491" s="177"/>
      <c r="CO491" s="161"/>
      <c r="CP491" s="181"/>
      <c r="CQ491" s="182"/>
      <c r="CR491" s="183"/>
      <c r="CS491" s="183"/>
      <c r="CT491" s="183"/>
      <c r="CU491" s="149"/>
      <c r="CV491" s="149"/>
      <c r="CW491" s="149"/>
      <c r="CX491" s="149"/>
      <c r="CY491" s="149"/>
      <c r="CZ491" s="156"/>
      <c r="DA491" s="184"/>
      <c r="DB491" s="149"/>
      <c r="DC491" s="156"/>
      <c r="DD491" s="149"/>
    </row>
    <row r="492" spans="2:108" s="141" customFormat="1" x14ac:dyDescent="0.25">
      <c r="B492" s="149"/>
      <c r="C492" s="149"/>
      <c r="D492" s="150"/>
      <c r="E492" s="151"/>
      <c r="F492" s="152"/>
      <c r="G492" s="152"/>
      <c r="H492" s="153"/>
      <c r="I492" s="153"/>
      <c r="J492" s="154"/>
      <c r="K492" s="188"/>
      <c r="L492" s="155"/>
      <c r="M492" s="155"/>
      <c r="N492" s="156"/>
      <c r="O492" s="165"/>
      <c r="P492" s="164"/>
      <c r="Q492" s="149"/>
      <c r="R492" s="149"/>
      <c r="S492" s="157"/>
      <c r="T492" s="158"/>
      <c r="U492" s="157"/>
      <c r="V492" s="159"/>
      <c r="W492" s="159"/>
      <c r="X492" s="160"/>
      <c r="Y492" s="161"/>
      <c r="Z492" s="153"/>
      <c r="AA492" s="153"/>
      <c r="AB492" s="153"/>
      <c r="AC492" s="153"/>
      <c r="AD492" s="153"/>
      <c r="AE492" s="162"/>
      <c r="AF492" s="163"/>
      <c r="AG492" s="166"/>
      <c r="AH492" s="164"/>
      <c r="AI492" s="164"/>
      <c r="AJ492" s="38"/>
      <c r="AK492" s="167"/>
      <c r="AL492" s="168"/>
      <c r="AM492" s="156"/>
      <c r="AN492" s="156"/>
      <c r="AO492" s="156"/>
      <c r="AP492" s="169"/>
      <c r="AQ492" s="170"/>
      <c r="AR492" s="171"/>
      <c r="AS492" s="171"/>
      <c r="AT492" s="172"/>
      <c r="AU492" s="173"/>
      <c r="AV492" s="173"/>
      <c r="AW492" s="174"/>
      <c r="AX492" s="174"/>
      <c r="AY492" s="175"/>
      <c r="AZ492" s="176"/>
      <c r="BA492" s="158"/>
      <c r="BB492" s="160"/>
      <c r="BC492" s="160"/>
      <c r="BD492" s="161"/>
      <c r="BE492" s="177"/>
      <c r="BF492" s="160"/>
      <c r="BG492" s="161"/>
      <c r="BH492" s="178"/>
      <c r="BI492" s="160"/>
      <c r="BJ492" s="161"/>
      <c r="BK492" s="161"/>
      <c r="BL492" s="160"/>
      <c r="BM492" s="161"/>
      <c r="BN492" s="178"/>
      <c r="BO492" s="178"/>
      <c r="BP492" s="161"/>
      <c r="BQ492" s="161"/>
      <c r="BR492" s="160"/>
      <c r="BS492" s="161"/>
      <c r="BT492" s="179"/>
      <c r="BU492" s="179"/>
      <c r="BV492" s="179"/>
      <c r="BW492" s="180"/>
      <c r="BX492" s="180"/>
      <c r="BY492" s="163"/>
      <c r="BZ492" s="180"/>
      <c r="CA492" s="161"/>
      <c r="CB492" s="180"/>
      <c r="CC492" s="180"/>
      <c r="CD492" s="163"/>
      <c r="CE492" s="180"/>
      <c r="CF492" s="161"/>
      <c r="CG492" s="180"/>
      <c r="CH492" s="180"/>
      <c r="CI492" s="163"/>
      <c r="CJ492" s="180"/>
      <c r="CK492" s="161"/>
      <c r="CL492" s="181"/>
      <c r="CM492" s="160"/>
      <c r="CN492" s="177"/>
      <c r="CO492" s="161"/>
      <c r="CP492" s="181"/>
      <c r="CQ492" s="182"/>
      <c r="CR492" s="183"/>
      <c r="CS492" s="183"/>
      <c r="CT492" s="183"/>
      <c r="CU492" s="149"/>
      <c r="CV492" s="149"/>
      <c r="CW492" s="149"/>
      <c r="CX492" s="149"/>
      <c r="CY492" s="149"/>
      <c r="CZ492" s="156"/>
      <c r="DA492" s="184"/>
      <c r="DB492" s="149"/>
      <c r="DC492" s="156"/>
      <c r="DD492" s="149"/>
    </row>
    <row r="493" spans="2:108" s="141" customFormat="1" x14ac:dyDescent="0.25">
      <c r="B493" s="149"/>
      <c r="C493" s="149"/>
      <c r="D493" s="150"/>
      <c r="E493" s="151"/>
      <c r="F493" s="152"/>
      <c r="G493" s="152"/>
      <c r="H493" s="153"/>
      <c r="I493" s="153"/>
      <c r="J493" s="154"/>
      <c r="K493" s="188"/>
      <c r="L493" s="155"/>
      <c r="M493" s="155"/>
      <c r="N493" s="156"/>
      <c r="O493" s="165"/>
      <c r="P493" s="164"/>
      <c r="Q493" s="149"/>
      <c r="R493" s="149"/>
      <c r="S493" s="157"/>
      <c r="T493" s="158"/>
      <c r="U493" s="157"/>
      <c r="V493" s="159"/>
      <c r="W493" s="159"/>
      <c r="X493" s="160"/>
      <c r="Y493" s="161"/>
      <c r="Z493" s="153"/>
      <c r="AA493" s="153"/>
      <c r="AB493" s="153"/>
      <c r="AC493" s="153"/>
      <c r="AD493" s="153"/>
      <c r="AE493" s="162"/>
      <c r="AF493" s="163"/>
      <c r="AG493" s="166"/>
      <c r="AH493" s="164"/>
      <c r="AI493" s="164"/>
      <c r="AJ493" s="38"/>
      <c r="AK493" s="167"/>
      <c r="AL493" s="168"/>
      <c r="AM493" s="156"/>
      <c r="AN493" s="156"/>
      <c r="AO493" s="156"/>
      <c r="AP493" s="169"/>
      <c r="AQ493" s="170"/>
      <c r="AR493" s="171"/>
      <c r="AS493" s="171"/>
      <c r="AT493" s="172"/>
      <c r="AU493" s="173"/>
      <c r="AV493" s="173"/>
      <c r="AW493" s="174"/>
      <c r="AX493" s="174"/>
      <c r="AY493" s="175"/>
      <c r="AZ493" s="176"/>
      <c r="BA493" s="158"/>
      <c r="BB493" s="160"/>
      <c r="BC493" s="160"/>
      <c r="BD493" s="161"/>
      <c r="BE493" s="177"/>
      <c r="BF493" s="160"/>
      <c r="BG493" s="161"/>
      <c r="BH493" s="178"/>
      <c r="BI493" s="160"/>
      <c r="BJ493" s="161"/>
      <c r="BK493" s="161"/>
      <c r="BL493" s="160"/>
      <c r="BM493" s="161"/>
      <c r="BN493" s="178"/>
      <c r="BO493" s="178"/>
      <c r="BP493" s="161"/>
      <c r="BQ493" s="161"/>
      <c r="BR493" s="160"/>
      <c r="BS493" s="161"/>
      <c r="BT493" s="179"/>
      <c r="BU493" s="179"/>
      <c r="BV493" s="179"/>
      <c r="BW493" s="180"/>
      <c r="BX493" s="180"/>
      <c r="BY493" s="163"/>
      <c r="BZ493" s="180"/>
      <c r="CA493" s="161"/>
      <c r="CB493" s="180"/>
      <c r="CC493" s="180"/>
      <c r="CD493" s="163"/>
      <c r="CE493" s="180"/>
      <c r="CF493" s="161"/>
      <c r="CG493" s="180"/>
      <c r="CH493" s="180"/>
      <c r="CI493" s="163"/>
      <c r="CJ493" s="180"/>
      <c r="CK493" s="161"/>
      <c r="CL493" s="181"/>
      <c r="CM493" s="160"/>
      <c r="CN493" s="177"/>
      <c r="CO493" s="161"/>
      <c r="CP493" s="181"/>
      <c r="CQ493" s="182"/>
      <c r="CR493" s="183"/>
      <c r="CS493" s="183"/>
      <c r="CT493" s="183"/>
      <c r="CU493" s="149"/>
      <c r="CV493" s="149"/>
      <c r="CW493" s="149"/>
      <c r="CX493" s="149"/>
      <c r="CY493" s="149"/>
      <c r="CZ493" s="156"/>
      <c r="DA493" s="184"/>
      <c r="DB493" s="149"/>
      <c r="DC493" s="156"/>
      <c r="DD493" s="149"/>
    </row>
    <row r="494" spans="2:108" s="141" customFormat="1" x14ac:dyDescent="0.25">
      <c r="B494" s="149"/>
      <c r="C494" s="149"/>
      <c r="D494" s="150"/>
      <c r="E494" s="151"/>
      <c r="F494" s="152"/>
      <c r="G494" s="152"/>
      <c r="H494" s="153"/>
      <c r="I494" s="153"/>
      <c r="J494" s="154"/>
      <c r="K494" s="188"/>
      <c r="L494" s="155"/>
      <c r="M494" s="155"/>
      <c r="N494" s="156"/>
      <c r="O494" s="165"/>
      <c r="P494" s="164"/>
      <c r="Q494" s="149"/>
      <c r="R494" s="149"/>
      <c r="S494" s="157"/>
      <c r="T494" s="158"/>
      <c r="U494" s="157"/>
      <c r="V494" s="159"/>
      <c r="W494" s="159"/>
      <c r="X494" s="160"/>
      <c r="Y494" s="161"/>
      <c r="Z494" s="153"/>
      <c r="AA494" s="153"/>
      <c r="AB494" s="153"/>
      <c r="AC494" s="153"/>
      <c r="AD494" s="153"/>
      <c r="AE494" s="162"/>
      <c r="AF494" s="163"/>
      <c r="AG494" s="166"/>
      <c r="AH494" s="164"/>
      <c r="AI494" s="164"/>
      <c r="AJ494" s="38"/>
      <c r="AK494" s="167"/>
      <c r="AL494" s="168"/>
      <c r="AM494" s="156"/>
      <c r="AN494" s="156"/>
      <c r="AO494" s="156"/>
      <c r="AP494" s="169"/>
      <c r="AQ494" s="170"/>
      <c r="AR494" s="171"/>
      <c r="AS494" s="171"/>
      <c r="AT494" s="172"/>
      <c r="AU494" s="173"/>
      <c r="AV494" s="173"/>
      <c r="AW494" s="174"/>
      <c r="AX494" s="174"/>
      <c r="AY494" s="175"/>
      <c r="AZ494" s="176"/>
      <c r="BA494" s="158"/>
      <c r="BB494" s="160"/>
      <c r="BC494" s="160"/>
      <c r="BD494" s="161"/>
      <c r="BE494" s="177"/>
      <c r="BF494" s="160"/>
      <c r="BG494" s="161"/>
      <c r="BH494" s="178"/>
      <c r="BI494" s="160"/>
      <c r="BJ494" s="161"/>
      <c r="BK494" s="161"/>
      <c r="BL494" s="160"/>
      <c r="BM494" s="161"/>
      <c r="BN494" s="178"/>
      <c r="BO494" s="178"/>
      <c r="BP494" s="161"/>
      <c r="BQ494" s="161"/>
      <c r="BR494" s="160"/>
      <c r="BS494" s="161"/>
      <c r="BT494" s="179"/>
      <c r="BU494" s="179"/>
      <c r="BV494" s="179"/>
      <c r="BW494" s="180"/>
      <c r="BX494" s="180"/>
      <c r="BY494" s="163"/>
      <c r="BZ494" s="180"/>
      <c r="CA494" s="161"/>
      <c r="CB494" s="180"/>
      <c r="CC494" s="180"/>
      <c r="CD494" s="163"/>
      <c r="CE494" s="180"/>
      <c r="CF494" s="161"/>
      <c r="CG494" s="180"/>
      <c r="CH494" s="180"/>
      <c r="CI494" s="163"/>
      <c r="CJ494" s="180"/>
      <c r="CK494" s="161"/>
      <c r="CL494" s="181"/>
      <c r="CM494" s="160"/>
      <c r="CN494" s="177"/>
      <c r="CO494" s="161"/>
      <c r="CP494" s="181"/>
      <c r="CQ494" s="182"/>
      <c r="CR494" s="183"/>
      <c r="CS494" s="183"/>
      <c r="CT494" s="183"/>
      <c r="CU494" s="149"/>
      <c r="CV494" s="149"/>
      <c r="CW494" s="149"/>
      <c r="CX494" s="149"/>
      <c r="CY494" s="149"/>
      <c r="CZ494" s="156"/>
      <c r="DA494" s="184"/>
      <c r="DB494" s="149"/>
      <c r="DC494" s="156"/>
      <c r="DD494" s="149"/>
    </row>
    <row r="495" spans="2:108" s="141" customFormat="1" x14ac:dyDescent="0.25">
      <c r="B495" s="149"/>
      <c r="C495" s="149"/>
      <c r="D495" s="150"/>
      <c r="E495" s="151"/>
      <c r="F495" s="152"/>
      <c r="G495" s="152"/>
      <c r="H495" s="153"/>
      <c r="I495" s="153"/>
      <c r="J495" s="154"/>
      <c r="K495" s="188"/>
      <c r="L495" s="155"/>
      <c r="M495" s="155"/>
      <c r="N495" s="156"/>
      <c r="O495" s="165"/>
      <c r="P495" s="164"/>
      <c r="Q495" s="149"/>
      <c r="R495" s="149"/>
      <c r="S495" s="157"/>
      <c r="T495" s="158"/>
      <c r="U495" s="157"/>
      <c r="V495" s="159"/>
      <c r="W495" s="159"/>
      <c r="X495" s="160"/>
      <c r="Y495" s="161"/>
      <c r="Z495" s="153"/>
      <c r="AA495" s="153"/>
      <c r="AB495" s="153"/>
      <c r="AC495" s="153"/>
      <c r="AD495" s="153"/>
      <c r="AE495" s="162"/>
      <c r="AF495" s="163"/>
      <c r="AG495" s="166"/>
      <c r="AH495" s="164"/>
      <c r="AI495" s="164"/>
      <c r="AJ495" s="38"/>
      <c r="AK495" s="167"/>
      <c r="AL495" s="168"/>
      <c r="AM495" s="156"/>
      <c r="AN495" s="156"/>
      <c r="AO495" s="156"/>
      <c r="AP495" s="169"/>
      <c r="AQ495" s="170"/>
      <c r="AR495" s="171"/>
      <c r="AS495" s="171"/>
      <c r="AT495" s="172"/>
      <c r="AU495" s="173"/>
      <c r="AV495" s="173"/>
      <c r="AW495" s="174"/>
      <c r="AX495" s="174"/>
      <c r="AY495" s="175"/>
      <c r="AZ495" s="176"/>
      <c r="BA495" s="158"/>
      <c r="BB495" s="160"/>
      <c r="BC495" s="160"/>
      <c r="BD495" s="161"/>
      <c r="BE495" s="177"/>
      <c r="BF495" s="160"/>
      <c r="BG495" s="161"/>
      <c r="BH495" s="178"/>
      <c r="BI495" s="160"/>
      <c r="BJ495" s="161"/>
      <c r="BK495" s="161"/>
      <c r="BL495" s="160"/>
      <c r="BM495" s="161"/>
      <c r="BN495" s="178"/>
      <c r="BO495" s="178"/>
      <c r="BP495" s="161"/>
      <c r="BQ495" s="161"/>
      <c r="BR495" s="160"/>
      <c r="BS495" s="161"/>
      <c r="BT495" s="179"/>
      <c r="BU495" s="179"/>
      <c r="BV495" s="179"/>
      <c r="BW495" s="180"/>
      <c r="BX495" s="180"/>
      <c r="BY495" s="163"/>
      <c r="BZ495" s="180"/>
      <c r="CA495" s="161"/>
      <c r="CB495" s="180"/>
      <c r="CC495" s="180"/>
      <c r="CD495" s="163"/>
      <c r="CE495" s="180"/>
      <c r="CF495" s="161"/>
      <c r="CG495" s="180"/>
      <c r="CH495" s="180"/>
      <c r="CI495" s="163"/>
      <c r="CJ495" s="180"/>
      <c r="CK495" s="161"/>
      <c r="CL495" s="181"/>
      <c r="CM495" s="160"/>
      <c r="CN495" s="177"/>
      <c r="CO495" s="161"/>
      <c r="CP495" s="181"/>
      <c r="CQ495" s="182"/>
      <c r="CR495" s="183"/>
      <c r="CS495" s="183"/>
      <c r="CT495" s="183"/>
      <c r="CU495" s="149"/>
      <c r="CV495" s="149"/>
      <c r="CW495" s="149"/>
      <c r="CX495" s="149"/>
      <c r="CY495" s="149"/>
      <c r="CZ495" s="156"/>
      <c r="DA495" s="184"/>
      <c r="DB495" s="149"/>
      <c r="DC495" s="156"/>
      <c r="DD495" s="149"/>
    </row>
    <row r="496" spans="2:108" s="141" customFormat="1" x14ac:dyDescent="0.25">
      <c r="B496" s="149"/>
      <c r="C496" s="149"/>
      <c r="D496" s="150"/>
      <c r="E496" s="151"/>
      <c r="F496" s="152"/>
      <c r="G496" s="152"/>
      <c r="H496" s="153"/>
      <c r="I496" s="153"/>
      <c r="J496" s="154"/>
      <c r="K496" s="188"/>
      <c r="L496" s="155"/>
      <c r="M496" s="155"/>
      <c r="N496" s="156"/>
      <c r="O496" s="165"/>
      <c r="P496" s="164"/>
      <c r="Q496" s="149"/>
      <c r="R496" s="149"/>
      <c r="S496" s="157"/>
      <c r="T496" s="158"/>
      <c r="U496" s="157"/>
      <c r="V496" s="159"/>
      <c r="W496" s="159"/>
      <c r="X496" s="160"/>
      <c r="Y496" s="161"/>
      <c r="Z496" s="153"/>
      <c r="AA496" s="153"/>
      <c r="AB496" s="153"/>
      <c r="AC496" s="153"/>
      <c r="AD496" s="153"/>
      <c r="AE496" s="162"/>
      <c r="AF496" s="163"/>
      <c r="AG496" s="166"/>
      <c r="AH496" s="164"/>
      <c r="AI496" s="164"/>
      <c r="AJ496" s="38"/>
      <c r="AK496" s="167"/>
      <c r="AL496" s="168"/>
      <c r="AM496" s="156"/>
      <c r="AN496" s="156"/>
      <c r="AO496" s="156"/>
      <c r="AP496" s="169"/>
      <c r="AQ496" s="170"/>
      <c r="AR496" s="171"/>
      <c r="AS496" s="171"/>
      <c r="AT496" s="172"/>
      <c r="AU496" s="173"/>
      <c r="AV496" s="173"/>
      <c r="AW496" s="174"/>
      <c r="AX496" s="174"/>
      <c r="AY496" s="175"/>
      <c r="AZ496" s="176"/>
      <c r="BA496" s="158"/>
      <c r="BB496" s="160"/>
      <c r="BC496" s="160"/>
      <c r="BD496" s="161"/>
      <c r="BE496" s="177"/>
      <c r="BF496" s="160"/>
      <c r="BG496" s="161"/>
      <c r="BH496" s="178"/>
      <c r="BI496" s="160"/>
      <c r="BJ496" s="161"/>
      <c r="BK496" s="161"/>
      <c r="BL496" s="160"/>
      <c r="BM496" s="161"/>
      <c r="BN496" s="178"/>
      <c r="BO496" s="178"/>
      <c r="BP496" s="161"/>
      <c r="BQ496" s="161"/>
      <c r="BR496" s="160"/>
      <c r="BS496" s="161"/>
      <c r="BT496" s="179"/>
      <c r="BU496" s="179"/>
      <c r="BV496" s="179"/>
      <c r="BW496" s="180"/>
      <c r="BX496" s="180"/>
      <c r="BY496" s="163"/>
      <c r="BZ496" s="180"/>
      <c r="CA496" s="161"/>
      <c r="CB496" s="180"/>
      <c r="CC496" s="180"/>
      <c r="CD496" s="163"/>
      <c r="CE496" s="180"/>
      <c r="CF496" s="161"/>
      <c r="CG496" s="180"/>
      <c r="CH496" s="180"/>
      <c r="CI496" s="163"/>
      <c r="CJ496" s="180"/>
      <c r="CK496" s="161"/>
      <c r="CL496" s="181"/>
      <c r="CM496" s="160"/>
      <c r="CN496" s="177"/>
      <c r="CO496" s="161"/>
      <c r="CP496" s="181"/>
      <c r="CQ496" s="182"/>
      <c r="CR496" s="183"/>
      <c r="CS496" s="183"/>
      <c r="CT496" s="183"/>
      <c r="CU496" s="149"/>
      <c r="CV496" s="149"/>
      <c r="CW496" s="149"/>
      <c r="CX496" s="149"/>
      <c r="CY496" s="149"/>
      <c r="CZ496" s="156"/>
      <c r="DA496" s="184"/>
      <c r="DB496" s="149"/>
      <c r="DC496" s="156"/>
      <c r="DD496" s="149"/>
    </row>
    <row r="497" spans="2:108" s="141" customFormat="1" x14ac:dyDescent="0.25">
      <c r="B497" s="149"/>
      <c r="C497" s="149"/>
      <c r="D497" s="150"/>
      <c r="E497" s="151"/>
      <c r="F497" s="152"/>
      <c r="G497" s="152"/>
      <c r="H497" s="153"/>
      <c r="I497" s="153"/>
      <c r="J497" s="154"/>
      <c r="K497" s="188"/>
      <c r="L497" s="155"/>
      <c r="M497" s="155"/>
      <c r="N497" s="156"/>
      <c r="O497" s="165"/>
      <c r="P497" s="164"/>
      <c r="Q497" s="149"/>
      <c r="R497" s="149"/>
      <c r="S497" s="157"/>
      <c r="T497" s="158"/>
      <c r="U497" s="157"/>
      <c r="V497" s="159"/>
      <c r="W497" s="159"/>
      <c r="X497" s="160"/>
      <c r="Y497" s="161"/>
      <c r="Z497" s="153"/>
      <c r="AA497" s="153"/>
      <c r="AB497" s="153"/>
      <c r="AC497" s="153"/>
      <c r="AD497" s="153"/>
      <c r="AE497" s="162"/>
      <c r="AF497" s="163"/>
      <c r="AG497" s="166"/>
      <c r="AH497" s="164"/>
      <c r="AI497" s="164"/>
      <c r="AJ497" s="38"/>
      <c r="AK497" s="167"/>
      <c r="AL497" s="168"/>
      <c r="AM497" s="156"/>
      <c r="AN497" s="156"/>
      <c r="AO497" s="156"/>
      <c r="AP497" s="169"/>
      <c r="AQ497" s="170"/>
      <c r="AR497" s="171"/>
      <c r="AS497" s="171"/>
      <c r="AT497" s="172"/>
      <c r="AU497" s="173"/>
      <c r="AV497" s="173"/>
      <c r="AW497" s="174"/>
      <c r="AX497" s="174"/>
      <c r="AY497" s="175"/>
      <c r="AZ497" s="176"/>
      <c r="BA497" s="158"/>
      <c r="BB497" s="160"/>
      <c r="BC497" s="160"/>
      <c r="BD497" s="161"/>
      <c r="BE497" s="177"/>
      <c r="BF497" s="160"/>
      <c r="BG497" s="161"/>
      <c r="BH497" s="178"/>
      <c r="BI497" s="160"/>
      <c r="BJ497" s="161"/>
      <c r="BK497" s="161"/>
      <c r="BL497" s="160"/>
      <c r="BM497" s="161"/>
      <c r="BN497" s="178"/>
      <c r="BO497" s="178"/>
      <c r="BP497" s="161"/>
      <c r="BQ497" s="161"/>
      <c r="BR497" s="160"/>
      <c r="BS497" s="161"/>
      <c r="BT497" s="179"/>
      <c r="BU497" s="179"/>
      <c r="BV497" s="179"/>
      <c r="BW497" s="180"/>
      <c r="BX497" s="180"/>
      <c r="BY497" s="163"/>
      <c r="BZ497" s="180"/>
      <c r="CA497" s="161"/>
      <c r="CB497" s="180"/>
      <c r="CC497" s="180"/>
      <c r="CD497" s="163"/>
      <c r="CE497" s="180"/>
      <c r="CF497" s="161"/>
      <c r="CG497" s="180"/>
      <c r="CH497" s="180"/>
      <c r="CI497" s="163"/>
      <c r="CJ497" s="180"/>
      <c r="CK497" s="161"/>
      <c r="CL497" s="181"/>
      <c r="CM497" s="160"/>
      <c r="CN497" s="177"/>
      <c r="CO497" s="161"/>
      <c r="CP497" s="181"/>
      <c r="CQ497" s="182"/>
      <c r="CR497" s="183"/>
      <c r="CS497" s="183"/>
      <c r="CT497" s="183"/>
      <c r="CU497" s="149"/>
      <c r="CV497" s="149"/>
      <c r="CW497" s="149"/>
      <c r="CX497" s="149"/>
      <c r="CY497" s="149"/>
      <c r="CZ497" s="156"/>
      <c r="DA497" s="184"/>
      <c r="DB497" s="149"/>
      <c r="DC497" s="156"/>
      <c r="DD497" s="149"/>
    </row>
    <row r="498" spans="2:108" s="141" customFormat="1" x14ac:dyDescent="0.25">
      <c r="B498" s="149"/>
      <c r="C498" s="149"/>
      <c r="D498" s="150"/>
      <c r="E498" s="151"/>
      <c r="F498" s="152"/>
      <c r="G498" s="152"/>
      <c r="H498" s="153"/>
      <c r="I498" s="153"/>
      <c r="J498" s="154"/>
      <c r="K498" s="188"/>
      <c r="L498" s="155"/>
      <c r="M498" s="155"/>
      <c r="N498" s="156"/>
      <c r="O498" s="165"/>
      <c r="P498" s="164"/>
      <c r="Q498" s="149"/>
      <c r="R498" s="149"/>
      <c r="S498" s="157"/>
      <c r="T498" s="158"/>
      <c r="U498" s="157"/>
      <c r="V498" s="159"/>
      <c r="W498" s="159"/>
      <c r="X498" s="160"/>
      <c r="Y498" s="161"/>
      <c r="Z498" s="153"/>
      <c r="AA498" s="153"/>
      <c r="AB498" s="153"/>
      <c r="AC498" s="153"/>
      <c r="AD498" s="153"/>
      <c r="AE498" s="162"/>
      <c r="AF498" s="163"/>
      <c r="AG498" s="166"/>
      <c r="AH498" s="164"/>
      <c r="AI498" s="164"/>
      <c r="AJ498" s="38"/>
      <c r="AK498" s="167"/>
      <c r="AL498" s="168"/>
      <c r="AM498" s="156"/>
      <c r="AN498" s="156"/>
      <c r="AO498" s="156"/>
      <c r="AP498" s="169"/>
      <c r="AQ498" s="170"/>
      <c r="AR498" s="171"/>
      <c r="AS498" s="171"/>
      <c r="AT498" s="172"/>
      <c r="AU498" s="173"/>
      <c r="AV498" s="173"/>
      <c r="AW498" s="174"/>
      <c r="AX498" s="174"/>
      <c r="AY498" s="175"/>
      <c r="AZ498" s="176"/>
      <c r="BA498" s="158"/>
      <c r="BB498" s="160"/>
      <c r="BC498" s="160"/>
      <c r="BD498" s="161"/>
      <c r="BE498" s="177"/>
      <c r="BF498" s="160"/>
      <c r="BG498" s="161"/>
      <c r="BH498" s="178"/>
      <c r="BI498" s="160"/>
      <c r="BJ498" s="161"/>
      <c r="BK498" s="161"/>
      <c r="BL498" s="160"/>
      <c r="BM498" s="161"/>
      <c r="BN498" s="178"/>
      <c r="BO498" s="178"/>
      <c r="BP498" s="161"/>
      <c r="BQ498" s="161"/>
      <c r="BR498" s="160"/>
      <c r="BS498" s="161"/>
      <c r="BT498" s="179"/>
      <c r="BU498" s="179"/>
      <c r="BV498" s="179"/>
      <c r="BW498" s="180"/>
      <c r="BX498" s="180"/>
      <c r="BY498" s="163"/>
      <c r="BZ498" s="180"/>
      <c r="CA498" s="161"/>
      <c r="CB498" s="180"/>
      <c r="CC498" s="180"/>
      <c r="CD498" s="163"/>
      <c r="CE498" s="180"/>
      <c r="CF498" s="161"/>
      <c r="CG498" s="180"/>
      <c r="CH498" s="180"/>
      <c r="CI498" s="163"/>
      <c r="CJ498" s="180"/>
      <c r="CK498" s="161"/>
      <c r="CL498" s="181"/>
      <c r="CM498" s="160"/>
      <c r="CN498" s="177"/>
      <c r="CO498" s="161"/>
      <c r="CP498" s="181"/>
      <c r="CQ498" s="182"/>
      <c r="CR498" s="183"/>
      <c r="CS498" s="183"/>
      <c r="CT498" s="183"/>
      <c r="CU498" s="149"/>
      <c r="CV498" s="149"/>
      <c r="CW498" s="149"/>
      <c r="CX498" s="149"/>
      <c r="CY498" s="149"/>
      <c r="CZ498" s="156"/>
      <c r="DA498" s="184"/>
      <c r="DB498" s="149"/>
      <c r="DC498" s="156"/>
      <c r="DD498" s="149"/>
    </row>
    <row r="499" spans="2:108" s="141" customFormat="1" x14ac:dyDescent="0.25">
      <c r="B499" s="149"/>
      <c r="C499" s="149"/>
      <c r="D499" s="150"/>
      <c r="E499" s="151"/>
      <c r="F499" s="152"/>
      <c r="G499" s="152"/>
      <c r="H499" s="153"/>
      <c r="I499" s="153"/>
      <c r="J499" s="154"/>
      <c r="K499" s="188"/>
      <c r="L499" s="155"/>
      <c r="M499" s="155"/>
      <c r="N499" s="156"/>
      <c r="O499" s="165"/>
      <c r="P499" s="164"/>
      <c r="Q499" s="149"/>
      <c r="R499" s="149"/>
      <c r="S499" s="157"/>
      <c r="T499" s="158"/>
      <c r="U499" s="157"/>
      <c r="V499" s="159"/>
      <c r="W499" s="159"/>
      <c r="X499" s="160"/>
      <c r="Y499" s="161"/>
      <c r="Z499" s="153"/>
      <c r="AA499" s="153"/>
      <c r="AB499" s="153"/>
      <c r="AC499" s="153"/>
      <c r="AD499" s="153"/>
      <c r="AE499" s="162"/>
      <c r="AF499" s="163"/>
      <c r="AG499" s="166"/>
      <c r="AH499" s="164"/>
      <c r="AI499" s="164"/>
      <c r="AJ499" s="38"/>
      <c r="AK499" s="167"/>
      <c r="AL499" s="168"/>
      <c r="AM499" s="156"/>
      <c r="AN499" s="156"/>
      <c r="AO499" s="156"/>
      <c r="AP499" s="169"/>
      <c r="AQ499" s="170"/>
      <c r="AR499" s="171"/>
      <c r="AS499" s="171"/>
      <c r="AT499" s="172"/>
      <c r="AU499" s="173"/>
      <c r="AV499" s="173"/>
      <c r="AW499" s="174"/>
      <c r="AX499" s="174"/>
      <c r="AY499" s="175"/>
      <c r="AZ499" s="176"/>
      <c r="BA499" s="158"/>
      <c r="BB499" s="160"/>
      <c r="BC499" s="160"/>
      <c r="BD499" s="161"/>
      <c r="BE499" s="177"/>
      <c r="BF499" s="160"/>
      <c r="BG499" s="161"/>
      <c r="BH499" s="178"/>
      <c r="BI499" s="160"/>
      <c r="BJ499" s="161"/>
      <c r="BK499" s="161"/>
      <c r="BL499" s="160"/>
      <c r="BM499" s="161"/>
      <c r="BN499" s="178"/>
      <c r="BO499" s="178"/>
      <c r="BP499" s="161"/>
      <c r="BQ499" s="161"/>
      <c r="BR499" s="160"/>
      <c r="BS499" s="161"/>
      <c r="BT499" s="179"/>
      <c r="BU499" s="179"/>
      <c r="BV499" s="179"/>
      <c r="BW499" s="180"/>
      <c r="BX499" s="180"/>
      <c r="BY499" s="163"/>
      <c r="BZ499" s="180"/>
      <c r="CA499" s="161"/>
      <c r="CB499" s="180"/>
      <c r="CC499" s="180"/>
      <c r="CD499" s="163"/>
      <c r="CE499" s="180"/>
      <c r="CF499" s="161"/>
      <c r="CG499" s="180"/>
      <c r="CH499" s="180"/>
      <c r="CI499" s="163"/>
      <c r="CJ499" s="180"/>
      <c r="CK499" s="161"/>
      <c r="CL499" s="181"/>
      <c r="CM499" s="160"/>
      <c r="CN499" s="177"/>
      <c r="CO499" s="161"/>
      <c r="CP499" s="181"/>
      <c r="CQ499" s="182"/>
      <c r="CR499" s="183"/>
      <c r="CS499" s="183"/>
      <c r="CT499" s="183"/>
      <c r="CU499" s="149"/>
      <c r="CV499" s="149"/>
      <c r="CW499" s="149"/>
      <c r="CX499" s="149"/>
      <c r="CY499" s="149"/>
      <c r="CZ499" s="156"/>
      <c r="DA499" s="184"/>
      <c r="DB499" s="149"/>
      <c r="DC499" s="156"/>
      <c r="DD499" s="149"/>
    </row>
    <row r="500" spans="2:108" s="141" customFormat="1" x14ac:dyDescent="0.25">
      <c r="B500" s="149"/>
      <c r="C500" s="149"/>
      <c r="D500" s="150"/>
      <c r="E500" s="151"/>
      <c r="F500" s="152"/>
      <c r="G500" s="152"/>
      <c r="H500" s="153"/>
      <c r="I500" s="153"/>
      <c r="J500" s="154"/>
      <c r="K500" s="188"/>
      <c r="L500" s="155"/>
      <c r="M500" s="155"/>
      <c r="N500" s="156"/>
      <c r="O500" s="165"/>
      <c r="P500" s="164"/>
      <c r="Q500" s="149"/>
      <c r="R500" s="149"/>
      <c r="S500" s="157"/>
      <c r="T500" s="158"/>
      <c r="U500" s="157"/>
      <c r="V500" s="159"/>
      <c r="W500" s="159"/>
      <c r="X500" s="160"/>
      <c r="Y500" s="161"/>
      <c r="Z500" s="153"/>
      <c r="AA500" s="153"/>
      <c r="AB500" s="153"/>
      <c r="AC500" s="153"/>
      <c r="AD500" s="153"/>
      <c r="AE500" s="162"/>
      <c r="AF500" s="163"/>
      <c r="AG500" s="166"/>
      <c r="AH500" s="164"/>
      <c r="AI500" s="164"/>
      <c r="AJ500" s="38"/>
      <c r="AK500" s="167"/>
      <c r="AL500" s="168"/>
      <c r="AM500" s="156"/>
      <c r="AN500" s="156"/>
      <c r="AO500" s="156"/>
      <c r="AP500" s="169"/>
      <c r="AQ500" s="170"/>
      <c r="AR500" s="171"/>
      <c r="AS500" s="171"/>
      <c r="AT500" s="172"/>
      <c r="AU500" s="173"/>
      <c r="AV500" s="173"/>
      <c r="AW500" s="174"/>
      <c r="AX500" s="174"/>
      <c r="AY500" s="175"/>
      <c r="AZ500" s="176"/>
      <c r="BA500" s="158"/>
      <c r="BB500" s="160"/>
      <c r="BC500" s="160"/>
      <c r="BD500" s="161"/>
      <c r="BE500" s="177"/>
      <c r="BF500" s="160"/>
      <c r="BG500" s="161"/>
      <c r="BH500" s="178"/>
      <c r="BI500" s="160"/>
      <c r="BJ500" s="161"/>
      <c r="BK500" s="161"/>
      <c r="BL500" s="160"/>
      <c r="BM500" s="161"/>
      <c r="BN500" s="178"/>
      <c r="BO500" s="178"/>
      <c r="BP500" s="161"/>
      <c r="BQ500" s="161"/>
      <c r="BR500" s="160"/>
      <c r="BS500" s="161"/>
      <c r="BT500" s="179"/>
      <c r="BU500" s="179"/>
      <c r="BV500" s="179"/>
      <c r="BW500" s="180"/>
      <c r="BX500" s="180"/>
      <c r="BY500" s="163"/>
      <c r="BZ500" s="180"/>
      <c r="CA500" s="161"/>
      <c r="CB500" s="180"/>
      <c r="CC500" s="180"/>
      <c r="CD500" s="163"/>
      <c r="CE500" s="180"/>
      <c r="CF500" s="161"/>
      <c r="CG500" s="180"/>
      <c r="CH500" s="180"/>
      <c r="CI500" s="163"/>
      <c r="CJ500" s="180"/>
      <c r="CK500" s="161"/>
      <c r="CL500" s="181"/>
      <c r="CM500" s="160"/>
      <c r="CN500" s="177"/>
      <c r="CO500" s="161"/>
      <c r="CP500" s="181"/>
      <c r="CQ500" s="182"/>
      <c r="CR500" s="183"/>
      <c r="CS500" s="183"/>
      <c r="CT500" s="183"/>
      <c r="CU500" s="149"/>
      <c r="CV500" s="149"/>
      <c r="CW500" s="149"/>
      <c r="CX500" s="149"/>
      <c r="CY500" s="149"/>
      <c r="CZ500" s="156"/>
      <c r="DA500" s="184"/>
      <c r="DB500" s="149"/>
      <c r="DC500" s="156"/>
      <c r="DD500" s="149"/>
    </row>
    <row r="501" spans="2:108" s="141" customFormat="1" x14ac:dyDescent="0.25">
      <c r="B501" s="149"/>
      <c r="C501" s="149"/>
      <c r="D501" s="150"/>
      <c r="E501" s="151"/>
      <c r="F501" s="152"/>
      <c r="G501" s="152"/>
      <c r="H501" s="153"/>
      <c r="I501" s="153"/>
      <c r="J501" s="154"/>
      <c r="K501" s="188"/>
      <c r="L501" s="155"/>
      <c r="M501" s="155"/>
      <c r="N501" s="156"/>
      <c r="O501" s="165"/>
      <c r="P501" s="164"/>
      <c r="Q501" s="149"/>
      <c r="R501" s="149"/>
      <c r="S501" s="157"/>
      <c r="T501" s="158"/>
      <c r="U501" s="157"/>
      <c r="V501" s="159"/>
      <c r="W501" s="159"/>
      <c r="X501" s="160"/>
      <c r="Y501" s="161"/>
      <c r="Z501" s="153"/>
      <c r="AA501" s="153"/>
      <c r="AB501" s="153"/>
      <c r="AC501" s="153"/>
      <c r="AD501" s="153"/>
      <c r="AE501" s="162"/>
      <c r="AF501" s="163"/>
      <c r="AG501" s="166"/>
      <c r="AH501" s="164"/>
      <c r="AI501" s="164"/>
      <c r="AJ501" s="38"/>
      <c r="AK501" s="167"/>
      <c r="AL501" s="168"/>
      <c r="AM501" s="156"/>
      <c r="AN501" s="156"/>
      <c r="AO501" s="156"/>
      <c r="AP501" s="169"/>
      <c r="AQ501" s="170"/>
      <c r="AR501" s="171"/>
      <c r="AS501" s="171"/>
      <c r="AT501" s="172"/>
      <c r="AU501" s="173"/>
      <c r="AV501" s="173"/>
      <c r="AW501" s="174"/>
      <c r="AX501" s="174"/>
      <c r="AY501" s="175"/>
      <c r="AZ501" s="176"/>
      <c r="BA501" s="158"/>
      <c r="BB501" s="160"/>
      <c r="BC501" s="160"/>
      <c r="BD501" s="161"/>
      <c r="BE501" s="177"/>
      <c r="BF501" s="160"/>
      <c r="BG501" s="161"/>
      <c r="BH501" s="178"/>
      <c r="BI501" s="160"/>
      <c r="BJ501" s="161"/>
      <c r="BK501" s="161"/>
      <c r="BL501" s="160"/>
      <c r="BM501" s="161"/>
      <c r="BN501" s="178"/>
      <c r="BO501" s="178"/>
      <c r="BP501" s="161"/>
      <c r="BQ501" s="161"/>
      <c r="BR501" s="160"/>
      <c r="BS501" s="161"/>
      <c r="BT501" s="179"/>
      <c r="BU501" s="179"/>
      <c r="BV501" s="179"/>
      <c r="BW501" s="180"/>
      <c r="BX501" s="180"/>
      <c r="BY501" s="163"/>
      <c r="BZ501" s="180"/>
      <c r="CA501" s="161"/>
      <c r="CB501" s="180"/>
      <c r="CC501" s="180"/>
      <c r="CD501" s="163"/>
      <c r="CE501" s="180"/>
      <c r="CF501" s="161"/>
      <c r="CG501" s="180"/>
      <c r="CH501" s="180"/>
      <c r="CI501" s="163"/>
      <c r="CJ501" s="180"/>
      <c r="CK501" s="161"/>
      <c r="CL501" s="181"/>
      <c r="CM501" s="160"/>
      <c r="CN501" s="177"/>
      <c r="CO501" s="161"/>
      <c r="CP501" s="181"/>
      <c r="CQ501" s="182"/>
      <c r="CR501" s="183"/>
      <c r="CS501" s="183"/>
      <c r="CT501" s="183"/>
      <c r="CU501" s="149"/>
      <c r="CV501" s="149"/>
      <c r="CW501" s="149"/>
      <c r="CX501" s="149"/>
      <c r="CY501" s="149"/>
      <c r="CZ501" s="156"/>
      <c r="DA501" s="184"/>
      <c r="DB501" s="149"/>
      <c r="DC501" s="156"/>
      <c r="DD501" s="149"/>
    </row>
    <row r="502" spans="2:108" s="141" customFormat="1" x14ac:dyDescent="0.25">
      <c r="B502" s="149"/>
      <c r="C502" s="149"/>
      <c r="D502" s="150"/>
      <c r="E502" s="151"/>
      <c r="F502" s="152"/>
      <c r="G502" s="152"/>
      <c r="H502" s="153"/>
      <c r="I502" s="153"/>
      <c r="J502" s="154"/>
      <c r="K502" s="188"/>
      <c r="L502" s="155"/>
      <c r="M502" s="155"/>
      <c r="N502" s="156"/>
      <c r="O502" s="165"/>
      <c r="P502" s="164"/>
      <c r="Q502" s="149"/>
      <c r="R502" s="149"/>
      <c r="S502" s="157"/>
      <c r="T502" s="158"/>
      <c r="U502" s="157"/>
      <c r="V502" s="159"/>
      <c r="W502" s="159"/>
      <c r="X502" s="160"/>
      <c r="Y502" s="161"/>
      <c r="Z502" s="153"/>
      <c r="AA502" s="153"/>
      <c r="AB502" s="153"/>
      <c r="AC502" s="153"/>
      <c r="AD502" s="153"/>
      <c r="AE502" s="162"/>
      <c r="AF502" s="163"/>
      <c r="AG502" s="166"/>
      <c r="AH502" s="164"/>
      <c r="AI502" s="164"/>
      <c r="AJ502" s="38"/>
      <c r="AK502" s="167"/>
      <c r="AL502" s="168"/>
      <c r="AM502" s="156"/>
      <c r="AN502" s="156"/>
      <c r="AO502" s="156"/>
      <c r="AP502" s="169"/>
      <c r="AQ502" s="170"/>
      <c r="AR502" s="171"/>
      <c r="AS502" s="171"/>
      <c r="AT502" s="172"/>
      <c r="AU502" s="173"/>
      <c r="AV502" s="173"/>
      <c r="AW502" s="174"/>
      <c r="AX502" s="174"/>
      <c r="AY502" s="175"/>
      <c r="AZ502" s="176"/>
      <c r="BA502" s="158"/>
      <c r="BB502" s="160"/>
      <c r="BC502" s="160"/>
      <c r="BD502" s="161"/>
      <c r="BE502" s="177"/>
      <c r="BF502" s="160"/>
      <c r="BG502" s="161"/>
      <c r="BH502" s="178"/>
      <c r="BI502" s="160"/>
      <c r="BJ502" s="161"/>
      <c r="BK502" s="161"/>
      <c r="BL502" s="160"/>
      <c r="BM502" s="161"/>
      <c r="BN502" s="178"/>
      <c r="BO502" s="178"/>
      <c r="BP502" s="161"/>
      <c r="BQ502" s="161"/>
      <c r="BR502" s="160"/>
      <c r="BS502" s="161"/>
      <c r="BT502" s="179"/>
      <c r="BU502" s="179"/>
      <c r="BV502" s="179"/>
      <c r="BW502" s="180"/>
      <c r="BX502" s="180"/>
      <c r="BY502" s="163"/>
      <c r="BZ502" s="180"/>
      <c r="CA502" s="161"/>
      <c r="CB502" s="180"/>
      <c r="CC502" s="180"/>
      <c r="CD502" s="163"/>
      <c r="CE502" s="180"/>
      <c r="CF502" s="161"/>
      <c r="CG502" s="180"/>
      <c r="CH502" s="180"/>
      <c r="CI502" s="163"/>
      <c r="CJ502" s="180"/>
      <c r="CK502" s="161"/>
      <c r="CL502" s="181"/>
      <c r="CM502" s="160"/>
      <c r="CN502" s="177"/>
      <c r="CO502" s="161"/>
      <c r="CP502" s="181"/>
      <c r="CQ502" s="182"/>
      <c r="CR502" s="183"/>
      <c r="CS502" s="183"/>
      <c r="CT502" s="183"/>
      <c r="CU502" s="149"/>
      <c r="CV502" s="149"/>
      <c r="CW502" s="149"/>
      <c r="CX502" s="149"/>
      <c r="CY502" s="149"/>
      <c r="CZ502" s="156"/>
      <c r="DA502" s="184"/>
      <c r="DB502" s="149"/>
      <c r="DC502" s="156"/>
      <c r="DD502" s="149"/>
    </row>
    <row r="503" spans="2:108" s="141" customFormat="1" x14ac:dyDescent="0.25">
      <c r="B503" s="149"/>
      <c r="C503" s="149"/>
      <c r="D503" s="150"/>
      <c r="E503" s="151"/>
      <c r="F503" s="152"/>
      <c r="G503" s="152"/>
      <c r="H503" s="153"/>
      <c r="I503" s="153"/>
      <c r="J503" s="154"/>
      <c r="K503" s="188"/>
      <c r="L503" s="155"/>
      <c r="M503" s="155"/>
      <c r="N503" s="156"/>
      <c r="O503" s="165"/>
      <c r="P503" s="164"/>
      <c r="Q503" s="149"/>
      <c r="R503" s="149"/>
      <c r="S503" s="157"/>
      <c r="T503" s="158"/>
      <c r="U503" s="157"/>
      <c r="V503" s="159"/>
      <c r="W503" s="159"/>
      <c r="X503" s="160"/>
      <c r="Y503" s="161"/>
      <c r="Z503" s="153"/>
      <c r="AA503" s="153"/>
      <c r="AB503" s="153"/>
      <c r="AC503" s="153"/>
      <c r="AD503" s="153"/>
      <c r="AE503" s="162"/>
      <c r="AF503" s="163"/>
      <c r="AG503" s="166"/>
      <c r="AH503" s="164"/>
      <c r="AI503" s="164"/>
      <c r="AJ503" s="38"/>
      <c r="AK503" s="167"/>
      <c r="AL503" s="168"/>
      <c r="AM503" s="156"/>
      <c r="AN503" s="156"/>
      <c r="AO503" s="156"/>
      <c r="AP503" s="169"/>
      <c r="AQ503" s="170"/>
      <c r="AR503" s="171"/>
      <c r="AS503" s="171"/>
      <c r="AT503" s="172"/>
      <c r="AU503" s="173"/>
      <c r="AV503" s="173"/>
      <c r="AW503" s="174"/>
      <c r="AX503" s="174"/>
      <c r="AY503" s="175"/>
      <c r="AZ503" s="176"/>
      <c r="BA503" s="158"/>
      <c r="BB503" s="160"/>
      <c r="BC503" s="160"/>
      <c r="BD503" s="161"/>
      <c r="BE503" s="177"/>
      <c r="BF503" s="160"/>
      <c r="BG503" s="161"/>
      <c r="BH503" s="178"/>
      <c r="BI503" s="160"/>
      <c r="BJ503" s="161"/>
      <c r="BK503" s="161"/>
      <c r="BL503" s="160"/>
      <c r="BM503" s="161"/>
      <c r="BN503" s="178"/>
      <c r="BO503" s="178"/>
      <c r="BP503" s="161"/>
      <c r="BQ503" s="161"/>
      <c r="BR503" s="160"/>
      <c r="BS503" s="161"/>
      <c r="BT503" s="179"/>
      <c r="BU503" s="179"/>
      <c r="BV503" s="179"/>
      <c r="BW503" s="180"/>
      <c r="BX503" s="180"/>
      <c r="BY503" s="163"/>
      <c r="BZ503" s="180"/>
      <c r="CA503" s="161"/>
      <c r="CB503" s="180"/>
      <c r="CC503" s="180"/>
      <c r="CD503" s="163"/>
      <c r="CE503" s="180"/>
      <c r="CF503" s="161"/>
      <c r="CG503" s="180"/>
      <c r="CH503" s="180"/>
      <c r="CI503" s="163"/>
      <c r="CJ503" s="180"/>
      <c r="CK503" s="161"/>
      <c r="CL503" s="181"/>
      <c r="CM503" s="160"/>
      <c r="CN503" s="177"/>
      <c r="CO503" s="161"/>
      <c r="CP503" s="181"/>
      <c r="CQ503" s="182"/>
      <c r="CR503" s="183"/>
      <c r="CS503" s="183"/>
      <c r="CT503" s="183"/>
      <c r="CU503" s="149"/>
      <c r="CV503" s="149"/>
      <c r="CW503" s="149"/>
      <c r="CX503" s="149"/>
      <c r="CY503" s="149"/>
      <c r="CZ503" s="156"/>
      <c r="DA503" s="184"/>
      <c r="DB503" s="149"/>
      <c r="DC503" s="156"/>
      <c r="DD503" s="149"/>
    </row>
    <row r="504" spans="2:108" s="141" customFormat="1" x14ac:dyDescent="0.25">
      <c r="B504" s="149"/>
      <c r="C504" s="149"/>
      <c r="D504" s="150"/>
      <c r="E504" s="151"/>
      <c r="F504" s="152"/>
      <c r="G504" s="152"/>
      <c r="H504" s="153"/>
      <c r="I504" s="153"/>
      <c r="J504" s="154"/>
      <c r="K504" s="188"/>
      <c r="L504" s="155"/>
      <c r="M504" s="155"/>
      <c r="N504" s="156"/>
      <c r="O504" s="165"/>
      <c r="P504" s="164"/>
      <c r="Q504" s="149"/>
      <c r="R504" s="149"/>
      <c r="S504" s="157"/>
      <c r="T504" s="158"/>
      <c r="U504" s="157"/>
      <c r="V504" s="159"/>
      <c r="W504" s="159"/>
      <c r="X504" s="160"/>
      <c r="Y504" s="161"/>
      <c r="Z504" s="153"/>
      <c r="AA504" s="153"/>
      <c r="AB504" s="153"/>
      <c r="AC504" s="153"/>
      <c r="AD504" s="153"/>
      <c r="AE504" s="162"/>
      <c r="AF504" s="163"/>
      <c r="AG504" s="166"/>
      <c r="AH504" s="164"/>
      <c r="AI504" s="164"/>
      <c r="AJ504" s="38"/>
      <c r="AK504" s="167"/>
      <c r="AL504" s="168"/>
      <c r="AM504" s="156"/>
      <c r="AN504" s="156"/>
      <c r="AO504" s="156"/>
      <c r="AP504" s="169"/>
      <c r="AQ504" s="170"/>
      <c r="AR504" s="171"/>
      <c r="AS504" s="171"/>
      <c r="AT504" s="172"/>
      <c r="AU504" s="173"/>
      <c r="AV504" s="173"/>
      <c r="AW504" s="174"/>
      <c r="AX504" s="174"/>
      <c r="AY504" s="175"/>
      <c r="AZ504" s="176"/>
      <c r="BA504" s="158"/>
      <c r="BB504" s="160"/>
      <c r="BC504" s="160"/>
      <c r="BD504" s="161"/>
      <c r="BE504" s="177"/>
      <c r="BF504" s="160"/>
      <c r="BG504" s="161"/>
      <c r="BH504" s="178"/>
      <c r="BI504" s="160"/>
      <c r="BJ504" s="161"/>
      <c r="BK504" s="161"/>
      <c r="BL504" s="160"/>
      <c r="BM504" s="161"/>
      <c r="BN504" s="178"/>
      <c r="BO504" s="178"/>
      <c r="BP504" s="161"/>
      <c r="BQ504" s="161"/>
      <c r="BR504" s="160"/>
      <c r="BS504" s="161"/>
      <c r="BT504" s="179"/>
      <c r="BU504" s="179"/>
      <c r="BV504" s="179"/>
      <c r="BW504" s="180"/>
      <c r="BX504" s="180"/>
      <c r="BY504" s="163"/>
      <c r="BZ504" s="180"/>
      <c r="CA504" s="161"/>
      <c r="CB504" s="180"/>
      <c r="CC504" s="180"/>
      <c r="CD504" s="163"/>
      <c r="CE504" s="180"/>
      <c r="CF504" s="161"/>
      <c r="CG504" s="180"/>
      <c r="CH504" s="180"/>
      <c r="CI504" s="163"/>
      <c r="CJ504" s="180"/>
      <c r="CK504" s="161"/>
      <c r="CL504" s="181"/>
      <c r="CM504" s="160"/>
      <c r="CN504" s="177"/>
      <c r="CO504" s="161"/>
      <c r="CP504" s="181"/>
      <c r="CQ504" s="182"/>
      <c r="CR504" s="183"/>
      <c r="CS504" s="183"/>
      <c r="CT504" s="183"/>
      <c r="CU504" s="149"/>
      <c r="CV504" s="149"/>
      <c r="CW504" s="149"/>
      <c r="CX504" s="149"/>
      <c r="CY504" s="149"/>
      <c r="CZ504" s="156"/>
      <c r="DA504" s="184"/>
      <c r="DB504" s="149"/>
      <c r="DC504" s="156"/>
      <c r="DD504" s="149"/>
    </row>
    <row r="505" spans="2:108" s="141" customFormat="1" x14ac:dyDescent="0.25">
      <c r="B505" s="149"/>
      <c r="C505" s="149"/>
      <c r="D505" s="150"/>
      <c r="E505" s="151"/>
      <c r="F505" s="152"/>
      <c r="G505" s="152"/>
      <c r="H505" s="153"/>
      <c r="I505" s="153"/>
      <c r="J505" s="154"/>
      <c r="K505" s="188"/>
      <c r="L505" s="155"/>
      <c r="M505" s="155"/>
      <c r="N505" s="156"/>
      <c r="O505" s="165"/>
      <c r="P505" s="164"/>
      <c r="Q505" s="149"/>
      <c r="R505" s="149"/>
      <c r="S505" s="157"/>
      <c r="T505" s="158"/>
      <c r="U505" s="157"/>
      <c r="V505" s="159"/>
      <c r="W505" s="159"/>
      <c r="X505" s="160"/>
      <c r="Y505" s="161"/>
      <c r="Z505" s="153"/>
      <c r="AA505" s="153"/>
      <c r="AB505" s="153"/>
      <c r="AC505" s="153"/>
      <c r="AD505" s="153"/>
      <c r="AE505" s="162"/>
      <c r="AF505" s="163"/>
      <c r="AG505" s="166"/>
      <c r="AH505" s="164"/>
      <c r="AI505" s="164"/>
      <c r="AJ505" s="38"/>
      <c r="AK505" s="167"/>
      <c r="AL505" s="168"/>
      <c r="AM505" s="156"/>
      <c r="AN505" s="156"/>
      <c r="AO505" s="156"/>
      <c r="AP505" s="169"/>
      <c r="AQ505" s="170"/>
      <c r="AR505" s="171"/>
      <c r="AS505" s="171"/>
      <c r="AT505" s="172"/>
      <c r="AU505" s="173"/>
      <c r="AV505" s="173"/>
      <c r="AW505" s="174"/>
      <c r="AX505" s="174"/>
      <c r="AY505" s="175"/>
      <c r="AZ505" s="176"/>
      <c r="BA505" s="158"/>
      <c r="BB505" s="160"/>
      <c r="BC505" s="160"/>
      <c r="BD505" s="161"/>
      <c r="BE505" s="177"/>
      <c r="BF505" s="160"/>
      <c r="BG505" s="161"/>
      <c r="BH505" s="178"/>
      <c r="BI505" s="160"/>
      <c r="BJ505" s="161"/>
      <c r="BK505" s="161"/>
      <c r="BL505" s="160"/>
      <c r="BM505" s="161"/>
      <c r="BN505" s="178"/>
      <c r="BO505" s="178"/>
      <c r="BP505" s="161"/>
      <c r="BQ505" s="161"/>
      <c r="BR505" s="160"/>
      <c r="BS505" s="161"/>
      <c r="BT505" s="179"/>
      <c r="BU505" s="179"/>
      <c r="BV505" s="179"/>
      <c r="BW505" s="180"/>
      <c r="BX505" s="180"/>
      <c r="BY505" s="163"/>
      <c r="BZ505" s="180"/>
      <c r="CA505" s="161"/>
      <c r="CB505" s="180"/>
      <c r="CC505" s="180"/>
      <c r="CD505" s="163"/>
      <c r="CE505" s="180"/>
      <c r="CF505" s="161"/>
      <c r="CG505" s="180"/>
      <c r="CH505" s="180"/>
      <c r="CI505" s="163"/>
      <c r="CJ505" s="180"/>
      <c r="CK505" s="161"/>
      <c r="CL505" s="181"/>
      <c r="CM505" s="160"/>
      <c r="CN505" s="177"/>
      <c r="CO505" s="161"/>
      <c r="CP505" s="181"/>
      <c r="CQ505" s="182"/>
      <c r="CR505" s="183"/>
      <c r="CS505" s="183"/>
      <c r="CT505" s="183"/>
      <c r="CU505" s="149"/>
      <c r="CV505" s="149"/>
      <c r="CW505" s="149"/>
      <c r="CX505" s="149"/>
      <c r="CY505" s="149"/>
      <c r="CZ505" s="156"/>
      <c r="DA505" s="184"/>
      <c r="DB505" s="149"/>
      <c r="DC505" s="156"/>
      <c r="DD505" s="149"/>
    </row>
    <row r="506" spans="2:108" s="141" customFormat="1" x14ac:dyDescent="0.25">
      <c r="B506" s="149"/>
      <c r="C506" s="149"/>
      <c r="D506" s="150"/>
      <c r="E506" s="151"/>
      <c r="F506" s="152"/>
      <c r="G506" s="152"/>
      <c r="H506" s="153"/>
      <c r="I506" s="153"/>
      <c r="J506" s="154"/>
      <c r="K506" s="188"/>
      <c r="L506" s="155"/>
      <c r="M506" s="155"/>
      <c r="N506" s="156"/>
      <c r="O506" s="165"/>
      <c r="P506" s="164"/>
      <c r="Q506" s="149"/>
      <c r="R506" s="149"/>
      <c r="S506" s="157"/>
      <c r="T506" s="158"/>
      <c r="U506" s="157"/>
      <c r="V506" s="159"/>
      <c r="W506" s="159"/>
      <c r="X506" s="160"/>
      <c r="Y506" s="161"/>
      <c r="Z506" s="153"/>
      <c r="AA506" s="153"/>
      <c r="AB506" s="153"/>
      <c r="AC506" s="153"/>
      <c r="AD506" s="153"/>
      <c r="AE506" s="162"/>
      <c r="AF506" s="163"/>
      <c r="AG506" s="166"/>
      <c r="AH506" s="164"/>
      <c r="AI506" s="164"/>
      <c r="AJ506" s="38"/>
      <c r="AK506" s="167"/>
      <c r="AL506" s="168"/>
      <c r="AM506" s="156"/>
      <c r="AN506" s="156"/>
      <c r="AO506" s="156"/>
      <c r="AP506" s="169"/>
      <c r="AQ506" s="170"/>
      <c r="AR506" s="171"/>
      <c r="AS506" s="171"/>
      <c r="AT506" s="172"/>
      <c r="AU506" s="173"/>
      <c r="AV506" s="173"/>
      <c r="AW506" s="174"/>
      <c r="AX506" s="174"/>
      <c r="AY506" s="175"/>
      <c r="AZ506" s="176"/>
      <c r="BA506" s="158"/>
      <c r="BB506" s="160"/>
      <c r="BC506" s="160"/>
      <c r="BD506" s="161"/>
      <c r="BE506" s="177"/>
      <c r="BF506" s="160"/>
      <c r="BG506" s="161"/>
      <c r="BH506" s="178"/>
      <c r="BI506" s="160"/>
      <c r="BJ506" s="161"/>
      <c r="BK506" s="161"/>
      <c r="BL506" s="160"/>
      <c r="BM506" s="161"/>
      <c r="BN506" s="178"/>
      <c r="BO506" s="178"/>
      <c r="BP506" s="161"/>
      <c r="BQ506" s="161"/>
      <c r="BR506" s="160"/>
      <c r="BS506" s="161"/>
      <c r="BT506" s="179"/>
      <c r="BU506" s="179"/>
      <c r="BV506" s="179"/>
      <c r="BW506" s="180"/>
      <c r="BX506" s="180"/>
      <c r="BY506" s="163"/>
      <c r="BZ506" s="180"/>
      <c r="CA506" s="161"/>
      <c r="CB506" s="180"/>
      <c r="CC506" s="180"/>
      <c r="CD506" s="163"/>
      <c r="CE506" s="180"/>
      <c r="CF506" s="161"/>
      <c r="CG506" s="180"/>
      <c r="CH506" s="180"/>
      <c r="CI506" s="163"/>
      <c r="CJ506" s="180"/>
      <c r="CK506" s="161"/>
      <c r="CL506" s="181"/>
      <c r="CM506" s="160"/>
      <c r="CN506" s="177"/>
      <c r="CO506" s="161"/>
      <c r="CP506" s="181"/>
      <c r="CQ506" s="182"/>
      <c r="CR506" s="183"/>
      <c r="CS506" s="183"/>
      <c r="CT506" s="183"/>
      <c r="CU506" s="149"/>
      <c r="CV506" s="149"/>
      <c r="CW506" s="149"/>
      <c r="CX506" s="149"/>
      <c r="CY506" s="149"/>
      <c r="CZ506" s="156"/>
      <c r="DA506" s="184"/>
      <c r="DB506" s="149"/>
      <c r="DC506" s="156"/>
      <c r="DD506" s="149"/>
    </row>
    <row r="507" spans="2:108" s="141" customFormat="1" x14ac:dyDescent="0.25">
      <c r="B507" s="149"/>
      <c r="C507" s="149"/>
      <c r="D507" s="150"/>
      <c r="E507" s="151"/>
      <c r="F507" s="152"/>
      <c r="G507" s="152"/>
      <c r="H507" s="153"/>
      <c r="I507" s="153"/>
      <c r="J507" s="154"/>
      <c r="K507" s="188"/>
      <c r="L507" s="155"/>
      <c r="M507" s="155"/>
      <c r="N507" s="156"/>
      <c r="O507" s="165"/>
      <c r="P507" s="164"/>
      <c r="Q507" s="149"/>
      <c r="R507" s="149"/>
      <c r="S507" s="157"/>
      <c r="T507" s="158"/>
      <c r="U507" s="157"/>
      <c r="V507" s="159"/>
      <c r="W507" s="159"/>
      <c r="X507" s="160"/>
      <c r="Y507" s="161"/>
      <c r="Z507" s="153"/>
      <c r="AA507" s="153"/>
      <c r="AB507" s="153"/>
      <c r="AC507" s="153"/>
      <c r="AD507" s="153"/>
      <c r="AE507" s="162"/>
      <c r="AF507" s="163"/>
      <c r="AG507" s="166"/>
      <c r="AH507" s="164"/>
      <c r="AI507" s="164"/>
      <c r="AJ507" s="38"/>
      <c r="AK507" s="167"/>
      <c r="AL507" s="168"/>
      <c r="AM507" s="156"/>
      <c r="AN507" s="156"/>
      <c r="AO507" s="156"/>
      <c r="AP507" s="169"/>
      <c r="AQ507" s="170"/>
      <c r="AR507" s="171"/>
      <c r="AS507" s="171"/>
      <c r="AT507" s="172"/>
      <c r="AU507" s="173"/>
      <c r="AV507" s="173"/>
      <c r="AW507" s="174"/>
      <c r="AX507" s="174"/>
      <c r="AY507" s="175"/>
      <c r="AZ507" s="176"/>
      <c r="BA507" s="158"/>
      <c r="BB507" s="160"/>
      <c r="BC507" s="160"/>
      <c r="BD507" s="161"/>
      <c r="BE507" s="177"/>
      <c r="BF507" s="160"/>
      <c r="BG507" s="161"/>
      <c r="BH507" s="178"/>
      <c r="BI507" s="160"/>
      <c r="BJ507" s="161"/>
      <c r="BK507" s="161"/>
      <c r="BL507" s="160"/>
      <c r="BM507" s="161"/>
      <c r="BN507" s="178"/>
      <c r="BO507" s="178"/>
      <c r="BP507" s="161"/>
      <c r="BQ507" s="161"/>
      <c r="BR507" s="160"/>
      <c r="BS507" s="161"/>
      <c r="BT507" s="179"/>
      <c r="BU507" s="179"/>
      <c r="BV507" s="179"/>
      <c r="BW507" s="180"/>
      <c r="BX507" s="180"/>
      <c r="BY507" s="163"/>
      <c r="BZ507" s="180"/>
      <c r="CA507" s="161"/>
      <c r="CB507" s="180"/>
      <c r="CC507" s="180"/>
      <c r="CD507" s="163"/>
      <c r="CE507" s="180"/>
      <c r="CF507" s="161"/>
      <c r="CG507" s="180"/>
      <c r="CH507" s="180"/>
      <c r="CI507" s="163"/>
      <c r="CJ507" s="180"/>
      <c r="CK507" s="161"/>
      <c r="CL507" s="181"/>
      <c r="CM507" s="160"/>
      <c r="CN507" s="177"/>
      <c r="CO507" s="161"/>
      <c r="CP507" s="181"/>
      <c r="CQ507" s="182"/>
      <c r="CR507" s="183"/>
      <c r="CS507" s="183"/>
      <c r="CT507" s="183"/>
      <c r="CU507" s="149"/>
      <c r="CV507" s="149"/>
      <c r="CW507" s="149"/>
      <c r="CX507" s="149"/>
      <c r="CY507" s="149"/>
      <c r="CZ507" s="156"/>
      <c r="DA507" s="184"/>
      <c r="DB507" s="149"/>
      <c r="DC507" s="156"/>
      <c r="DD507" s="149"/>
    </row>
    <row r="508" spans="2:108" s="141" customFormat="1" x14ac:dyDescent="0.25">
      <c r="B508" s="149"/>
      <c r="C508" s="149"/>
      <c r="D508" s="150"/>
      <c r="E508" s="151"/>
      <c r="F508" s="152"/>
      <c r="G508" s="152"/>
      <c r="H508" s="153"/>
      <c r="I508" s="153"/>
      <c r="J508" s="154"/>
      <c r="K508" s="188"/>
      <c r="L508" s="155"/>
      <c r="M508" s="155"/>
      <c r="N508" s="156"/>
      <c r="O508" s="165"/>
      <c r="P508" s="164"/>
      <c r="Q508" s="149"/>
      <c r="R508" s="149"/>
      <c r="S508" s="157"/>
      <c r="T508" s="158"/>
      <c r="U508" s="157"/>
      <c r="V508" s="159"/>
      <c r="W508" s="159"/>
      <c r="X508" s="160"/>
      <c r="Y508" s="161"/>
      <c r="Z508" s="153"/>
      <c r="AA508" s="153"/>
      <c r="AB508" s="153"/>
      <c r="AC508" s="153"/>
      <c r="AD508" s="153"/>
      <c r="AE508" s="162"/>
      <c r="AF508" s="163"/>
      <c r="AG508" s="166"/>
      <c r="AH508" s="164"/>
      <c r="AI508" s="164"/>
      <c r="AJ508" s="38"/>
      <c r="AK508" s="167"/>
      <c r="AL508" s="168"/>
      <c r="AM508" s="156"/>
      <c r="AN508" s="156"/>
      <c r="AO508" s="156"/>
      <c r="AP508" s="169"/>
      <c r="AQ508" s="170"/>
      <c r="AR508" s="171"/>
      <c r="AS508" s="171"/>
      <c r="AT508" s="172"/>
      <c r="AU508" s="173"/>
      <c r="AV508" s="173"/>
      <c r="AW508" s="174"/>
      <c r="AX508" s="174"/>
      <c r="AY508" s="175"/>
      <c r="AZ508" s="176"/>
      <c r="BA508" s="158"/>
      <c r="BB508" s="160"/>
      <c r="BC508" s="160"/>
      <c r="BD508" s="161"/>
      <c r="BE508" s="177"/>
      <c r="BF508" s="160"/>
      <c r="BG508" s="161"/>
      <c r="BH508" s="178"/>
      <c r="BI508" s="160"/>
      <c r="BJ508" s="161"/>
      <c r="BK508" s="161"/>
      <c r="BL508" s="160"/>
      <c r="BM508" s="161"/>
      <c r="BN508" s="178"/>
      <c r="BO508" s="178"/>
      <c r="BP508" s="161"/>
      <c r="BQ508" s="161"/>
      <c r="BR508" s="160"/>
      <c r="BS508" s="161"/>
      <c r="BT508" s="179"/>
      <c r="BU508" s="179"/>
      <c r="BV508" s="179"/>
      <c r="BW508" s="180"/>
      <c r="BX508" s="180"/>
      <c r="BY508" s="163"/>
      <c r="BZ508" s="180"/>
      <c r="CA508" s="161"/>
      <c r="CB508" s="180"/>
      <c r="CC508" s="180"/>
      <c r="CD508" s="163"/>
      <c r="CE508" s="180"/>
      <c r="CF508" s="161"/>
      <c r="CG508" s="180"/>
      <c r="CH508" s="180"/>
      <c r="CI508" s="163"/>
      <c r="CJ508" s="180"/>
      <c r="CK508" s="161"/>
      <c r="CL508" s="181"/>
      <c r="CM508" s="160"/>
      <c r="CN508" s="177"/>
      <c r="CO508" s="161"/>
      <c r="CP508" s="181"/>
      <c r="CQ508" s="182"/>
      <c r="CR508" s="183"/>
      <c r="CS508" s="183"/>
      <c r="CT508" s="183"/>
      <c r="CU508" s="149"/>
      <c r="CV508" s="149"/>
      <c r="CW508" s="149"/>
      <c r="CX508" s="149"/>
      <c r="CY508" s="149"/>
      <c r="CZ508" s="156"/>
      <c r="DA508" s="184"/>
      <c r="DB508" s="149"/>
      <c r="DC508" s="156"/>
      <c r="DD508" s="149"/>
    </row>
    <row r="509" spans="2:108" s="141" customFormat="1" x14ac:dyDescent="0.25">
      <c r="B509" s="149"/>
      <c r="C509" s="149"/>
      <c r="D509" s="150"/>
      <c r="E509" s="151"/>
      <c r="F509" s="152"/>
      <c r="G509" s="152"/>
      <c r="H509" s="153"/>
      <c r="I509" s="153"/>
      <c r="J509" s="154"/>
      <c r="K509" s="188"/>
      <c r="L509" s="155"/>
      <c r="M509" s="155"/>
      <c r="N509" s="156"/>
      <c r="O509" s="165"/>
      <c r="P509" s="164"/>
      <c r="Q509" s="149"/>
      <c r="R509" s="149"/>
      <c r="S509" s="157"/>
      <c r="T509" s="158"/>
      <c r="U509" s="157"/>
      <c r="V509" s="159"/>
      <c r="W509" s="159"/>
      <c r="X509" s="160"/>
      <c r="Y509" s="161"/>
      <c r="Z509" s="153"/>
      <c r="AA509" s="153"/>
      <c r="AB509" s="153"/>
      <c r="AC509" s="153"/>
      <c r="AD509" s="153"/>
      <c r="AE509" s="162"/>
      <c r="AF509" s="163"/>
      <c r="AG509" s="166"/>
      <c r="AH509" s="164"/>
      <c r="AI509" s="164"/>
      <c r="AJ509" s="38"/>
      <c r="AK509" s="167"/>
      <c r="AL509" s="168"/>
      <c r="AM509" s="156"/>
      <c r="AN509" s="156"/>
      <c r="AO509" s="156"/>
      <c r="AP509" s="169"/>
      <c r="AQ509" s="170"/>
      <c r="AR509" s="171"/>
      <c r="AS509" s="171"/>
      <c r="AT509" s="172"/>
      <c r="AU509" s="173"/>
      <c r="AV509" s="173"/>
      <c r="AW509" s="174"/>
      <c r="AX509" s="174"/>
      <c r="AY509" s="175"/>
      <c r="AZ509" s="176"/>
      <c r="BA509" s="158"/>
      <c r="BB509" s="160"/>
      <c r="BC509" s="160"/>
      <c r="BD509" s="161"/>
      <c r="BE509" s="177"/>
      <c r="BF509" s="160"/>
      <c r="BG509" s="161"/>
      <c r="BH509" s="178"/>
      <c r="BI509" s="160"/>
      <c r="BJ509" s="161"/>
      <c r="BK509" s="161"/>
      <c r="BL509" s="160"/>
      <c r="BM509" s="161"/>
      <c r="BN509" s="178"/>
      <c r="BO509" s="178"/>
      <c r="BP509" s="161"/>
      <c r="BQ509" s="161"/>
      <c r="BR509" s="160"/>
      <c r="BS509" s="161"/>
      <c r="BT509" s="179"/>
      <c r="BU509" s="179"/>
      <c r="BV509" s="179"/>
      <c r="BW509" s="180"/>
      <c r="BX509" s="180"/>
      <c r="BY509" s="163"/>
      <c r="BZ509" s="180"/>
      <c r="CA509" s="161"/>
      <c r="CB509" s="180"/>
      <c r="CC509" s="180"/>
      <c r="CD509" s="163"/>
      <c r="CE509" s="180"/>
      <c r="CF509" s="161"/>
      <c r="CG509" s="180"/>
      <c r="CH509" s="180"/>
      <c r="CI509" s="163"/>
      <c r="CJ509" s="180"/>
      <c r="CK509" s="161"/>
      <c r="CL509" s="181"/>
      <c r="CM509" s="160"/>
      <c r="CN509" s="177"/>
      <c r="CO509" s="161"/>
      <c r="CP509" s="181"/>
      <c r="CQ509" s="182"/>
      <c r="CR509" s="183"/>
      <c r="CS509" s="183"/>
      <c r="CT509" s="183"/>
      <c r="CU509" s="149"/>
      <c r="CV509" s="149"/>
      <c r="CW509" s="149"/>
      <c r="CX509" s="149"/>
      <c r="CY509" s="149"/>
      <c r="CZ509" s="156"/>
      <c r="DA509" s="184"/>
      <c r="DB509" s="149"/>
      <c r="DC509" s="156"/>
      <c r="DD509" s="149"/>
    </row>
    <row r="510" spans="2:108" s="141" customFormat="1" x14ac:dyDescent="0.25">
      <c r="B510" s="149"/>
      <c r="C510" s="149"/>
      <c r="D510" s="150"/>
      <c r="E510" s="151"/>
      <c r="F510" s="152"/>
      <c r="G510" s="152"/>
      <c r="H510" s="153"/>
      <c r="I510" s="153"/>
      <c r="J510" s="154"/>
      <c r="K510" s="188"/>
      <c r="L510" s="155"/>
      <c r="M510" s="155"/>
      <c r="N510" s="156"/>
      <c r="O510" s="165"/>
      <c r="P510" s="164"/>
      <c r="Q510" s="149"/>
      <c r="R510" s="149"/>
      <c r="S510" s="157"/>
      <c r="T510" s="158"/>
      <c r="U510" s="157"/>
      <c r="V510" s="159"/>
      <c r="W510" s="159"/>
      <c r="X510" s="160"/>
      <c r="Y510" s="161"/>
      <c r="Z510" s="153"/>
      <c r="AA510" s="153"/>
      <c r="AB510" s="153"/>
      <c r="AC510" s="153"/>
      <c r="AD510" s="153"/>
      <c r="AE510" s="162"/>
      <c r="AF510" s="163"/>
      <c r="AG510" s="166"/>
      <c r="AH510" s="164"/>
      <c r="AI510" s="164"/>
      <c r="AJ510" s="38"/>
      <c r="AK510" s="167"/>
      <c r="AL510" s="168"/>
      <c r="AM510" s="156"/>
      <c r="AN510" s="156"/>
      <c r="AO510" s="156"/>
      <c r="AP510" s="169"/>
      <c r="AQ510" s="170"/>
      <c r="AR510" s="171"/>
      <c r="AS510" s="171"/>
      <c r="AT510" s="172"/>
      <c r="AU510" s="173"/>
      <c r="AV510" s="173"/>
      <c r="AW510" s="174"/>
      <c r="AX510" s="174"/>
      <c r="AY510" s="175"/>
      <c r="AZ510" s="176"/>
      <c r="BA510" s="158"/>
      <c r="BB510" s="160"/>
      <c r="BC510" s="160"/>
      <c r="BD510" s="161"/>
      <c r="BE510" s="177"/>
      <c r="BF510" s="160"/>
      <c r="BG510" s="161"/>
      <c r="BH510" s="178"/>
      <c r="BI510" s="160"/>
      <c r="BJ510" s="161"/>
      <c r="BK510" s="161"/>
      <c r="BL510" s="160"/>
      <c r="BM510" s="161"/>
      <c r="BN510" s="178"/>
      <c r="BO510" s="178"/>
      <c r="BP510" s="161"/>
      <c r="BQ510" s="161"/>
      <c r="BR510" s="160"/>
      <c r="BS510" s="161"/>
      <c r="BT510" s="179"/>
      <c r="BU510" s="179"/>
      <c r="BV510" s="179"/>
      <c r="BW510" s="180"/>
      <c r="BX510" s="180"/>
      <c r="BY510" s="163"/>
      <c r="BZ510" s="180"/>
      <c r="CA510" s="161"/>
      <c r="CB510" s="180"/>
      <c r="CC510" s="180"/>
      <c r="CD510" s="163"/>
      <c r="CE510" s="180"/>
      <c r="CF510" s="161"/>
      <c r="CG510" s="180"/>
      <c r="CH510" s="180"/>
      <c r="CI510" s="163"/>
      <c r="CJ510" s="180"/>
      <c r="CK510" s="161"/>
      <c r="CL510" s="181"/>
      <c r="CM510" s="160"/>
      <c r="CN510" s="177"/>
      <c r="CO510" s="161"/>
      <c r="CP510" s="181"/>
      <c r="CQ510" s="182"/>
      <c r="CR510" s="183"/>
      <c r="CS510" s="183"/>
      <c r="CT510" s="183"/>
      <c r="CU510" s="149"/>
      <c r="CV510" s="149"/>
      <c r="CW510" s="149"/>
      <c r="CX510" s="149"/>
      <c r="CY510" s="149"/>
      <c r="CZ510" s="156"/>
      <c r="DA510" s="184"/>
      <c r="DB510" s="149"/>
      <c r="DC510" s="156"/>
      <c r="DD510" s="149"/>
    </row>
    <row r="511" spans="2:108" s="141" customFormat="1" x14ac:dyDescent="0.25">
      <c r="B511" s="149"/>
      <c r="C511" s="149"/>
      <c r="D511" s="150"/>
      <c r="E511" s="151"/>
      <c r="F511" s="152"/>
      <c r="G511" s="152"/>
      <c r="H511" s="153"/>
      <c r="I511" s="153"/>
      <c r="J511" s="154"/>
      <c r="K511" s="188"/>
      <c r="L511" s="155"/>
      <c r="M511" s="155"/>
      <c r="N511" s="156"/>
      <c r="O511" s="165"/>
      <c r="P511" s="164"/>
      <c r="Q511" s="149"/>
      <c r="R511" s="149"/>
      <c r="S511" s="157"/>
      <c r="T511" s="158"/>
      <c r="U511" s="157"/>
      <c r="V511" s="159"/>
      <c r="W511" s="159"/>
      <c r="X511" s="160"/>
      <c r="Y511" s="161"/>
      <c r="Z511" s="153"/>
      <c r="AA511" s="153"/>
      <c r="AB511" s="153"/>
      <c r="AC511" s="153"/>
      <c r="AD511" s="153"/>
      <c r="AE511" s="162"/>
      <c r="AF511" s="163"/>
      <c r="AG511" s="166"/>
      <c r="AH511" s="164"/>
      <c r="AI511" s="164"/>
      <c r="AJ511" s="38"/>
      <c r="AK511" s="167"/>
      <c r="AL511" s="168"/>
      <c r="AM511" s="156"/>
      <c r="AN511" s="156"/>
      <c r="AO511" s="156"/>
      <c r="AP511" s="169"/>
      <c r="AQ511" s="170"/>
      <c r="AR511" s="171"/>
      <c r="AS511" s="171"/>
      <c r="AT511" s="172"/>
      <c r="AU511" s="173"/>
      <c r="AV511" s="173"/>
      <c r="AW511" s="174"/>
      <c r="AX511" s="174"/>
      <c r="AY511" s="175"/>
      <c r="AZ511" s="176"/>
      <c r="BA511" s="158"/>
      <c r="BB511" s="160"/>
      <c r="BC511" s="160"/>
      <c r="BD511" s="161"/>
      <c r="BE511" s="177"/>
      <c r="BF511" s="160"/>
      <c r="BG511" s="161"/>
      <c r="BH511" s="178"/>
      <c r="BI511" s="160"/>
      <c r="BJ511" s="161"/>
      <c r="BK511" s="161"/>
      <c r="BL511" s="160"/>
      <c r="BM511" s="161"/>
      <c r="BN511" s="178"/>
      <c r="BO511" s="178"/>
      <c r="BP511" s="161"/>
      <c r="BQ511" s="161"/>
      <c r="BR511" s="160"/>
      <c r="BS511" s="161"/>
      <c r="BT511" s="179"/>
      <c r="BU511" s="179"/>
      <c r="BV511" s="179"/>
      <c r="BW511" s="180"/>
      <c r="BX511" s="180"/>
      <c r="BY511" s="163"/>
      <c r="BZ511" s="180"/>
      <c r="CA511" s="161"/>
      <c r="CB511" s="180"/>
      <c r="CC511" s="180"/>
      <c r="CD511" s="163"/>
      <c r="CE511" s="180"/>
      <c r="CF511" s="161"/>
      <c r="CG511" s="180"/>
      <c r="CH511" s="180"/>
      <c r="CI511" s="163"/>
      <c r="CJ511" s="180"/>
      <c r="CK511" s="161"/>
      <c r="CL511" s="181"/>
      <c r="CM511" s="160"/>
      <c r="CN511" s="177"/>
      <c r="CO511" s="161"/>
      <c r="CP511" s="181"/>
      <c r="CQ511" s="182"/>
      <c r="CR511" s="183"/>
      <c r="CS511" s="183"/>
      <c r="CT511" s="183"/>
      <c r="CU511" s="149"/>
      <c r="CV511" s="149"/>
      <c r="CW511" s="149"/>
      <c r="CX511" s="149"/>
      <c r="CY511" s="149"/>
      <c r="CZ511" s="156"/>
      <c r="DA511" s="184"/>
      <c r="DB511" s="149"/>
      <c r="DC511" s="156"/>
      <c r="DD511" s="149"/>
    </row>
    <row r="512" spans="2:108" s="141" customFormat="1" x14ac:dyDescent="0.25">
      <c r="B512" s="149"/>
      <c r="C512" s="149"/>
      <c r="D512" s="150"/>
      <c r="E512" s="151"/>
      <c r="F512" s="152"/>
      <c r="G512" s="152"/>
      <c r="H512" s="153"/>
      <c r="I512" s="153"/>
      <c r="J512" s="154"/>
      <c r="K512" s="188"/>
      <c r="L512" s="155"/>
      <c r="M512" s="155"/>
      <c r="N512" s="156"/>
      <c r="O512" s="165"/>
      <c r="P512" s="164"/>
      <c r="Q512" s="149"/>
      <c r="R512" s="149"/>
      <c r="S512" s="157"/>
      <c r="T512" s="158"/>
      <c r="U512" s="157"/>
      <c r="V512" s="159"/>
      <c r="W512" s="159"/>
      <c r="X512" s="160"/>
      <c r="Y512" s="161"/>
      <c r="Z512" s="153"/>
      <c r="AA512" s="153"/>
      <c r="AB512" s="153"/>
      <c r="AC512" s="153"/>
      <c r="AD512" s="153"/>
      <c r="AE512" s="162"/>
      <c r="AF512" s="163"/>
      <c r="AG512" s="166"/>
      <c r="AH512" s="164"/>
      <c r="AI512" s="164"/>
      <c r="AJ512" s="38"/>
      <c r="AK512" s="167"/>
      <c r="AL512" s="168"/>
      <c r="AM512" s="156"/>
      <c r="AN512" s="156"/>
      <c r="AO512" s="156"/>
      <c r="AP512" s="169"/>
      <c r="AQ512" s="170"/>
      <c r="AR512" s="171"/>
      <c r="AS512" s="171"/>
      <c r="AT512" s="172"/>
      <c r="AU512" s="173"/>
      <c r="AV512" s="173"/>
      <c r="AW512" s="174"/>
      <c r="AX512" s="174"/>
      <c r="AY512" s="175"/>
      <c r="AZ512" s="176"/>
      <c r="BA512" s="158"/>
      <c r="BB512" s="160"/>
      <c r="BC512" s="160"/>
      <c r="BD512" s="161"/>
      <c r="BE512" s="177"/>
      <c r="BF512" s="160"/>
      <c r="BG512" s="161"/>
      <c r="BH512" s="178"/>
      <c r="BI512" s="160"/>
      <c r="BJ512" s="161"/>
      <c r="BK512" s="161"/>
      <c r="BL512" s="160"/>
      <c r="BM512" s="161"/>
      <c r="BN512" s="178"/>
      <c r="BO512" s="178"/>
      <c r="BP512" s="161"/>
      <c r="BQ512" s="161"/>
      <c r="BR512" s="160"/>
      <c r="BS512" s="161"/>
      <c r="BT512" s="179"/>
      <c r="BU512" s="179"/>
      <c r="BV512" s="179"/>
      <c r="BW512" s="180"/>
      <c r="BX512" s="180"/>
      <c r="BY512" s="163"/>
      <c r="BZ512" s="180"/>
      <c r="CA512" s="161"/>
      <c r="CB512" s="180"/>
      <c r="CC512" s="180"/>
      <c r="CD512" s="163"/>
      <c r="CE512" s="180"/>
      <c r="CF512" s="161"/>
      <c r="CG512" s="180"/>
      <c r="CH512" s="180"/>
      <c r="CI512" s="163"/>
      <c r="CJ512" s="180"/>
      <c r="CK512" s="161"/>
      <c r="CL512" s="181"/>
      <c r="CM512" s="160"/>
      <c r="CN512" s="177"/>
      <c r="CO512" s="161"/>
      <c r="CP512" s="181"/>
      <c r="CQ512" s="182"/>
      <c r="CR512" s="183"/>
      <c r="CS512" s="183"/>
      <c r="CT512" s="183"/>
      <c r="CU512" s="149"/>
      <c r="CV512" s="149"/>
      <c r="CW512" s="149"/>
      <c r="CX512" s="149"/>
      <c r="CY512" s="149"/>
      <c r="CZ512" s="156"/>
      <c r="DA512" s="184"/>
      <c r="DB512" s="149"/>
      <c r="DC512" s="156"/>
      <c r="DD512" s="149"/>
    </row>
    <row r="513" spans="2:108" s="141" customFormat="1" x14ac:dyDescent="0.25">
      <c r="B513" s="149"/>
      <c r="C513" s="149"/>
      <c r="D513" s="150"/>
      <c r="E513" s="151"/>
      <c r="F513" s="152"/>
      <c r="G513" s="152"/>
      <c r="H513" s="153"/>
      <c r="I513" s="153"/>
      <c r="J513" s="154"/>
      <c r="K513" s="188"/>
      <c r="L513" s="155"/>
      <c r="M513" s="155"/>
      <c r="N513" s="156"/>
      <c r="O513" s="165"/>
      <c r="P513" s="164"/>
      <c r="Q513" s="149"/>
      <c r="R513" s="149"/>
      <c r="S513" s="157"/>
      <c r="T513" s="158"/>
      <c r="U513" s="157"/>
      <c r="V513" s="159"/>
      <c r="W513" s="159"/>
      <c r="X513" s="160"/>
      <c r="Y513" s="161"/>
      <c r="Z513" s="153"/>
      <c r="AA513" s="153"/>
      <c r="AB513" s="153"/>
      <c r="AC513" s="153"/>
      <c r="AD513" s="153"/>
      <c r="AE513" s="162"/>
      <c r="AF513" s="163"/>
      <c r="AG513" s="166"/>
      <c r="AH513" s="164"/>
      <c r="AI513" s="164"/>
      <c r="AJ513" s="38"/>
      <c r="AK513" s="167"/>
      <c r="AL513" s="168"/>
      <c r="AM513" s="156"/>
      <c r="AN513" s="156"/>
      <c r="AO513" s="156"/>
      <c r="AP513" s="169"/>
      <c r="AQ513" s="170"/>
      <c r="AR513" s="171"/>
      <c r="AS513" s="171"/>
      <c r="AT513" s="172"/>
      <c r="AU513" s="173"/>
      <c r="AV513" s="173"/>
      <c r="AW513" s="174"/>
      <c r="AX513" s="174"/>
      <c r="AY513" s="175"/>
      <c r="AZ513" s="176"/>
      <c r="BA513" s="158"/>
      <c r="BB513" s="160"/>
      <c r="BC513" s="160"/>
      <c r="BD513" s="161"/>
      <c r="BE513" s="177"/>
      <c r="BF513" s="160"/>
      <c r="BG513" s="161"/>
      <c r="BH513" s="178"/>
      <c r="BI513" s="160"/>
      <c r="BJ513" s="161"/>
      <c r="BK513" s="161"/>
      <c r="BL513" s="160"/>
      <c r="BM513" s="161"/>
      <c r="BN513" s="178"/>
      <c r="BO513" s="178"/>
      <c r="BP513" s="161"/>
      <c r="BQ513" s="161"/>
      <c r="BR513" s="160"/>
      <c r="BS513" s="161"/>
      <c r="BT513" s="179"/>
      <c r="BU513" s="179"/>
      <c r="BV513" s="179"/>
      <c r="BW513" s="180"/>
      <c r="BX513" s="180"/>
      <c r="BY513" s="163"/>
      <c r="BZ513" s="180"/>
      <c r="CA513" s="161"/>
      <c r="CB513" s="180"/>
      <c r="CC513" s="180"/>
      <c r="CD513" s="163"/>
      <c r="CE513" s="180"/>
      <c r="CF513" s="161"/>
      <c r="CG513" s="180"/>
      <c r="CH513" s="180"/>
      <c r="CI513" s="163"/>
      <c r="CJ513" s="180"/>
      <c r="CK513" s="161"/>
      <c r="CL513" s="181"/>
      <c r="CM513" s="160"/>
      <c r="CN513" s="177"/>
      <c r="CO513" s="161"/>
      <c r="CP513" s="181"/>
      <c r="CQ513" s="182"/>
      <c r="CR513" s="183"/>
      <c r="CS513" s="183"/>
      <c r="CT513" s="183"/>
      <c r="CU513" s="149"/>
      <c r="CV513" s="149"/>
      <c r="CW513" s="149"/>
      <c r="CX513" s="149"/>
      <c r="CY513" s="149"/>
      <c r="CZ513" s="156"/>
      <c r="DA513" s="184"/>
      <c r="DB513" s="149"/>
      <c r="DC513" s="156"/>
      <c r="DD513" s="149"/>
    </row>
    <row r="514" spans="2:108" s="141" customFormat="1" x14ac:dyDescent="0.25">
      <c r="B514" s="149"/>
      <c r="C514" s="149"/>
      <c r="D514" s="150"/>
      <c r="E514" s="151"/>
      <c r="F514" s="152"/>
      <c r="G514" s="152"/>
      <c r="H514" s="153"/>
      <c r="I514" s="153"/>
      <c r="J514" s="154"/>
      <c r="K514" s="188"/>
      <c r="L514" s="155"/>
      <c r="M514" s="155"/>
      <c r="N514" s="156"/>
      <c r="O514" s="165"/>
      <c r="P514" s="164"/>
      <c r="Q514" s="149"/>
      <c r="R514" s="149"/>
      <c r="S514" s="157"/>
      <c r="T514" s="158"/>
      <c r="U514" s="157"/>
      <c r="V514" s="159"/>
      <c r="W514" s="159"/>
      <c r="X514" s="160"/>
      <c r="Y514" s="161"/>
      <c r="Z514" s="153"/>
      <c r="AA514" s="153"/>
      <c r="AB514" s="153"/>
      <c r="AC514" s="153"/>
      <c r="AD514" s="153"/>
      <c r="AE514" s="162"/>
      <c r="AF514" s="163"/>
      <c r="AG514" s="166"/>
      <c r="AH514" s="164"/>
      <c r="AI514" s="164"/>
      <c r="AJ514" s="38"/>
      <c r="AK514" s="167"/>
      <c r="AL514" s="168"/>
      <c r="AM514" s="156"/>
      <c r="AN514" s="156"/>
      <c r="AO514" s="156"/>
      <c r="AP514" s="169"/>
      <c r="AQ514" s="170"/>
      <c r="AR514" s="171"/>
      <c r="AS514" s="171"/>
      <c r="AT514" s="172"/>
      <c r="AU514" s="173"/>
      <c r="AV514" s="173"/>
      <c r="AW514" s="174"/>
      <c r="AX514" s="174"/>
      <c r="AY514" s="175"/>
      <c r="AZ514" s="176"/>
      <c r="BA514" s="158"/>
      <c r="BB514" s="160"/>
      <c r="BC514" s="160"/>
      <c r="BD514" s="161"/>
      <c r="BE514" s="177"/>
      <c r="BF514" s="160"/>
      <c r="BG514" s="161"/>
      <c r="BH514" s="178"/>
      <c r="BI514" s="160"/>
      <c r="BJ514" s="161"/>
      <c r="BK514" s="161"/>
      <c r="BL514" s="160"/>
      <c r="BM514" s="161"/>
      <c r="BN514" s="178"/>
      <c r="BO514" s="178"/>
      <c r="BP514" s="161"/>
      <c r="BQ514" s="161"/>
      <c r="BR514" s="160"/>
      <c r="BS514" s="161"/>
      <c r="BT514" s="179"/>
      <c r="BU514" s="179"/>
      <c r="BV514" s="179"/>
      <c r="BW514" s="180"/>
      <c r="BX514" s="180"/>
      <c r="BY514" s="163"/>
      <c r="BZ514" s="180"/>
      <c r="CA514" s="161"/>
      <c r="CB514" s="180"/>
      <c r="CC514" s="180"/>
      <c r="CD514" s="163"/>
      <c r="CE514" s="180"/>
      <c r="CF514" s="161"/>
      <c r="CG514" s="180"/>
      <c r="CH514" s="180"/>
      <c r="CI514" s="163"/>
      <c r="CJ514" s="180"/>
      <c r="CK514" s="161"/>
      <c r="CL514" s="181"/>
      <c r="CM514" s="160"/>
      <c r="CN514" s="177"/>
      <c r="CO514" s="161"/>
      <c r="CP514" s="181"/>
      <c r="CQ514" s="182"/>
      <c r="CR514" s="183"/>
      <c r="CS514" s="183"/>
      <c r="CT514" s="183"/>
      <c r="CU514" s="149"/>
      <c r="CV514" s="149"/>
      <c r="CW514" s="149"/>
      <c r="CX514" s="149"/>
      <c r="CY514" s="149"/>
      <c r="CZ514" s="156"/>
      <c r="DA514" s="184"/>
      <c r="DB514" s="149"/>
      <c r="DC514" s="156"/>
      <c r="DD514" s="149"/>
    </row>
    <row r="515" spans="2:108" s="141" customFormat="1" x14ac:dyDescent="0.25">
      <c r="B515" s="149"/>
      <c r="C515" s="149"/>
      <c r="D515" s="150"/>
      <c r="E515" s="151"/>
      <c r="F515" s="152"/>
      <c r="G515" s="152"/>
      <c r="H515" s="153"/>
      <c r="I515" s="153"/>
      <c r="J515" s="154"/>
      <c r="K515" s="188"/>
      <c r="L515" s="155"/>
      <c r="M515" s="155"/>
      <c r="N515" s="156"/>
      <c r="O515" s="165"/>
      <c r="P515" s="164"/>
      <c r="Q515" s="149"/>
      <c r="R515" s="149"/>
      <c r="S515" s="157"/>
      <c r="T515" s="158"/>
      <c r="U515" s="157"/>
      <c r="V515" s="159"/>
      <c r="W515" s="159"/>
      <c r="X515" s="160"/>
      <c r="Y515" s="161"/>
      <c r="Z515" s="153"/>
      <c r="AA515" s="153"/>
      <c r="AB515" s="153"/>
      <c r="AC515" s="153"/>
      <c r="AD515" s="153"/>
      <c r="AE515" s="162"/>
      <c r="AF515" s="163"/>
      <c r="AG515" s="166"/>
      <c r="AH515" s="164"/>
      <c r="AI515" s="164"/>
      <c r="AJ515" s="38"/>
      <c r="AK515" s="167"/>
      <c r="AL515" s="168"/>
      <c r="AM515" s="156"/>
      <c r="AN515" s="156"/>
      <c r="AO515" s="156"/>
      <c r="AP515" s="169"/>
      <c r="AQ515" s="170"/>
      <c r="AR515" s="171"/>
      <c r="AS515" s="171"/>
      <c r="AT515" s="172"/>
      <c r="AU515" s="173"/>
      <c r="AV515" s="173"/>
      <c r="AW515" s="174"/>
      <c r="AX515" s="174"/>
      <c r="AY515" s="175"/>
      <c r="AZ515" s="176"/>
      <c r="BA515" s="158"/>
      <c r="BB515" s="160"/>
      <c r="BC515" s="160"/>
      <c r="BD515" s="161"/>
      <c r="BE515" s="177"/>
      <c r="BF515" s="160"/>
      <c r="BG515" s="161"/>
      <c r="BH515" s="178"/>
      <c r="BI515" s="160"/>
      <c r="BJ515" s="161"/>
      <c r="BK515" s="161"/>
      <c r="BL515" s="160"/>
      <c r="BM515" s="161"/>
      <c r="BN515" s="178"/>
      <c r="BO515" s="178"/>
      <c r="BP515" s="161"/>
      <c r="BQ515" s="161"/>
      <c r="BR515" s="160"/>
      <c r="BS515" s="161"/>
      <c r="BT515" s="179"/>
      <c r="BU515" s="179"/>
      <c r="BV515" s="179"/>
      <c r="BW515" s="180"/>
      <c r="BX515" s="180"/>
      <c r="BY515" s="163"/>
      <c r="BZ515" s="180"/>
      <c r="CA515" s="161"/>
      <c r="CB515" s="180"/>
      <c r="CC515" s="180"/>
      <c r="CD515" s="163"/>
      <c r="CE515" s="180"/>
      <c r="CF515" s="161"/>
      <c r="CG515" s="180"/>
      <c r="CH515" s="180"/>
      <c r="CI515" s="163"/>
      <c r="CJ515" s="180"/>
      <c r="CK515" s="161"/>
      <c r="CL515" s="181"/>
      <c r="CM515" s="160"/>
      <c r="CN515" s="177"/>
      <c r="CO515" s="161"/>
      <c r="CP515" s="181"/>
      <c r="CQ515" s="182"/>
      <c r="CR515" s="183"/>
      <c r="CS515" s="183"/>
      <c r="CT515" s="183"/>
      <c r="CU515" s="149"/>
      <c r="CV515" s="149"/>
      <c r="CW515" s="149"/>
      <c r="CX515" s="149"/>
      <c r="CY515" s="149"/>
      <c r="CZ515" s="156"/>
      <c r="DA515" s="184"/>
      <c r="DB515" s="149"/>
      <c r="DC515" s="156"/>
      <c r="DD515" s="149"/>
    </row>
    <row r="516" spans="2:108" s="141" customFormat="1" x14ac:dyDescent="0.25">
      <c r="B516" s="149"/>
      <c r="C516" s="149"/>
      <c r="D516" s="150"/>
      <c r="E516" s="151"/>
      <c r="F516" s="152"/>
      <c r="G516" s="152"/>
      <c r="H516" s="153"/>
      <c r="I516" s="153"/>
      <c r="J516" s="154"/>
      <c r="K516" s="188"/>
      <c r="L516" s="155"/>
      <c r="M516" s="155"/>
      <c r="N516" s="156"/>
      <c r="O516" s="165"/>
      <c r="P516" s="164"/>
      <c r="Q516" s="149"/>
      <c r="R516" s="149"/>
      <c r="S516" s="157"/>
      <c r="T516" s="158"/>
      <c r="U516" s="157"/>
      <c r="V516" s="159"/>
      <c r="W516" s="159"/>
      <c r="X516" s="160"/>
      <c r="Y516" s="161"/>
      <c r="Z516" s="153"/>
      <c r="AA516" s="153"/>
      <c r="AB516" s="153"/>
      <c r="AC516" s="153"/>
      <c r="AD516" s="153"/>
      <c r="AE516" s="162"/>
      <c r="AF516" s="163"/>
      <c r="AG516" s="166"/>
      <c r="AH516" s="164"/>
      <c r="AI516" s="164"/>
      <c r="AJ516" s="38"/>
      <c r="AK516" s="167"/>
      <c r="AL516" s="168"/>
      <c r="AM516" s="156"/>
      <c r="AN516" s="156"/>
      <c r="AO516" s="156"/>
      <c r="AP516" s="169"/>
      <c r="AQ516" s="170"/>
      <c r="AR516" s="171"/>
      <c r="AS516" s="171"/>
      <c r="AT516" s="172"/>
      <c r="AU516" s="173"/>
      <c r="AV516" s="173"/>
      <c r="AW516" s="174"/>
      <c r="AX516" s="174"/>
      <c r="AY516" s="175"/>
      <c r="AZ516" s="176"/>
      <c r="BA516" s="158"/>
      <c r="BB516" s="160"/>
      <c r="BC516" s="160"/>
      <c r="BD516" s="161"/>
      <c r="BE516" s="177"/>
      <c r="BF516" s="160"/>
      <c r="BG516" s="161"/>
      <c r="BH516" s="178"/>
      <c r="BI516" s="160"/>
      <c r="BJ516" s="161"/>
      <c r="BK516" s="161"/>
      <c r="BL516" s="160"/>
      <c r="BM516" s="161"/>
      <c r="BN516" s="178"/>
      <c r="BO516" s="178"/>
      <c r="BP516" s="161"/>
      <c r="BQ516" s="161"/>
      <c r="BR516" s="160"/>
      <c r="BS516" s="161"/>
      <c r="BT516" s="179"/>
      <c r="BU516" s="179"/>
      <c r="BV516" s="179"/>
      <c r="BW516" s="180"/>
      <c r="BX516" s="180"/>
      <c r="BY516" s="163"/>
      <c r="BZ516" s="180"/>
      <c r="CA516" s="161"/>
      <c r="CB516" s="180"/>
      <c r="CC516" s="180"/>
      <c r="CD516" s="163"/>
      <c r="CE516" s="180"/>
      <c r="CF516" s="161"/>
      <c r="CG516" s="180"/>
      <c r="CH516" s="180"/>
      <c r="CI516" s="163"/>
      <c r="CJ516" s="180"/>
      <c r="CK516" s="161"/>
      <c r="CL516" s="181"/>
      <c r="CM516" s="160"/>
      <c r="CN516" s="177"/>
      <c r="CO516" s="161"/>
      <c r="CP516" s="181"/>
      <c r="CQ516" s="182"/>
      <c r="CR516" s="183"/>
      <c r="CS516" s="183"/>
      <c r="CT516" s="183"/>
      <c r="CU516" s="149"/>
      <c r="CV516" s="149"/>
      <c r="CW516" s="149"/>
      <c r="CX516" s="149"/>
      <c r="CY516" s="149"/>
      <c r="CZ516" s="156"/>
      <c r="DA516" s="184"/>
      <c r="DB516" s="149"/>
      <c r="DC516" s="156"/>
      <c r="DD516" s="149"/>
    </row>
    <row r="517" spans="2:108" s="141" customFormat="1" x14ac:dyDescent="0.25">
      <c r="B517" s="149"/>
      <c r="C517" s="149"/>
      <c r="D517" s="150"/>
      <c r="E517" s="151"/>
      <c r="F517" s="152"/>
      <c r="G517" s="152"/>
      <c r="H517" s="153"/>
      <c r="I517" s="153"/>
      <c r="J517" s="154"/>
      <c r="K517" s="188"/>
      <c r="L517" s="155"/>
      <c r="M517" s="155"/>
      <c r="N517" s="156"/>
      <c r="O517" s="165"/>
      <c r="P517" s="164"/>
      <c r="Q517" s="149"/>
      <c r="R517" s="149"/>
      <c r="S517" s="157"/>
      <c r="T517" s="158"/>
      <c r="U517" s="157"/>
      <c r="V517" s="159"/>
      <c r="W517" s="159"/>
      <c r="X517" s="160"/>
      <c r="Y517" s="161"/>
      <c r="Z517" s="153"/>
      <c r="AA517" s="153"/>
      <c r="AB517" s="153"/>
      <c r="AC517" s="153"/>
      <c r="AD517" s="153"/>
      <c r="AE517" s="162"/>
      <c r="AF517" s="163"/>
      <c r="AG517" s="166"/>
      <c r="AH517" s="164"/>
      <c r="AI517" s="164"/>
      <c r="AJ517" s="38"/>
      <c r="AK517" s="167"/>
      <c r="AL517" s="168"/>
      <c r="AM517" s="156"/>
      <c r="AN517" s="156"/>
      <c r="AO517" s="156"/>
      <c r="AP517" s="169"/>
      <c r="AQ517" s="170"/>
      <c r="AR517" s="171"/>
      <c r="AS517" s="171"/>
      <c r="AT517" s="172"/>
      <c r="AU517" s="173"/>
      <c r="AV517" s="173"/>
      <c r="AW517" s="174"/>
      <c r="AX517" s="174"/>
      <c r="AY517" s="175"/>
      <c r="AZ517" s="176"/>
      <c r="BA517" s="158"/>
      <c r="BB517" s="160"/>
      <c r="BC517" s="160"/>
      <c r="BD517" s="161"/>
      <c r="BE517" s="177"/>
      <c r="BF517" s="160"/>
      <c r="BG517" s="161"/>
      <c r="BH517" s="178"/>
      <c r="BI517" s="160"/>
      <c r="BJ517" s="161"/>
      <c r="BK517" s="161"/>
      <c r="BL517" s="160"/>
      <c r="BM517" s="161"/>
      <c r="BN517" s="178"/>
      <c r="BO517" s="178"/>
      <c r="BP517" s="161"/>
      <c r="BQ517" s="161"/>
      <c r="BR517" s="160"/>
      <c r="BS517" s="161"/>
      <c r="BT517" s="179"/>
      <c r="BU517" s="179"/>
      <c r="BV517" s="179"/>
      <c r="BW517" s="180"/>
      <c r="BX517" s="180"/>
      <c r="BY517" s="163"/>
      <c r="BZ517" s="180"/>
      <c r="CA517" s="161"/>
      <c r="CB517" s="180"/>
      <c r="CC517" s="180"/>
      <c r="CD517" s="163"/>
      <c r="CE517" s="180"/>
      <c r="CF517" s="161"/>
      <c r="CG517" s="180"/>
      <c r="CH517" s="180"/>
      <c r="CI517" s="163"/>
      <c r="CJ517" s="180"/>
      <c r="CK517" s="161"/>
      <c r="CL517" s="181"/>
      <c r="CM517" s="160"/>
      <c r="CN517" s="177"/>
      <c r="CO517" s="161"/>
      <c r="CP517" s="181"/>
      <c r="CQ517" s="182"/>
      <c r="CR517" s="183"/>
      <c r="CS517" s="183"/>
      <c r="CT517" s="183"/>
      <c r="CU517" s="149"/>
      <c r="CV517" s="149"/>
      <c r="CW517" s="149"/>
      <c r="CX517" s="149"/>
      <c r="CY517" s="149"/>
      <c r="CZ517" s="156"/>
      <c r="DA517" s="184"/>
      <c r="DB517" s="149"/>
      <c r="DC517" s="156"/>
      <c r="DD517" s="149"/>
    </row>
    <row r="518" spans="2:108" s="141" customFormat="1" x14ac:dyDescent="0.25">
      <c r="B518" s="149"/>
      <c r="C518" s="149"/>
      <c r="D518" s="150"/>
      <c r="E518" s="151"/>
      <c r="F518" s="152"/>
      <c r="G518" s="152"/>
      <c r="H518" s="153"/>
      <c r="I518" s="153"/>
      <c r="J518" s="154"/>
      <c r="K518" s="188"/>
      <c r="L518" s="155"/>
      <c r="M518" s="155"/>
      <c r="N518" s="156"/>
      <c r="O518" s="165"/>
      <c r="P518" s="164"/>
      <c r="Q518" s="149"/>
      <c r="R518" s="149"/>
      <c r="S518" s="157"/>
      <c r="T518" s="158"/>
      <c r="U518" s="157"/>
      <c r="V518" s="159"/>
      <c r="W518" s="159"/>
      <c r="X518" s="160"/>
      <c r="Y518" s="161"/>
      <c r="Z518" s="153"/>
      <c r="AA518" s="153"/>
      <c r="AB518" s="153"/>
      <c r="AC518" s="153"/>
      <c r="AD518" s="153"/>
      <c r="AE518" s="162"/>
      <c r="AF518" s="163"/>
      <c r="AG518" s="166"/>
      <c r="AH518" s="164"/>
      <c r="AI518" s="164"/>
      <c r="AJ518" s="38"/>
      <c r="AK518" s="167"/>
      <c r="AL518" s="168"/>
      <c r="AM518" s="156"/>
      <c r="AN518" s="156"/>
      <c r="AO518" s="156"/>
      <c r="AP518" s="169"/>
      <c r="AQ518" s="170"/>
      <c r="AR518" s="171"/>
      <c r="AS518" s="171"/>
      <c r="AT518" s="172"/>
      <c r="AU518" s="173"/>
      <c r="AV518" s="173"/>
      <c r="AW518" s="174"/>
      <c r="AX518" s="174"/>
      <c r="AY518" s="175"/>
      <c r="AZ518" s="176"/>
      <c r="BA518" s="158"/>
      <c r="BB518" s="160"/>
      <c r="BC518" s="160"/>
      <c r="BD518" s="161"/>
      <c r="BE518" s="177"/>
      <c r="BF518" s="160"/>
      <c r="BG518" s="161"/>
      <c r="BH518" s="178"/>
      <c r="BI518" s="160"/>
      <c r="BJ518" s="161"/>
      <c r="BK518" s="161"/>
      <c r="BL518" s="160"/>
      <c r="BM518" s="161"/>
      <c r="BN518" s="178"/>
      <c r="BO518" s="178"/>
      <c r="BP518" s="161"/>
      <c r="BQ518" s="161"/>
      <c r="BR518" s="160"/>
      <c r="BS518" s="161"/>
      <c r="BT518" s="179"/>
      <c r="BU518" s="179"/>
      <c r="BV518" s="179"/>
      <c r="BW518" s="180"/>
      <c r="BX518" s="180"/>
      <c r="BY518" s="163"/>
      <c r="BZ518" s="180"/>
      <c r="CA518" s="161"/>
      <c r="CB518" s="180"/>
      <c r="CC518" s="180"/>
      <c r="CD518" s="163"/>
      <c r="CE518" s="180"/>
      <c r="CF518" s="161"/>
      <c r="CG518" s="180"/>
      <c r="CH518" s="180"/>
      <c r="CI518" s="163"/>
      <c r="CJ518" s="180"/>
      <c r="CK518" s="161"/>
      <c r="CL518" s="181"/>
      <c r="CM518" s="160"/>
      <c r="CN518" s="177"/>
      <c r="CO518" s="161"/>
      <c r="CP518" s="181"/>
      <c r="CQ518" s="182"/>
      <c r="CR518" s="183"/>
      <c r="CS518" s="183"/>
      <c r="CT518" s="183"/>
      <c r="CU518" s="149"/>
      <c r="CV518" s="149"/>
      <c r="CW518" s="149"/>
      <c r="CX518" s="149"/>
      <c r="CY518" s="149"/>
      <c r="CZ518" s="156"/>
      <c r="DA518" s="184"/>
      <c r="DB518" s="149"/>
      <c r="DC518" s="156"/>
      <c r="DD518" s="149"/>
    </row>
    <row r="519" spans="2:108" s="141" customFormat="1" x14ac:dyDescent="0.25">
      <c r="B519" s="149"/>
      <c r="C519" s="149"/>
      <c r="D519" s="150"/>
      <c r="E519" s="151"/>
      <c r="F519" s="152"/>
      <c r="G519" s="152"/>
      <c r="H519" s="153"/>
      <c r="I519" s="153"/>
      <c r="J519" s="154"/>
      <c r="K519" s="188"/>
      <c r="L519" s="155"/>
      <c r="M519" s="155"/>
      <c r="N519" s="156"/>
      <c r="O519" s="165"/>
      <c r="P519" s="164"/>
      <c r="Q519" s="149"/>
      <c r="R519" s="149"/>
      <c r="S519" s="157"/>
      <c r="T519" s="158"/>
      <c r="U519" s="157"/>
      <c r="V519" s="159"/>
      <c r="W519" s="159"/>
      <c r="X519" s="160"/>
      <c r="Y519" s="161"/>
      <c r="Z519" s="153"/>
      <c r="AA519" s="153"/>
      <c r="AB519" s="153"/>
      <c r="AC519" s="153"/>
      <c r="AD519" s="153"/>
      <c r="AE519" s="162"/>
      <c r="AF519" s="163"/>
      <c r="AG519" s="166"/>
      <c r="AH519" s="164"/>
      <c r="AI519" s="164"/>
      <c r="AJ519" s="38"/>
      <c r="AK519" s="167"/>
      <c r="AL519" s="168"/>
      <c r="AM519" s="156"/>
      <c r="AN519" s="156"/>
      <c r="AO519" s="156"/>
      <c r="AP519" s="169"/>
      <c r="AQ519" s="170"/>
      <c r="AR519" s="171"/>
      <c r="AS519" s="171"/>
      <c r="AT519" s="172"/>
      <c r="AU519" s="173"/>
      <c r="AV519" s="173"/>
      <c r="AW519" s="174"/>
      <c r="AX519" s="174"/>
      <c r="AY519" s="175"/>
      <c r="AZ519" s="176"/>
      <c r="BA519" s="158"/>
      <c r="BB519" s="160"/>
      <c r="BC519" s="160"/>
      <c r="BD519" s="161"/>
      <c r="BE519" s="177"/>
      <c r="BF519" s="160"/>
      <c r="BG519" s="161"/>
      <c r="BH519" s="178"/>
      <c r="BI519" s="160"/>
      <c r="BJ519" s="161"/>
      <c r="BK519" s="161"/>
      <c r="BL519" s="160"/>
      <c r="BM519" s="161"/>
      <c r="BN519" s="178"/>
      <c r="BO519" s="178"/>
      <c r="BP519" s="161"/>
      <c r="BQ519" s="161"/>
      <c r="BR519" s="160"/>
      <c r="BS519" s="161"/>
      <c r="BT519" s="179"/>
      <c r="BU519" s="179"/>
      <c r="BV519" s="179"/>
      <c r="BW519" s="180"/>
      <c r="BX519" s="180"/>
      <c r="BY519" s="163"/>
      <c r="BZ519" s="180"/>
      <c r="CA519" s="161"/>
      <c r="CB519" s="180"/>
      <c r="CC519" s="180"/>
      <c r="CD519" s="163"/>
      <c r="CE519" s="180"/>
      <c r="CF519" s="161"/>
      <c r="CG519" s="180"/>
      <c r="CH519" s="180"/>
      <c r="CI519" s="163"/>
      <c r="CJ519" s="180"/>
      <c r="CK519" s="161"/>
      <c r="CL519" s="181"/>
      <c r="CM519" s="160"/>
      <c r="CN519" s="177"/>
      <c r="CO519" s="161"/>
      <c r="CP519" s="181"/>
      <c r="CQ519" s="182"/>
      <c r="CR519" s="183"/>
      <c r="CS519" s="183"/>
      <c r="CT519" s="183"/>
      <c r="CU519" s="149"/>
      <c r="CV519" s="149"/>
      <c r="CW519" s="149"/>
      <c r="CX519" s="149"/>
      <c r="CY519" s="149"/>
      <c r="CZ519" s="156"/>
      <c r="DA519" s="184"/>
      <c r="DB519" s="149"/>
      <c r="DC519" s="156"/>
      <c r="DD519" s="149"/>
    </row>
    <row r="520" spans="2:108" s="141" customFormat="1" x14ac:dyDescent="0.25">
      <c r="B520" s="149"/>
      <c r="C520" s="149"/>
      <c r="D520" s="150"/>
      <c r="E520" s="151"/>
      <c r="F520" s="152"/>
      <c r="G520" s="152"/>
      <c r="H520" s="153"/>
      <c r="I520" s="153"/>
      <c r="J520" s="154"/>
      <c r="K520" s="188"/>
      <c r="L520" s="155"/>
      <c r="M520" s="155"/>
      <c r="N520" s="156"/>
      <c r="O520" s="165"/>
      <c r="P520" s="164"/>
      <c r="Q520" s="149"/>
      <c r="R520" s="149"/>
      <c r="S520" s="157"/>
      <c r="T520" s="158"/>
      <c r="U520" s="157"/>
      <c r="V520" s="159"/>
      <c r="W520" s="159"/>
      <c r="X520" s="160"/>
      <c r="Y520" s="161"/>
      <c r="Z520" s="153"/>
      <c r="AA520" s="153"/>
      <c r="AB520" s="153"/>
      <c r="AC520" s="153"/>
      <c r="AD520" s="153"/>
      <c r="AE520" s="162"/>
      <c r="AF520" s="163"/>
      <c r="AG520" s="166"/>
      <c r="AH520" s="164"/>
      <c r="AI520" s="164"/>
      <c r="AJ520" s="38"/>
      <c r="AK520" s="167"/>
      <c r="AL520" s="168"/>
      <c r="AM520" s="156"/>
      <c r="AN520" s="156"/>
      <c r="AO520" s="156"/>
      <c r="AP520" s="169"/>
      <c r="AQ520" s="170"/>
      <c r="AR520" s="171"/>
      <c r="AS520" s="171"/>
      <c r="AT520" s="172"/>
      <c r="AU520" s="173"/>
      <c r="AV520" s="173"/>
      <c r="AW520" s="174"/>
      <c r="AX520" s="174"/>
      <c r="AY520" s="175"/>
      <c r="AZ520" s="176"/>
      <c r="BA520" s="158"/>
      <c r="BB520" s="160"/>
      <c r="BC520" s="160"/>
      <c r="BD520" s="161"/>
      <c r="BE520" s="177"/>
      <c r="BF520" s="160"/>
      <c r="BG520" s="161"/>
      <c r="BH520" s="178"/>
      <c r="BI520" s="160"/>
      <c r="BJ520" s="161"/>
      <c r="BK520" s="161"/>
      <c r="BL520" s="160"/>
      <c r="BM520" s="161"/>
      <c r="BN520" s="178"/>
      <c r="BO520" s="178"/>
      <c r="BP520" s="161"/>
      <c r="BQ520" s="161"/>
      <c r="BR520" s="160"/>
      <c r="BS520" s="161"/>
      <c r="BT520" s="179"/>
      <c r="BU520" s="179"/>
      <c r="BV520" s="179"/>
      <c r="BW520" s="180"/>
      <c r="BX520" s="180"/>
      <c r="BY520" s="163"/>
      <c r="BZ520" s="180"/>
      <c r="CA520" s="161"/>
      <c r="CB520" s="180"/>
      <c r="CC520" s="180"/>
      <c r="CD520" s="163"/>
      <c r="CE520" s="180"/>
      <c r="CF520" s="161"/>
      <c r="CG520" s="180"/>
      <c r="CH520" s="180"/>
      <c r="CI520" s="163"/>
      <c r="CJ520" s="180"/>
      <c r="CK520" s="161"/>
      <c r="CL520" s="181"/>
      <c r="CM520" s="160"/>
      <c r="CN520" s="177"/>
      <c r="CO520" s="161"/>
      <c r="CP520" s="181"/>
      <c r="CQ520" s="182"/>
      <c r="CR520" s="183"/>
      <c r="CS520" s="183"/>
      <c r="CT520" s="183"/>
      <c r="CU520" s="149"/>
      <c r="CV520" s="149"/>
      <c r="CW520" s="149"/>
      <c r="CX520" s="149"/>
      <c r="CY520" s="149"/>
      <c r="CZ520" s="156"/>
      <c r="DA520" s="184"/>
      <c r="DB520" s="149"/>
      <c r="DC520" s="156"/>
      <c r="DD520" s="149"/>
    </row>
    <row r="521" spans="2:108" s="141" customFormat="1" x14ac:dyDescent="0.25">
      <c r="B521" s="149"/>
      <c r="C521" s="149"/>
      <c r="D521" s="150"/>
      <c r="E521" s="151"/>
      <c r="F521" s="152"/>
      <c r="G521" s="152"/>
      <c r="H521" s="153"/>
      <c r="I521" s="153"/>
      <c r="J521" s="154"/>
      <c r="K521" s="188"/>
      <c r="L521" s="155"/>
      <c r="M521" s="155"/>
      <c r="N521" s="156"/>
      <c r="O521" s="165"/>
      <c r="P521" s="164"/>
      <c r="Q521" s="149"/>
      <c r="R521" s="149"/>
      <c r="S521" s="157"/>
      <c r="T521" s="158"/>
      <c r="U521" s="157"/>
      <c r="V521" s="159"/>
      <c r="W521" s="159"/>
      <c r="X521" s="160"/>
      <c r="Y521" s="161"/>
      <c r="Z521" s="153"/>
      <c r="AA521" s="153"/>
      <c r="AB521" s="153"/>
      <c r="AC521" s="153"/>
      <c r="AD521" s="153"/>
      <c r="AE521" s="162"/>
      <c r="AF521" s="163"/>
      <c r="AG521" s="166"/>
      <c r="AH521" s="164"/>
      <c r="AI521" s="164"/>
      <c r="AJ521" s="38"/>
      <c r="AK521" s="167"/>
      <c r="AL521" s="168"/>
      <c r="AM521" s="156"/>
      <c r="AN521" s="156"/>
      <c r="AO521" s="156"/>
      <c r="AP521" s="169"/>
      <c r="AQ521" s="170"/>
      <c r="AR521" s="171"/>
      <c r="AS521" s="171"/>
      <c r="AT521" s="172"/>
      <c r="AU521" s="173"/>
      <c r="AV521" s="173"/>
      <c r="AW521" s="174"/>
      <c r="AX521" s="174"/>
      <c r="AY521" s="175"/>
      <c r="AZ521" s="176"/>
      <c r="BA521" s="158"/>
      <c r="BB521" s="160"/>
      <c r="BC521" s="160"/>
      <c r="BD521" s="161"/>
      <c r="BE521" s="177"/>
      <c r="BF521" s="160"/>
      <c r="BG521" s="161"/>
      <c r="BH521" s="178"/>
      <c r="BI521" s="160"/>
      <c r="BJ521" s="161"/>
      <c r="BK521" s="161"/>
      <c r="BL521" s="160"/>
      <c r="BM521" s="161"/>
      <c r="BN521" s="178"/>
      <c r="BO521" s="178"/>
      <c r="BP521" s="161"/>
      <c r="BQ521" s="161"/>
      <c r="BR521" s="160"/>
      <c r="BS521" s="161"/>
      <c r="BT521" s="179"/>
      <c r="BU521" s="179"/>
      <c r="BV521" s="179"/>
      <c r="BW521" s="180"/>
      <c r="BX521" s="180"/>
      <c r="BY521" s="163"/>
      <c r="BZ521" s="180"/>
      <c r="CA521" s="161"/>
      <c r="CB521" s="180"/>
      <c r="CC521" s="180"/>
      <c r="CD521" s="163"/>
      <c r="CE521" s="180"/>
      <c r="CF521" s="161"/>
      <c r="CG521" s="180"/>
      <c r="CH521" s="180"/>
      <c r="CI521" s="163"/>
      <c r="CJ521" s="180"/>
      <c r="CK521" s="161"/>
      <c r="CL521" s="181"/>
      <c r="CM521" s="160"/>
      <c r="CN521" s="177"/>
      <c r="CO521" s="161"/>
      <c r="CP521" s="181"/>
      <c r="CQ521" s="182"/>
      <c r="CR521" s="183"/>
      <c r="CS521" s="183"/>
      <c r="CT521" s="183"/>
      <c r="CU521" s="149"/>
      <c r="CV521" s="149"/>
      <c r="CW521" s="149"/>
      <c r="CX521" s="149"/>
      <c r="CY521" s="149"/>
      <c r="CZ521" s="156"/>
      <c r="DA521" s="184"/>
      <c r="DB521" s="149"/>
      <c r="DC521" s="156"/>
      <c r="DD521" s="149"/>
    </row>
    <row r="522" spans="2:108" s="141" customFormat="1" x14ac:dyDescent="0.25">
      <c r="B522" s="149"/>
      <c r="C522" s="149"/>
      <c r="D522" s="150"/>
      <c r="E522" s="151"/>
      <c r="F522" s="152"/>
      <c r="G522" s="152"/>
      <c r="H522" s="153"/>
      <c r="I522" s="153"/>
      <c r="J522" s="154"/>
      <c r="K522" s="188"/>
      <c r="L522" s="155"/>
      <c r="M522" s="155"/>
      <c r="N522" s="156"/>
      <c r="O522" s="165"/>
      <c r="P522" s="164"/>
      <c r="Q522" s="149"/>
      <c r="R522" s="149"/>
      <c r="S522" s="157"/>
      <c r="T522" s="158"/>
      <c r="U522" s="157"/>
      <c r="V522" s="159"/>
      <c r="W522" s="159"/>
      <c r="X522" s="160"/>
      <c r="Y522" s="161"/>
      <c r="Z522" s="153"/>
      <c r="AA522" s="153"/>
      <c r="AB522" s="153"/>
      <c r="AC522" s="153"/>
      <c r="AD522" s="153"/>
      <c r="AE522" s="162"/>
      <c r="AF522" s="163"/>
      <c r="AG522" s="166"/>
      <c r="AH522" s="164"/>
      <c r="AI522" s="164"/>
      <c r="AJ522" s="38"/>
      <c r="AK522" s="167"/>
      <c r="AL522" s="168"/>
      <c r="AM522" s="156"/>
      <c r="AN522" s="156"/>
      <c r="AO522" s="156"/>
      <c r="AP522" s="169"/>
      <c r="AQ522" s="170"/>
      <c r="AR522" s="171"/>
      <c r="AS522" s="171"/>
      <c r="AT522" s="172"/>
      <c r="AU522" s="173"/>
      <c r="AV522" s="173"/>
      <c r="AW522" s="174"/>
      <c r="AX522" s="174"/>
      <c r="AY522" s="175"/>
      <c r="AZ522" s="176"/>
      <c r="BA522" s="158"/>
      <c r="BB522" s="160"/>
      <c r="BC522" s="160"/>
      <c r="BD522" s="161"/>
      <c r="BE522" s="177"/>
      <c r="BF522" s="160"/>
      <c r="BG522" s="161"/>
      <c r="BH522" s="178"/>
      <c r="BI522" s="160"/>
      <c r="BJ522" s="161"/>
      <c r="BK522" s="161"/>
      <c r="BL522" s="160"/>
      <c r="BM522" s="161"/>
      <c r="BN522" s="178"/>
      <c r="BO522" s="178"/>
      <c r="BP522" s="161"/>
      <c r="BQ522" s="161"/>
      <c r="BR522" s="160"/>
      <c r="BS522" s="161"/>
      <c r="BT522" s="179"/>
      <c r="BU522" s="179"/>
      <c r="BV522" s="179"/>
      <c r="BW522" s="180"/>
      <c r="BX522" s="180"/>
      <c r="BY522" s="163"/>
      <c r="BZ522" s="180"/>
      <c r="CA522" s="161"/>
      <c r="CB522" s="180"/>
      <c r="CC522" s="180"/>
      <c r="CD522" s="163"/>
      <c r="CE522" s="180"/>
      <c r="CF522" s="161"/>
      <c r="CG522" s="180"/>
      <c r="CH522" s="180"/>
      <c r="CI522" s="163"/>
      <c r="CJ522" s="180"/>
      <c r="CK522" s="161"/>
      <c r="CL522" s="181"/>
      <c r="CM522" s="160"/>
      <c r="CN522" s="177"/>
      <c r="CO522" s="161"/>
      <c r="CP522" s="181"/>
      <c r="CQ522" s="182"/>
      <c r="CR522" s="183"/>
      <c r="CS522" s="183"/>
      <c r="CT522" s="183"/>
      <c r="CU522" s="149"/>
      <c r="CV522" s="149"/>
      <c r="CW522" s="149"/>
      <c r="CX522" s="149"/>
      <c r="CY522" s="149"/>
      <c r="CZ522" s="156"/>
      <c r="DA522" s="184"/>
      <c r="DB522" s="149"/>
      <c r="DC522" s="156"/>
      <c r="DD522" s="149"/>
    </row>
    <row r="523" spans="2:108" s="141" customFormat="1" x14ac:dyDescent="0.25">
      <c r="B523" s="149"/>
      <c r="C523" s="149"/>
      <c r="D523" s="150"/>
      <c r="E523" s="151"/>
      <c r="F523" s="152"/>
      <c r="G523" s="152"/>
      <c r="H523" s="153"/>
      <c r="I523" s="153"/>
      <c r="J523" s="154"/>
      <c r="K523" s="188"/>
      <c r="L523" s="155"/>
      <c r="M523" s="155"/>
      <c r="N523" s="156"/>
      <c r="O523" s="165"/>
      <c r="P523" s="164"/>
      <c r="Q523" s="149"/>
      <c r="R523" s="149"/>
      <c r="S523" s="157"/>
      <c r="T523" s="158"/>
      <c r="U523" s="157"/>
      <c r="V523" s="159"/>
      <c r="W523" s="159"/>
      <c r="X523" s="160"/>
      <c r="Y523" s="161"/>
      <c r="Z523" s="153"/>
      <c r="AA523" s="153"/>
      <c r="AB523" s="153"/>
      <c r="AC523" s="153"/>
      <c r="AD523" s="153"/>
      <c r="AE523" s="162"/>
      <c r="AF523" s="163"/>
      <c r="AG523" s="166"/>
      <c r="AH523" s="164"/>
      <c r="AI523" s="164"/>
      <c r="AJ523" s="38"/>
      <c r="AK523" s="167"/>
      <c r="AL523" s="168"/>
      <c r="AM523" s="156"/>
      <c r="AN523" s="156"/>
      <c r="AO523" s="156"/>
      <c r="AP523" s="169"/>
      <c r="AQ523" s="170"/>
      <c r="AR523" s="171"/>
      <c r="AS523" s="171"/>
      <c r="AT523" s="172"/>
      <c r="AU523" s="173"/>
      <c r="AV523" s="173"/>
      <c r="AW523" s="174"/>
      <c r="AX523" s="174"/>
      <c r="AY523" s="175"/>
      <c r="AZ523" s="176"/>
      <c r="BA523" s="158"/>
      <c r="BB523" s="160"/>
      <c r="BC523" s="160"/>
      <c r="BD523" s="161"/>
      <c r="BE523" s="177"/>
      <c r="BF523" s="160"/>
      <c r="BG523" s="161"/>
      <c r="BH523" s="178"/>
      <c r="BI523" s="160"/>
      <c r="BJ523" s="161"/>
      <c r="BK523" s="161"/>
      <c r="BL523" s="160"/>
      <c r="BM523" s="161"/>
      <c r="BN523" s="178"/>
      <c r="BO523" s="178"/>
      <c r="BP523" s="161"/>
      <c r="BQ523" s="161"/>
      <c r="BR523" s="160"/>
      <c r="BS523" s="161"/>
      <c r="BT523" s="179"/>
      <c r="BU523" s="179"/>
      <c r="BV523" s="179"/>
      <c r="BW523" s="180"/>
      <c r="BX523" s="180"/>
      <c r="BY523" s="163"/>
      <c r="BZ523" s="180"/>
      <c r="CA523" s="161"/>
      <c r="CB523" s="180"/>
      <c r="CC523" s="180"/>
      <c r="CD523" s="163"/>
      <c r="CE523" s="180"/>
      <c r="CF523" s="161"/>
      <c r="CG523" s="180"/>
      <c r="CH523" s="180"/>
      <c r="CI523" s="163"/>
      <c r="CJ523" s="180"/>
      <c r="CK523" s="161"/>
      <c r="CL523" s="181"/>
      <c r="CM523" s="160"/>
      <c r="CN523" s="177"/>
      <c r="CO523" s="161"/>
      <c r="CP523" s="181"/>
      <c r="CQ523" s="182"/>
      <c r="CR523" s="183"/>
      <c r="CS523" s="183"/>
      <c r="CT523" s="183"/>
      <c r="CU523" s="149"/>
      <c r="CV523" s="149"/>
      <c r="CW523" s="149"/>
      <c r="CX523" s="149"/>
      <c r="CY523" s="149"/>
      <c r="CZ523" s="156"/>
      <c r="DA523" s="184"/>
      <c r="DB523" s="149"/>
      <c r="DC523" s="156"/>
      <c r="DD523" s="149"/>
    </row>
    <row r="524" spans="2:108" s="141" customFormat="1" x14ac:dyDescent="0.25">
      <c r="B524" s="149"/>
      <c r="C524" s="149"/>
      <c r="D524" s="150"/>
      <c r="E524" s="151"/>
      <c r="F524" s="152"/>
      <c r="G524" s="152"/>
      <c r="H524" s="153"/>
      <c r="I524" s="153"/>
      <c r="J524" s="154"/>
      <c r="K524" s="188"/>
      <c r="L524" s="155"/>
      <c r="M524" s="155"/>
      <c r="N524" s="156"/>
      <c r="O524" s="165"/>
      <c r="P524" s="164"/>
      <c r="Q524" s="149"/>
      <c r="R524" s="149"/>
      <c r="S524" s="157"/>
      <c r="T524" s="158"/>
      <c r="U524" s="157"/>
      <c r="V524" s="159"/>
      <c r="W524" s="159"/>
      <c r="X524" s="160"/>
      <c r="Y524" s="161"/>
      <c r="Z524" s="153"/>
      <c r="AA524" s="153"/>
      <c r="AB524" s="153"/>
      <c r="AC524" s="153"/>
      <c r="AD524" s="153"/>
      <c r="AE524" s="162"/>
      <c r="AF524" s="163"/>
      <c r="AG524" s="166"/>
      <c r="AH524" s="164"/>
      <c r="AI524" s="164"/>
      <c r="AJ524" s="38"/>
      <c r="AK524" s="167"/>
      <c r="AL524" s="168"/>
      <c r="AM524" s="156"/>
      <c r="AN524" s="156"/>
      <c r="AO524" s="156"/>
      <c r="AP524" s="169"/>
      <c r="AQ524" s="170"/>
      <c r="AR524" s="171"/>
      <c r="AS524" s="171"/>
      <c r="AT524" s="172"/>
      <c r="AU524" s="173"/>
      <c r="AV524" s="173"/>
      <c r="AW524" s="174"/>
      <c r="AX524" s="174"/>
      <c r="AY524" s="175"/>
      <c r="AZ524" s="176"/>
      <c r="BA524" s="158"/>
      <c r="BB524" s="160"/>
      <c r="BC524" s="160"/>
      <c r="BD524" s="161"/>
      <c r="BE524" s="177"/>
      <c r="BF524" s="160"/>
      <c r="BG524" s="161"/>
      <c r="BH524" s="178"/>
      <c r="BI524" s="160"/>
      <c r="BJ524" s="161"/>
      <c r="BK524" s="161"/>
      <c r="BL524" s="160"/>
      <c r="BM524" s="161"/>
      <c r="BN524" s="178"/>
      <c r="BO524" s="178"/>
      <c r="BP524" s="161"/>
      <c r="BQ524" s="161"/>
      <c r="BR524" s="160"/>
      <c r="BS524" s="161"/>
      <c r="BT524" s="179"/>
      <c r="BU524" s="179"/>
      <c r="BV524" s="179"/>
      <c r="BW524" s="180"/>
      <c r="BX524" s="180"/>
      <c r="BY524" s="163"/>
      <c r="BZ524" s="180"/>
      <c r="CA524" s="161"/>
      <c r="CB524" s="180"/>
      <c r="CC524" s="180"/>
      <c r="CD524" s="163"/>
      <c r="CE524" s="180"/>
      <c r="CF524" s="161"/>
      <c r="CG524" s="180"/>
      <c r="CH524" s="180"/>
      <c r="CI524" s="163"/>
      <c r="CJ524" s="180"/>
      <c r="CK524" s="161"/>
      <c r="CL524" s="181"/>
      <c r="CM524" s="160"/>
      <c r="CN524" s="177"/>
      <c r="CO524" s="161"/>
      <c r="CP524" s="181"/>
      <c r="CQ524" s="182"/>
      <c r="CR524" s="183"/>
      <c r="CS524" s="183"/>
      <c r="CT524" s="183"/>
      <c r="CU524" s="149"/>
      <c r="CV524" s="149"/>
      <c r="CW524" s="149"/>
      <c r="CX524" s="149"/>
      <c r="CY524" s="149"/>
      <c r="CZ524" s="156"/>
      <c r="DA524" s="184"/>
      <c r="DB524" s="149"/>
      <c r="DC524" s="156"/>
      <c r="DD524" s="149"/>
    </row>
    <row r="525" spans="2:108" s="141" customFormat="1" x14ac:dyDescent="0.25">
      <c r="B525" s="149"/>
      <c r="C525" s="149"/>
      <c r="D525" s="150"/>
      <c r="E525" s="151"/>
      <c r="F525" s="152"/>
      <c r="G525" s="152"/>
      <c r="H525" s="153"/>
      <c r="I525" s="153"/>
      <c r="J525" s="154"/>
      <c r="K525" s="188"/>
      <c r="L525" s="155"/>
      <c r="M525" s="155"/>
      <c r="N525" s="156"/>
      <c r="O525" s="165"/>
      <c r="P525" s="164"/>
      <c r="Q525" s="149"/>
      <c r="R525" s="149"/>
      <c r="S525" s="157"/>
      <c r="T525" s="158"/>
      <c r="U525" s="157"/>
      <c r="V525" s="159"/>
      <c r="W525" s="159"/>
      <c r="X525" s="160"/>
      <c r="Y525" s="161"/>
      <c r="Z525" s="153"/>
      <c r="AA525" s="153"/>
      <c r="AB525" s="153"/>
      <c r="AC525" s="153"/>
      <c r="AD525" s="153"/>
      <c r="AE525" s="162"/>
      <c r="AF525" s="163"/>
      <c r="AG525" s="166"/>
      <c r="AH525" s="164"/>
      <c r="AI525" s="164"/>
      <c r="AJ525" s="38"/>
      <c r="AK525" s="167"/>
      <c r="AL525" s="168"/>
      <c r="AM525" s="156"/>
      <c r="AN525" s="156"/>
      <c r="AO525" s="156"/>
      <c r="AP525" s="169"/>
      <c r="AQ525" s="170"/>
      <c r="AR525" s="171"/>
      <c r="AS525" s="171"/>
      <c r="AT525" s="172"/>
      <c r="AU525" s="173"/>
      <c r="AV525" s="173"/>
      <c r="AW525" s="174"/>
      <c r="AX525" s="174"/>
      <c r="AY525" s="175"/>
      <c r="AZ525" s="176"/>
      <c r="BA525" s="158"/>
      <c r="BB525" s="160"/>
      <c r="BC525" s="160"/>
      <c r="BD525" s="161"/>
      <c r="BE525" s="177"/>
      <c r="BF525" s="160"/>
      <c r="BG525" s="161"/>
      <c r="BH525" s="178"/>
      <c r="BI525" s="160"/>
      <c r="BJ525" s="161"/>
      <c r="BK525" s="161"/>
      <c r="BL525" s="160"/>
      <c r="BM525" s="161"/>
      <c r="BN525" s="178"/>
      <c r="BO525" s="178"/>
      <c r="BP525" s="161"/>
      <c r="BQ525" s="161"/>
      <c r="BR525" s="160"/>
      <c r="BS525" s="161"/>
      <c r="BT525" s="179"/>
      <c r="BU525" s="179"/>
      <c r="BV525" s="179"/>
      <c r="BW525" s="180"/>
      <c r="BX525" s="180"/>
      <c r="BY525" s="163"/>
      <c r="BZ525" s="180"/>
      <c r="CA525" s="161"/>
      <c r="CB525" s="180"/>
      <c r="CC525" s="180"/>
      <c r="CD525" s="163"/>
      <c r="CE525" s="180"/>
      <c r="CF525" s="161"/>
      <c r="CG525" s="180"/>
      <c r="CH525" s="180"/>
      <c r="CI525" s="163"/>
      <c r="CJ525" s="180"/>
      <c r="CK525" s="161"/>
      <c r="CL525" s="181"/>
      <c r="CM525" s="160"/>
      <c r="CN525" s="177"/>
      <c r="CO525" s="161"/>
      <c r="CP525" s="181"/>
      <c r="CQ525" s="182"/>
      <c r="CR525" s="183"/>
      <c r="CS525" s="183"/>
      <c r="CT525" s="183"/>
      <c r="CU525" s="149"/>
      <c r="CV525" s="149"/>
      <c r="CW525" s="149"/>
      <c r="CX525" s="149"/>
      <c r="CY525" s="149"/>
      <c r="CZ525" s="156"/>
      <c r="DA525" s="184"/>
      <c r="DB525" s="149"/>
      <c r="DC525" s="156"/>
      <c r="DD525" s="149"/>
    </row>
    <row r="526" spans="2:108" s="141" customFormat="1" x14ac:dyDescent="0.25">
      <c r="B526" s="149"/>
      <c r="C526" s="149"/>
      <c r="D526" s="150"/>
      <c r="E526" s="151"/>
      <c r="F526" s="152"/>
      <c r="G526" s="152"/>
      <c r="H526" s="153"/>
      <c r="I526" s="153"/>
      <c r="J526" s="154"/>
      <c r="K526" s="188"/>
      <c r="L526" s="155"/>
      <c r="M526" s="155"/>
      <c r="N526" s="156"/>
      <c r="O526" s="165"/>
      <c r="P526" s="164"/>
      <c r="Q526" s="149"/>
      <c r="R526" s="149"/>
      <c r="S526" s="157"/>
      <c r="T526" s="158"/>
      <c r="U526" s="157"/>
      <c r="V526" s="159"/>
      <c r="W526" s="159"/>
      <c r="X526" s="160"/>
      <c r="Y526" s="161"/>
      <c r="Z526" s="153"/>
      <c r="AA526" s="153"/>
      <c r="AB526" s="153"/>
      <c r="AC526" s="153"/>
      <c r="AD526" s="153"/>
      <c r="AE526" s="162"/>
      <c r="AF526" s="163"/>
      <c r="AG526" s="166"/>
      <c r="AH526" s="164"/>
      <c r="AI526" s="164"/>
      <c r="AJ526" s="38"/>
      <c r="AK526" s="167"/>
      <c r="AL526" s="168"/>
      <c r="AM526" s="156"/>
      <c r="AN526" s="156"/>
      <c r="AO526" s="156"/>
      <c r="AP526" s="169"/>
      <c r="AQ526" s="170"/>
      <c r="AR526" s="171"/>
      <c r="AS526" s="171"/>
      <c r="AT526" s="172"/>
      <c r="AU526" s="173"/>
      <c r="AV526" s="173"/>
      <c r="AW526" s="174"/>
      <c r="AX526" s="174"/>
      <c r="AY526" s="175"/>
      <c r="AZ526" s="176"/>
      <c r="BA526" s="158"/>
      <c r="BB526" s="160"/>
      <c r="BC526" s="160"/>
      <c r="BD526" s="161"/>
      <c r="BE526" s="177"/>
      <c r="BF526" s="160"/>
      <c r="BG526" s="161"/>
      <c r="BH526" s="178"/>
      <c r="BI526" s="160"/>
      <c r="BJ526" s="161"/>
      <c r="BK526" s="161"/>
      <c r="BL526" s="160"/>
      <c r="BM526" s="161"/>
      <c r="BN526" s="178"/>
      <c r="BO526" s="178"/>
      <c r="BP526" s="161"/>
      <c r="BQ526" s="161"/>
      <c r="BR526" s="160"/>
      <c r="BS526" s="161"/>
      <c r="BT526" s="179"/>
      <c r="BU526" s="179"/>
      <c r="BV526" s="179"/>
      <c r="BW526" s="180"/>
      <c r="BX526" s="180"/>
      <c r="BY526" s="163"/>
      <c r="BZ526" s="180"/>
      <c r="CA526" s="161"/>
      <c r="CB526" s="180"/>
      <c r="CC526" s="180"/>
      <c r="CD526" s="163"/>
      <c r="CE526" s="180"/>
      <c r="CF526" s="161"/>
      <c r="CG526" s="180"/>
      <c r="CH526" s="180"/>
      <c r="CI526" s="163"/>
      <c r="CJ526" s="180"/>
      <c r="CK526" s="161"/>
      <c r="CL526" s="181"/>
      <c r="CM526" s="160"/>
      <c r="CN526" s="177"/>
      <c r="CO526" s="161"/>
      <c r="CP526" s="181"/>
      <c r="CQ526" s="182"/>
      <c r="CR526" s="183"/>
      <c r="CS526" s="183"/>
      <c r="CT526" s="183"/>
      <c r="CU526" s="149"/>
      <c r="CV526" s="149"/>
      <c r="CW526" s="149"/>
      <c r="CX526" s="149"/>
      <c r="CY526" s="149"/>
      <c r="CZ526" s="156"/>
      <c r="DA526" s="184"/>
      <c r="DB526" s="149"/>
      <c r="DC526" s="156"/>
      <c r="DD526" s="149"/>
    </row>
    <row r="527" spans="2:108" s="141" customFormat="1" x14ac:dyDescent="0.25">
      <c r="B527" s="149"/>
      <c r="C527" s="149"/>
      <c r="D527" s="150"/>
      <c r="E527" s="151"/>
      <c r="F527" s="152"/>
      <c r="G527" s="152"/>
      <c r="H527" s="153"/>
      <c r="I527" s="153"/>
      <c r="J527" s="154"/>
      <c r="K527" s="188"/>
      <c r="L527" s="155"/>
      <c r="M527" s="155"/>
      <c r="N527" s="156"/>
      <c r="O527" s="165"/>
      <c r="P527" s="164"/>
      <c r="Q527" s="149"/>
      <c r="R527" s="149"/>
      <c r="S527" s="157"/>
      <c r="T527" s="158"/>
      <c r="U527" s="157"/>
      <c r="V527" s="159"/>
      <c r="W527" s="159"/>
      <c r="X527" s="160"/>
      <c r="Y527" s="161"/>
      <c r="Z527" s="153"/>
      <c r="AA527" s="153"/>
      <c r="AB527" s="153"/>
      <c r="AC527" s="153"/>
      <c r="AD527" s="153"/>
      <c r="AE527" s="162"/>
      <c r="AF527" s="163"/>
      <c r="AG527" s="166"/>
      <c r="AH527" s="164"/>
      <c r="AI527" s="164"/>
      <c r="AJ527" s="38"/>
      <c r="AK527" s="167"/>
      <c r="AL527" s="168"/>
      <c r="AM527" s="156"/>
      <c r="AN527" s="156"/>
      <c r="AO527" s="156"/>
      <c r="AP527" s="169"/>
      <c r="AQ527" s="170"/>
      <c r="AR527" s="171"/>
      <c r="AS527" s="171"/>
      <c r="AT527" s="172"/>
      <c r="AU527" s="173"/>
      <c r="AV527" s="173"/>
      <c r="AW527" s="174"/>
      <c r="AX527" s="174"/>
      <c r="AY527" s="175"/>
      <c r="AZ527" s="176"/>
      <c r="BA527" s="158"/>
      <c r="BB527" s="160"/>
      <c r="BC527" s="160"/>
      <c r="BD527" s="161"/>
      <c r="BE527" s="177"/>
      <c r="BF527" s="160"/>
      <c r="BG527" s="161"/>
      <c r="BH527" s="178"/>
      <c r="BI527" s="160"/>
      <c r="BJ527" s="161"/>
      <c r="BK527" s="161"/>
      <c r="BL527" s="160"/>
      <c r="BM527" s="161"/>
      <c r="BN527" s="178"/>
      <c r="BO527" s="178"/>
      <c r="BP527" s="161"/>
      <c r="BQ527" s="161"/>
      <c r="BR527" s="160"/>
      <c r="BS527" s="161"/>
      <c r="BT527" s="179"/>
      <c r="BU527" s="179"/>
      <c r="BV527" s="179"/>
      <c r="BW527" s="180"/>
      <c r="BX527" s="180"/>
      <c r="BY527" s="163"/>
      <c r="BZ527" s="180"/>
      <c r="CA527" s="161"/>
      <c r="CB527" s="180"/>
      <c r="CC527" s="180"/>
      <c r="CD527" s="163"/>
      <c r="CE527" s="180"/>
      <c r="CF527" s="161"/>
      <c r="CG527" s="180"/>
      <c r="CH527" s="180"/>
      <c r="CI527" s="163"/>
      <c r="CJ527" s="180"/>
      <c r="CK527" s="161"/>
      <c r="CL527" s="181"/>
      <c r="CM527" s="160"/>
      <c r="CN527" s="177"/>
      <c r="CO527" s="161"/>
      <c r="CP527" s="181"/>
      <c r="CQ527" s="182"/>
      <c r="CR527" s="183"/>
      <c r="CS527" s="183"/>
      <c r="CT527" s="183"/>
      <c r="CU527" s="149"/>
      <c r="CV527" s="149"/>
      <c r="CW527" s="149"/>
      <c r="CX527" s="149"/>
      <c r="CY527" s="149"/>
      <c r="CZ527" s="156"/>
      <c r="DA527" s="184"/>
      <c r="DB527" s="149"/>
      <c r="DC527" s="156"/>
      <c r="DD527" s="149"/>
    </row>
    <row r="528" spans="2:108" s="141" customFormat="1" x14ac:dyDescent="0.25">
      <c r="B528" s="149"/>
      <c r="C528" s="149"/>
      <c r="D528" s="150"/>
      <c r="E528" s="151"/>
      <c r="F528" s="152"/>
      <c r="G528" s="152"/>
      <c r="H528" s="153"/>
      <c r="I528" s="153"/>
      <c r="J528" s="154"/>
      <c r="K528" s="188"/>
      <c r="L528" s="155"/>
      <c r="M528" s="155"/>
      <c r="N528" s="156"/>
      <c r="O528" s="165"/>
      <c r="P528" s="164"/>
      <c r="Q528" s="149"/>
      <c r="R528" s="149"/>
      <c r="S528" s="157"/>
      <c r="T528" s="158"/>
      <c r="U528" s="157"/>
      <c r="V528" s="159"/>
      <c r="W528" s="159"/>
      <c r="X528" s="160"/>
      <c r="Y528" s="161"/>
      <c r="Z528" s="153"/>
      <c r="AA528" s="153"/>
      <c r="AB528" s="153"/>
      <c r="AC528" s="153"/>
      <c r="AD528" s="153"/>
      <c r="AE528" s="162"/>
      <c r="AF528" s="163"/>
      <c r="AG528" s="166"/>
      <c r="AH528" s="164"/>
      <c r="AI528" s="164"/>
      <c r="AJ528" s="38"/>
      <c r="AK528" s="167"/>
      <c r="AL528" s="168"/>
      <c r="AM528" s="156"/>
      <c r="AN528" s="156"/>
      <c r="AO528" s="156"/>
      <c r="AP528" s="169"/>
      <c r="AQ528" s="170"/>
      <c r="AR528" s="171"/>
      <c r="AS528" s="171"/>
      <c r="AT528" s="172"/>
      <c r="AU528" s="173"/>
      <c r="AV528" s="173"/>
      <c r="AW528" s="174"/>
      <c r="AX528" s="174"/>
      <c r="AY528" s="175"/>
      <c r="AZ528" s="176"/>
      <c r="BA528" s="158"/>
      <c r="BB528" s="160"/>
      <c r="BC528" s="160"/>
      <c r="BD528" s="161"/>
      <c r="BE528" s="177"/>
      <c r="BF528" s="160"/>
      <c r="BG528" s="161"/>
      <c r="BH528" s="178"/>
      <c r="BI528" s="160"/>
      <c r="BJ528" s="161"/>
      <c r="BK528" s="161"/>
      <c r="BL528" s="160"/>
      <c r="BM528" s="161"/>
      <c r="BN528" s="178"/>
      <c r="BO528" s="178"/>
      <c r="BP528" s="161"/>
      <c r="BQ528" s="161"/>
      <c r="BR528" s="160"/>
      <c r="BS528" s="161"/>
      <c r="BT528" s="179"/>
      <c r="BU528" s="179"/>
      <c r="BV528" s="179"/>
      <c r="BW528" s="180"/>
      <c r="BX528" s="180"/>
      <c r="BY528" s="163"/>
      <c r="BZ528" s="180"/>
      <c r="CA528" s="161"/>
      <c r="CB528" s="180"/>
      <c r="CC528" s="180"/>
      <c r="CD528" s="163"/>
      <c r="CE528" s="180"/>
      <c r="CF528" s="161"/>
      <c r="CG528" s="180"/>
      <c r="CH528" s="180"/>
      <c r="CI528" s="163"/>
      <c r="CJ528" s="180"/>
      <c r="CK528" s="161"/>
      <c r="CL528" s="181"/>
      <c r="CM528" s="160"/>
      <c r="CN528" s="177"/>
      <c r="CO528" s="161"/>
      <c r="CP528" s="181"/>
      <c r="CQ528" s="182"/>
      <c r="CR528" s="183"/>
      <c r="CS528" s="183"/>
      <c r="CT528" s="183"/>
      <c r="CU528" s="149"/>
      <c r="CV528" s="149"/>
      <c r="CW528" s="149"/>
      <c r="CX528" s="149"/>
      <c r="CY528" s="149"/>
      <c r="CZ528" s="156"/>
      <c r="DA528" s="184"/>
      <c r="DB528" s="149"/>
      <c r="DC528" s="156"/>
      <c r="DD528" s="149"/>
    </row>
    <row r="529" spans="2:108" s="141" customFormat="1" x14ac:dyDescent="0.25">
      <c r="B529" s="149"/>
      <c r="C529" s="149"/>
      <c r="D529" s="150"/>
      <c r="E529" s="151"/>
      <c r="F529" s="152"/>
      <c r="G529" s="152"/>
      <c r="H529" s="153"/>
      <c r="I529" s="153"/>
      <c r="J529" s="154"/>
      <c r="K529" s="188"/>
      <c r="L529" s="155"/>
      <c r="M529" s="155"/>
      <c r="N529" s="156"/>
      <c r="O529" s="165"/>
      <c r="P529" s="164"/>
      <c r="Q529" s="149"/>
      <c r="R529" s="149"/>
      <c r="S529" s="157"/>
      <c r="T529" s="158"/>
      <c r="U529" s="157"/>
      <c r="V529" s="159"/>
      <c r="W529" s="159"/>
      <c r="X529" s="160"/>
      <c r="Y529" s="161"/>
      <c r="Z529" s="153"/>
      <c r="AA529" s="153"/>
      <c r="AB529" s="153"/>
      <c r="AC529" s="153"/>
      <c r="AD529" s="153"/>
      <c r="AE529" s="162"/>
      <c r="AF529" s="163"/>
      <c r="AG529" s="166"/>
      <c r="AH529" s="164"/>
      <c r="AI529" s="164"/>
      <c r="AJ529" s="38"/>
      <c r="AK529" s="167"/>
      <c r="AL529" s="168"/>
      <c r="AM529" s="156"/>
      <c r="AN529" s="156"/>
      <c r="AO529" s="156"/>
      <c r="AP529" s="169"/>
      <c r="AQ529" s="170"/>
      <c r="AR529" s="171"/>
      <c r="AS529" s="171"/>
      <c r="AT529" s="172"/>
      <c r="AU529" s="173"/>
      <c r="AV529" s="173"/>
      <c r="AW529" s="174"/>
      <c r="AX529" s="174"/>
      <c r="AY529" s="175"/>
      <c r="AZ529" s="176"/>
      <c r="BA529" s="158"/>
      <c r="BB529" s="160"/>
      <c r="BC529" s="160"/>
      <c r="BD529" s="161"/>
      <c r="BE529" s="177"/>
      <c r="BF529" s="160"/>
      <c r="BG529" s="161"/>
      <c r="BH529" s="178"/>
      <c r="BI529" s="160"/>
      <c r="BJ529" s="161"/>
      <c r="BK529" s="161"/>
      <c r="BL529" s="160"/>
      <c r="BM529" s="161"/>
      <c r="BN529" s="178"/>
      <c r="BO529" s="178"/>
      <c r="BP529" s="161"/>
      <c r="BQ529" s="161"/>
      <c r="BR529" s="160"/>
      <c r="BS529" s="161"/>
      <c r="BT529" s="179"/>
      <c r="BU529" s="179"/>
      <c r="BV529" s="179"/>
      <c r="BW529" s="180"/>
      <c r="BX529" s="180"/>
      <c r="BY529" s="163"/>
      <c r="BZ529" s="180"/>
      <c r="CA529" s="161"/>
      <c r="CB529" s="180"/>
      <c r="CC529" s="180"/>
      <c r="CD529" s="163"/>
      <c r="CE529" s="180"/>
      <c r="CF529" s="161"/>
      <c r="CG529" s="180"/>
      <c r="CH529" s="180"/>
      <c r="CI529" s="163"/>
      <c r="CJ529" s="180"/>
      <c r="CK529" s="161"/>
      <c r="CL529" s="181"/>
      <c r="CM529" s="160"/>
      <c r="CN529" s="177"/>
      <c r="CO529" s="161"/>
      <c r="CP529" s="181"/>
      <c r="CQ529" s="182"/>
      <c r="CR529" s="183"/>
      <c r="CS529" s="183"/>
      <c r="CT529" s="183"/>
      <c r="CU529" s="149"/>
      <c r="CV529" s="149"/>
      <c r="CW529" s="149"/>
      <c r="CX529" s="149"/>
      <c r="CY529" s="149"/>
      <c r="CZ529" s="156"/>
      <c r="DA529" s="184"/>
      <c r="DB529" s="149"/>
      <c r="DC529" s="156"/>
      <c r="DD529" s="149"/>
    </row>
    <row r="530" spans="2:108" s="141" customFormat="1" x14ac:dyDescent="0.25">
      <c r="B530" s="149"/>
      <c r="C530" s="149"/>
      <c r="D530" s="150"/>
      <c r="E530" s="151"/>
      <c r="F530" s="152"/>
      <c r="G530" s="152"/>
      <c r="H530" s="153"/>
      <c r="I530" s="153"/>
      <c r="J530" s="154"/>
      <c r="K530" s="188"/>
      <c r="L530" s="155"/>
      <c r="M530" s="155"/>
      <c r="N530" s="156"/>
      <c r="O530" s="165"/>
      <c r="P530" s="164"/>
      <c r="Q530" s="149"/>
      <c r="R530" s="149"/>
      <c r="S530" s="157"/>
      <c r="T530" s="158"/>
      <c r="U530" s="157"/>
      <c r="V530" s="159"/>
      <c r="W530" s="159"/>
      <c r="X530" s="160"/>
      <c r="Y530" s="161"/>
      <c r="Z530" s="153"/>
      <c r="AA530" s="153"/>
      <c r="AB530" s="153"/>
      <c r="AC530" s="153"/>
      <c r="AD530" s="153"/>
      <c r="AE530" s="162"/>
      <c r="AF530" s="163"/>
      <c r="AG530" s="166"/>
      <c r="AH530" s="164"/>
      <c r="AI530" s="164"/>
      <c r="AJ530" s="38"/>
      <c r="AK530" s="167"/>
      <c r="AL530" s="168"/>
      <c r="AM530" s="156"/>
      <c r="AN530" s="156"/>
      <c r="AO530" s="156"/>
      <c r="AP530" s="169"/>
      <c r="AQ530" s="170"/>
      <c r="AR530" s="171"/>
      <c r="AS530" s="171"/>
      <c r="AT530" s="172"/>
      <c r="AU530" s="173"/>
      <c r="AV530" s="173"/>
      <c r="AW530" s="174"/>
      <c r="AX530" s="174"/>
      <c r="AY530" s="175"/>
      <c r="AZ530" s="176"/>
      <c r="BA530" s="158"/>
      <c r="BB530" s="160"/>
      <c r="BC530" s="160"/>
      <c r="BD530" s="161"/>
      <c r="BE530" s="177"/>
      <c r="BF530" s="160"/>
      <c r="BG530" s="161"/>
      <c r="BH530" s="178"/>
      <c r="BI530" s="160"/>
      <c r="BJ530" s="161"/>
      <c r="BK530" s="161"/>
      <c r="BL530" s="160"/>
      <c r="BM530" s="161"/>
      <c r="BN530" s="178"/>
      <c r="BO530" s="178"/>
      <c r="BP530" s="161"/>
      <c r="BQ530" s="161"/>
      <c r="BR530" s="160"/>
      <c r="BS530" s="161"/>
      <c r="BT530" s="179"/>
      <c r="BU530" s="179"/>
      <c r="BV530" s="179"/>
      <c r="BW530" s="180"/>
      <c r="BX530" s="180"/>
      <c r="BY530" s="163"/>
      <c r="BZ530" s="180"/>
      <c r="CA530" s="161"/>
      <c r="CB530" s="180"/>
      <c r="CC530" s="180"/>
      <c r="CD530" s="163"/>
      <c r="CE530" s="180"/>
      <c r="CF530" s="161"/>
      <c r="CG530" s="180"/>
      <c r="CH530" s="180"/>
      <c r="CI530" s="163"/>
      <c r="CJ530" s="180"/>
      <c r="CK530" s="161"/>
      <c r="CL530" s="181"/>
      <c r="CM530" s="160"/>
      <c r="CN530" s="177"/>
      <c r="CO530" s="161"/>
      <c r="CP530" s="181"/>
      <c r="CQ530" s="182"/>
      <c r="CR530" s="183"/>
      <c r="CS530" s="183"/>
      <c r="CT530" s="183"/>
      <c r="CU530" s="149"/>
      <c r="CV530" s="149"/>
      <c r="CW530" s="149"/>
      <c r="CX530" s="149"/>
      <c r="CY530" s="149"/>
      <c r="CZ530" s="156"/>
      <c r="DA530" s="184"/>
      <c r="DB530" s="149"/>
      <c r="DC530" s="156"/>
      <c r="DD530" s="149"/>
    </row>
    <row r="531" spans="2:108" s="141" customFormat="1" x14ac:dyDescent="0.25">
      <c r="B531" s="149"/>
      <c r="C531" s="149"/>
      <c r="D531" s="150"/>
      <c r="E531" s="151"/>
      <c r="F531" s="152"/>
      <c r="G531" s="152"/>
      <c r="H531" s="153"/>
      <c r="I531" s="153"/>
      <c r="J531" s="154"/>
      <c r="K531" s="188"/>
      <c r="L531" s="155"/>
      <c r="M531" s="155"/>
      <c r="N531" s="156"/>
      <c r="O531" s="165"/>
      <c r="P531" s="164"/>
      <c r="Q531" s="149"/>
      <c r="R531" s="149"/>
      <c r="S531" s="157"/>
      <c r="T531" s="158"/>
      <c r="U531" s="157"/>
      <c r="V531" s="159"/>
      <c r="W531" s="159"/>
      <c r="X531" s="160"/>
      <c r="Y531" s="161"/>
      <c r="Z531" s="153"/>
      <c r="AA531" s="153"/>
      <c r="AB531" s="153"/>
      <c r="AC531" s="153"/>
      <c r="AD531" s="153"/>
      <c r="AE531" s="162"/>
      <c r="AF531" s="163"/>
      <c r="AG531" s="166"/>
      <c r="AH531" s="164"/>
      <c r="AI531" s="164"/>
      <c r="AJ531" s="38"/>
      <c r="AK531" s="167"/>
      <c r="AL531" s="168"/>
      <c r="AM531" s="156"/>
      <c r="AN531" s="156"/>
      <c r="AO531" s="156"/>
      <c r="AP531" s="169"/>
      <c r="AQ531" s="170"/>
      <c r="AR531" s="171"/>
      <c r="AS531" s="171"/>
      <c r="AT531" s="172"/>
      <c r="AU531" s="173"/>
      <c r="AV531" s="173"/>
      <c r="AW531" s="174"/>
      <c r="AX531" s="174"/>
      <c r="AY531" s="175"/>
      <c r="AZ531" s="176"/>
      <c r="BA531" s="158"/>
      <c r="BB531" s="160"/>
      <c r="BC531" s="160"/>
      <c r="BD531" s="161"/>
      <c r="BE531" s="177"/>
      <c r="BF531" s="160"/>
      <c r="BG531" s="161"/>
      <c r="BH531" s="178"/>
      <c r="BI531" s="160"/>
      <c r="BJ531" s="161"/>
      <c r="BK531" s="161"/>
      <c r="BL531" s="160"/>
      <c r="BM531" s="161"/>
      <c r="BN531" s="178"/>
      <c r="BO531" s="178"/>
      <c r="BP531" s="161"/>
      <c r="BQ531" s="161"/>
      <c r="BR531" s="160"/>
      <c r="BS531" s="161"/>
      <c r="BT531" s="179"/>
      <c r="BU531" s="179"/>
      <c r="BV531" s="179"/>
      <c r="BW531" s="180"/>
      <c r="BX531" s="180"/>
      <c r="BY531" s="163"/>
      <c r="BZ531" s="180"/>
      <c r="CA531" s="161"/>
      <c r="CB531" s="180"/>
      <c r="CC531" s="180"/>
      <c r="CD531" s="163"/>
      <c r="CE531" s="180"/>
      <c r="CF531" s="161"/>
      <c r="CG531" s="180"/>
      <c r="CH531" s="180"/>
      <c r="CI531" s="163"/>
      <c r="CJ531" s="180"/>
      <c r="CK531" s="161"/>
      <c r="CL531" s="181"/>
      <c r="CM531" s="160"/>
      <c r="CN531" s="177"/>
      <c r="CO531" s="161"/>
      <c r="CP531" s="181"/>
      <c r="CQ531" s="182"/>
      <c r="CR531" s="183"/>
      <c r="CS531" s="183"/>
      <c r="CT531" s="183"/>
      <c r="CU531" s="149"/>
      <c r="CV531" s="149"/>
      <c r="CW531" s="149"/>
      <c r="CX531" s="149"/>
      <c r="CY531" s="149"/>
      <c r="CZ531" s="156"/>
      <c r="DA531" s="184"/>
      <c r="DB531" s="149"/>
      <c r="DC531" s="156"/>
      <c r="DD531" s="149"/>
    </row>
    <row r="532" spans="2:108" s="141" customFormat="1" x14ac:dyDescent="0.25">
      <c r="B532" s="149"/>
      <c r="C532" s="149"/>
      <c r="D532" s="150"/>
      <c r="E532" s="151"/>
      <c r="F532" s="152"/>
      <c r="G532" s="152"/>
      <c r="H532" s="153"/>
      <c r="I532" s="153"/>
      <c r="J532" s="154"/>
      <c r="K532" s="188"/>
      <c r="L532" s="155"/>
      <c r="M532" s="155"/>
      <c r="N532" s="156"/>
      <c r="O532" s="165"/>
      <c r="P532" s="164"/>
      <c r="Q532" s="149"/>
      <c r="R532" s="149"/>
      <c r="S532" s="157"/>
      <c r="T532" s="158"/>
      <c r="U532" s="157"/>
      <c r="V532" s="159"/>
      <c r="W532" s="159"/>
      <c r="X532" s="160"/>
      <c r="Y532" s="161"/>
      <c r="Z532" s="153"/>
      <c r="AA532" s="153"/>
      <c r="AB532" s="153"/>
      <c r="AC532" s="153"/>
      <c r="AD532" s="153"/>
      <c r="AE532" s="162"/>
      <c r="AF532" s="163"/>
      <c r="AG532" s="166"/>
      <c r="AH532" s="164"/>
      <c r="AI532" s="164"/>
      <c r="AJ532" s="38"/>
      <c r="AK532" s="167"/>
      <c r="AL532" s="168"/>
      <c r="AM532" s="156"/>
      <c r="AN532" s="156"/>
      <c r="AO532" s="156"/>
      <c r="AP532" s="169"/>
      <c r="AQ532" s="170"/>
      <c r="AR532" s="171"/>
      <c r="AS532" s="171"/>
      <c r="AT532" s="172"/>
      <c r="AU532" s="173"/>
      <c r="AV532" s="173"/>
      <c r="AW532" s="174"/>
      <c r="AX532" s="174"/>
      <c r="AY532" s="175"/>
      <c r="AZ532" s="176"/>
      <c r="BA532" s="158"/>
      <c r="BB532" s="160"/>
      <c r="BC532" s="160"/>
      <c r="BD532" s="161"/>
      <c r="BE532" s="177"/>
      <c r="BF532" s="160"/>
      <c r="BG532" s="161"/>
      <c r="BH532" s="178"/>
      <c r="BI532" s="160"/>
      <c r="BJ532" s="161"/>
      <c r="BK532" s="161"/>
      <c r="BL532" s="160"/>
      <c r="BM532" s="161"/>
      <c r="BN532" s="178"/>
      <c r="BO532" s="178"/>
      <c r="BP532" s="161"/>
      <c r="BQ532" s="161"/>
      <c r="BR532" s="160"/>
      <c r="BS532" s="161"/>
      <c r="BT532" s="179"/>
      <c r="BU532" s="179"/>
      <c r="BV532" s="179"/>
      <c r="BW532" s="180"/>
      <c r="BX532" s="180"/>
      <c r="BY532" s="163"/>
      <c r="BZ532" s="180"/>
      <c r="CA532" s="161"/>
      <c r="CB532" s="180"/>
      <c r="CC532" s="180"/>
      <c r="CD532" s="163"/>
      <c r="CE532" s="180"/>
      <c r="CF532" s="161"/>
      <c r="CG532" s="180"/>
      <c r="CH532" s="180"/>
      <c r="CI532" s="163"/>
      <c r="CJ532" s="180"/>
      <c r="CK532" s="161"/>
      <c r="CL532" s="181"/>
      <c r="CM532" s="160"/>
      <c r="CN532" s="177"/>
      <c r="CO532" s="161"/>
      <c r="CP532" s="181"/>
      <c r="CQ532" s="182"/>
      <c r="CR532" s="183"/>
      <c r="CS532" s="183"/>
      <c r="CT532" s="183"/>
      <c r="CU532" s="149"/>
      <c r="CV532" s="149"/>
      <c r="CW532" s="149"/>
      <c r="CX532" s="149"/>
      <c r="CY532" s="149"/>
      <c r="CZ532" s="156"/>
      <c r="DA532" s="184"/>
      <c r="DB532" s="149"/>
      <c r="DC532" s="156"/>
      <c r="DD532" s="149"/>
    </row>
    <row r="533" spans="2:108" s="141" customFormat="1" x14ac:dyDescent="0.25">
      <c r="B533" s="149"/>
      <c r="C533" s="149"/>
      <c r="D533" s="150"/>
      <c r="E533" s="151"/>
      <c r="F533" s="152"/>
      <c r="G533" s="152"/>
      <c r="H533" s="153"/>
      <c r="I533" s="153"/>
      <c r="J533" s="154"/>
      <c r="K533" s="188"/>
      <c r="L533" s="155"/>
      <c r="M533" s="155"/>
      <c r="N533" s="156"/>
      <c r="O533" s="165"/>
      <c r="P533" s="164"/>
      <c r="Q533" s="149"/>
      <c r="R533" s="149"/>
      <c r="S533" s="157"/>
      <c r="T533" s="158"/>
      <c r="U533" s="157"/>
      <c r="V533" s="159"/>
      <c r="W533" s="159"/>
      <c r="X533" s="160"/>
      <c r="Y533" s="161"/>
      <c r="Z533" s="153"/>
      <c r="AA533" s="153"/>
      <c r="AB533" s="153"/>
      <c r="AC533" s="153"/>
      <c r="AD533" s="153"/>
      <c r="AE533" s="162"/>
      <c r="AF533" s="163"/>
      <c r="AG533" s="166"/>
      <c r="AH533" s="164"/>
      <c r="AI533" s="164"/>
      <c r="AJ533" s="38"/>
      <c r="AK533" s="167"/>
      <c r="AL533" s="168"/>
      <c r="AM533" s="156"/>
      <c r="AN533" s="156"/>
      <c r="AO533" s="156"/>
      <c r="AP533" s="169"/>
      <c r="AQ533" s="170"/>
      <c r="AR533" s="171"/>
      <c r="AS533" s="171"/>
      <c r="AT533" s="172"/>
      <c r="AU533" s="173"/>
      <c r="AV533" s="173"/>
      <c r="AW533" s="174"/>
      <c r="AX533" s="174"/>
      <c r="AY533" s="175"/>
      <c r="AZ533" s="176"/>
      <c r="BA533" s="158"/>
      <c r="BB533" s="160"/>
      <c r="BC533" s="160"/>
      <c r="BD533" s="161"/>
      <c r="BE533" s="177"/>
      <c r="BF533" s="160"/>
      <c r="BG533" s="161"/>
      <c r="BH533" s="178"/>
      <c r="BI533" s="160"/>
      <c r="BJ533" s="161"/>
      <c r="BK533" s="161"/>
      <c r="BL533" s="160"/>
      <c r="BM533" s="161"/>
      <c r="BN533" s="178"/>
      <c r="BO533" s="178"/>
      <c r="BP533" s="161"/>
      <c r="BQ533" s="161"/>
      <c r="BR533" s="160"/>
      <c r="BS533" s="161"/>
      <c r="BT533" s="179"/>
      <c r="BU533" s="179"/>
      <c r="BV533" s="179"/>
      <c r="BW533" s="180"/>
      <c r="BX533" s="180"/>
      <c r="BY533" s="163"/>
      <c r="BZ533" s="180"/>
      <c r="CA533" s="161"/>
      <c r="CB533" s="180"/>
      <c r="CC533" s="180"/>
      <c r="CD533" s="163"/>
      <c r="CE533" s="180"/>
      <c r="CF533" s="161"/>
      <c r="CG533" s="180"/>
      <c r="CH533" s="180"/>
      <c r="CI533" s="163"/>
      <c r="CJ533" s="180"/>
      <c r="CK533" s="161"/>
      <c r="CL533" s="181"/>
      <c r="CM533" s="160"/>
      <c r="CN533" s="177"/>
      <c r="CO533" s="161"/>
      <c r="CP533" s="181"/>
      <c r="CQ533" s="182"/>
      <c r="CR533" s="183"/>
      <c r="CS533" s="183"/>
      <c r="CT533" s="183"/>
      <c r="CU533" s="149"/>
      <c r="CV533" s="149"/>
      <c r="CW533" s="149"/>
      <c r="CX533" s="149"/>
      <c r="CY533" s="149"/>
      <c r="CZ533" s="156"/>
      <c r="DA533" s="184"/>
      <c r="DB533" s="149"/>
      <c r="DC533" s="156"/>
      <c r="DD533" s="149"/>
    </row>
    <row r="534" spans="2:108" s="141" customFormat="1" x14ac:dyDescent="0.25">
      <c r="B534" s="149"/>
      <c r="C534" s="149"/>
      <c r="D534" s="150"/>
      <c r="E534" s="151"/>
      <c r="F534" s="152"/>
      <c r="G534" s="152"/>
      <c r="H534" s="153"/>
      <c r="I534" s="153"/>
      <c r="J534" s="154"/>
      <c r="K534" s="188"/>
      <c r="L534" s="155"/>
      <c r="M534" s="155"/>
      <c r="N534" s="156"/>
      <c r="O534" s="165"/>
      <c r="P534" s="164"/>
      <c r="Q534" s="149"/>
      <c r="R534" s="149"/>
      <c r="S534" s="157"/>
      <c r="T534" s="158"/>
      <c r="U534" s="157"/>
      <c r="V534" s="159"/>
      <c r="W534" s="159"/>
      <c r="X534" s="160"/>
      <c r="Y534" s="161"/>
      <c r="Z534" s="153"/>
      <c r="AA534" s="153"/>
      <c r="AB534" s="153"/>
      <c r="AC534" s="153"/>
      <c r="AD534" s="153"/>
      <c r="AE534" s="162"/>
      <c r="AF534" s="163"/>
      <c r="AG534" s="166"/>
      <c r="AH534" s="164"/>
      <c r="AI534" s="164"/>
      <c r="AJ534" s="38"/>
      <c r="AK534" s="167"/>
      <c r="AL534" s="168"/>
      <c r="AM534" s="156"/>
      <c r="AN534" s="156"/>
      <c r="AO534" s="156"/>
      <c r="AP534" s="169"/>
      <c r="AQ534" s="170"/>
      <c r="AR534" s="171"/>
      <c r="AS534" s="171"/>
      <c r="AT534" s="172"/>
      <c r="AU534" s="173"/>
      <c r="AV534" s="173"/>
      <c r="AW534" s="174"/>
      <c r="AX534" s="174"/>
      <c r="AY534" s="175"/>
      <c r="AZ534" s="176"/>
      <c r="BA534" s="158"/>
      <c r="BB534" s="160"/>
      <c r="BC534" s="160"/>
      <c r="BD534" s="161"/>
      <c r="BE534" s="177"/>
      <c r="BF534" s="160"/>
      <c r="BG534" s="161"/>
      <c r="BH534" s="178"/>
      <c r="BI534" s="160"/>
      <c r="BJ534" s="161"/>
      <c r="BK534" s="161"/>
      <c r="BL534" s="160"/>
      <c r="BM534" s="161"/>
      <c r="BN534" s="178"/>
      <c r="BO534" s="178"/>
      <c r="BP534" s="161"/>
      <c r="BQ534" s="161"/>
      <c r="BR534" s="160"/>
      <c r="BS534" s="161"/>
      <c r="BT534" s="179"/>
      <c r="BU534" s="179"/>
      <c r="BV534" s="179"/>
      <c r="BW534" s="180"/>
      <c r="BX534" s="180"/>
      <c r="BY534" s="163"/>
      <c r="BZ534" s="180"/>
      <c r="CA534" s="161"/>
      <c r="CB534" s="180"/>
      <c r="CC534" s="180"/>
      <c r="CD534" s="163"/>
      <c r="CE534" s="180"/>
      <c r="CF534" s="161"/>
      <c r="CG534" s="180"/>
      <c r="CH534" s="180"/>
      <c r="CI534" s="163"/>
      <c r="CJ534" s="180"/>
      <c r="CK534" s="161"/>
      <c r="CL534" s="181"/>
      <c r="CM534" s="160"/>
      <c r="CN534" s="177"/>
      <c r="CO534" s="161"/>
      <c r="CP534" s="181"/>
      <c r="CQ534" s="182"/>
      <c r="CR534" s="183"/>
      <c r="CS534" s="183"/>
      <c r="CT534" s="183"/>
      <c r="CU534" s="149"/>
      <c r="CV534" s="149"/>
      <c r="CW534" s="149"/>
      <c r="CX534" s="149"/>
      <c r="CY534" s="149"/>
      <c r="CZ534" s="156"/>
      <c r="DA534" s="184"/>
      <c r="DB534" s="149"/>
      <c r="DC534" s="156"/>
      <c r="DD534" s="149"/>
    </row>
    <row r="535" spans="2:108" s="141" customFormat="1" x14ac:dyDescent="0.25">
      <c r="B535" s="149"/>
      <c r="C535" s="149"/>
      <c r="D535" s="150"/>
      <c r="E535" s="151"/>
      <c r="F535" s="152"/>
      <c r="G535" s="152"/>
      <c r="H535" s="153"/>
      <c r="I535" s="153"/>
      <c r="J535" s="154"/>
      <c r="K535" s="188"/>
      <c r="L535" s="155"/>
      <c r="M535" s="155"/>
      <c r="N535" s="156"/>
      <c r="O535" s="165"/>
      <c r="P535" s="164"/>
      <c r="Q535" s="149"/>
      <c r="R535" s="149"/>
      <c r="S535" s="157"/>
      <c r="T535" s="158"/>
      <c r="U535" s="157"/>
      <c r="V535" s="159"/>
      <c r="W535" s="159"/>
      <c r="X535" s="160"/>
      <c r="Y535" s="161"/>
      <c r="Z535" s="153"/>
      <c r="AA535" s="153"/>
      <c r="AB535" s="153"/>
      <c r="AC535" s="153"/>
      <c r="AD535" s="153"/>
      <c r="AE535" s="162"/>
      <c r="AF535" s="163"/>
      <c r="AG535" s="166"/>
      <c r="AH535" s="164"/>
      <c r="AI535" s="164"/>
      <c r="AJ535" s="38"/>
      <c r="AK535" s="167"/>
      <c r="AL535" s="168"/>
      <c r="AM535" s="156"/>
      <c r="AN535" s="156"/>
      <c r="AO535" s="156"/>
      <c r="AP535" s="169"/>
      <c r="AQ535" s="170"/>
      <c r="AR535" s="171"/>
      <c r="AS535" s="171"/>
      <c r="AT535" s="172"/>
      <c r="AU535" s="173"/>
      <c r="AV535" s="173"/>
      <c r="AW535" s="174"/>
      <c r="AX535" s="174"/>
      <c r="AY535" s="175"/>
      <c r="AZ535" s="176"/>
      <c r="BA535" s="158"/>
      <c r="BB535" s="160"/>
      <c r="BC535" s="160"/>
      <c r="BD535" s="161"/>
      <c r="BE535" s="177"/>
      <c r="BF535" s="160"/>
      <c r="BG535" s="161"/>
      <c r="BH535" s="178"/>
      <c r="BI535" s="160"/>
      <c r="BJ535" s="161"/>
      <c r="BK535" s="161"/>
      <c r="BL535" s="160"/>
      <c r="BM535" s="161"/>
      <c r="BN535" s="178"/>
      <c r="BO535" s="178"/>
      <c r="BP535" s="161"/>
      <c r="BQ535" s="161"/>
      <c r="BR535" s="160"/>
      <c r="BS535" s="161"/>
      <c r="BT535" s="179"/>
      <c r="BU535" s="179"/>
      <c r="BV535" s="179"/>
      <c r="BW535" s="180"/>
      <c r="BX535" s="180"/>
      <c r="BY535" s="163"/>
      <c r="BZ535" s="180"/>
      <c r="CA535" s="161"/>
      <c r="CB535" s="180"/>
      <c r="CC535" s="180"/>
      <c r="CD535" s="163"/>
      <c r="CE535" s="180"/>
      <c r="CF535" s="161"/>
      <c r="CG535" s="180"/>
      <c r="CH535" s="180"/>
      <c r="CI535" s="163"/>
      <c r="CJ535" s="180"/>
      <c r="CK535" s="161"/>
      <c r="CL535" s="181"/>
      <c r="CM535" s="160"/>
      <c r="CN535" s="177"/>
      <c r="CO535" s="161"/>
      <c r="CP535" s="181"/>
      <c r="CQ535" s="182"/>
      <c r="CR535" s="183"/>
      <c r="CS535" s="183"/>
      <c r="CT535" s="183"/>
      <c r="CU535" s="149"/>
      <c r="CV535" s="149"/>
      <c r="CW535" s="149"/>
      <c r="CX535" s="149"/>
      <c r="CY535" s="149"/>
      <c r="CZ535" s="156"/>
      <c r="DA535" s="184"/>
      <c r="DB535" s="149"/>
      <c r="DC535" s="156"/>
      <c r="DD535" s="149"/>
    </row>
    <row r="536" spans="2:108" s="141" customFormat="1" x14ac:dyDescent="0.25">
      <c r="B536" s="149"/>
      <c r="C536" s="149"/>
      <c r="D536" s="150"/>
      <c r="E536" s="151"/>
      <c r="F536" s="152"/>
      <c r="G536" s="152"/>
      <c r="H536" s="153"/>
      <c r="I536" s="153"/>
      <c r="J536" s="154"/>
      <c r="K536" s="188"/>
      <c r="L536" s="155"/>
      <c r="M536" s="155"/>
      <c r="N536" s="156"/>
      <c r="O536" s="165"/>
      <c r="P536" s="164"/>
      <c r="Q536" s="149"/>
      <c r="R536" s="149"/>
      <c r="S536" s="157"/>
      <c r="T536" s="158"/>
      <c r="U536" s="157"/>
      <c r="V536" s="159"/>
      <c r="W536" s="159"/>
      <c r="X536" s="160"/>
      <c r="Y536" s="161"/>
      <c r="Z536" s="153"/>
      <c r="AA536" s="153"/>
      <c r="AB536" s="153"/>
      <c r="AC536" s="153"/>
      <c r="AD536" s="153"/>
      <c r="AE536" s="162"/>
      <c r="AF536" s="163"/>
      <c r="AG536" s="166"/>
      <c r="AH536" s="164"/>
      <c r="AI536" s="164"/>
      <c r="AJ536" s="38"/>
      <c r="AK536" s="167"/>
      <c r="AL536" s="168"/>
      <c r="AM536" s="156"/>
      <c r="AN536" s="156"/>
      <c r="AO536" s="156"/>
      <c r="AP536" s="169"/>
      <c r="AQ536" s="170"/>
      <c r="AR536" s="171"/>
      <c r="AS536" s="171"/>
      <c r="AT536" s="172"/>
      <c r="AU536" s="173"/>
      <c r="AV536" s="173"/>
      <c r="AW536" s="174"/>
      <c r="AX536" s="174"/>
      <c r="AY536" s="175"/>
      <c r="AZ536" s="176"/>
      <c r="BA536" s="158"/>
      <c r="BB536" s="160"/>
      <c r="BC536" s="160"/>
      <c r="BD536" s="161"/>
      <c r="BE536" s="177"/>
      <c r="BF536" s="160"/>
      <c r="BG536" s="161"/>
      <c r="BH536" s="178"/>
      <c r="BI536" s="160"/>
      <c r="BJ536" s="161"/>
      <c r="BK536" s="161"/>
      <c r="BL536" s="160"/>
      <c r="BM536" s="161"/>
      <c r="BN536" s="178"/>
      <c r="BO536" s="178"/>
      <c r="BP536" s="161"/>
      <c r="BQ536" s="161"/>
      <c r="BR536" s="160"/>
      <c r="BS536" s="161"/>
      <c r="BT536" s="179"/>
      <c r="BU536" s="179"/>
      <c r="BV536" s="179"/>
      <c r="BW536" s="180"/>
      <c r="BX536" s="180"/>
      <c r="BY536" s="163"/>
      <c r="BZ536" s="180"/>
      <c r="CA536" s="161"/>
      <c r="CB536" s="180"/>
      <c r="CC536" s="180"/>
      <c r="CD536" s="163"/>
      <c r="CE536" s="180"/>
      <c r="CF536" s="161"/>
      <c r="CG536" s="180"/>
      <c r="CH536" s="180"/>
      <c r="CI536" s="163"/>
      <c r="CJ536" s="180"/>
      <c r="CK536" s="161"/>
      <c r="CL536" s="181"/>
      <c r="CM536" s="160"/>
      <c r="CN536" s="177"/>
      <c r="CO536" s="161"/>
      <c r="CP536" s="181"/>
      <c r="CQ536" s="182"/>
      <c r="CR536" s="183"/>
      <c r="CS536" s="183"/>
      <c r="CT536" s="183"/>
      <c r="CU536" s="149"/>
      <c r="CV536" s="149"/>
      <c r="CW536" s="149"/>
      <c r="CX536" s="149"/>
      <c r="CY536" s="149"/>
      <c r="CZ536" s="156"/>
      <c r="DA536" s="184"/>
      <c r="DB536" s="149"/>
      <c r="DC536" s="156"/>
      <c r="DD536" s="149"/>
    </row>
    <row r="537" spans="2:108" s="141" customFormat="1" x14ac:dyDescent="0.25">
      <c r="B537" s="149"/>
      <c r="C537" s="149"/>
      <c r="D537" s="150"/>
      <c r="E537" s="151"/>
      <c r="F537" s="152"/>
      <c r="G537" s="152"/>
      <c r="H537" s="153"/>
      <c r="I537" s="153"/>
      <c r="J537" s="154"/>
      <c r="K537" s="188"/>
      <c r="L537" s="155"/>
      <c r="M537" s="155"/>
      <c r="N537" s="156"/>
      <c r="O537" s="165"/>
      <c r="P537" s="164"/>
      <c r="Q537" s="149"/>
      <c r="R537" s="149"/>
      <c r="S537" s="157"/>
      <c r="T537" s="158"/>
      <c r="U537" s="157"/>
      <c r="V537" s="159"/>
      <c r="W537" s="159"/>
      <c r="X537" s="160"/>
      <c r="Y537" s="161"/>
      <c r="Z537" s="153"/>
      <c r="AA537" s="153"/>
      <c r="AB537" s="153"/>
      <c r="AC537" s="153"/>
      <c r="AD537" s="153"/>
      <c r="AE537" s="162"/>
      <c r="AF537" s="163"/>
      <c r="AG537" s="166"/>
      <c r="AH537" s="164"/>
      <c r="AI537" s="164"/>
      <c r="AJ537" s="38"/>
      <c r="AK537" s="167"/>
      <c r="AL537" s="168"/>
      <c r="AM537" s="156"/>
      <c r="AN537" s="156"/>
      <c r="AO537" s="156"/>
      <c r="AP537" s="169"/>
      <c r="AQ537" s="170"/>
      <c r="AR537" s="171"/>
      <c r="AS537" s="171"/>
      <c r="AT537" s="172"/>
      <c r="AU537" s="173"/>
      <c r="AV537" s="173"/>
      <c r="AW537" s="174"/>
      <c r="AX537" s="174"/>
      <c r="AY537" s="175"/>
      <c r="AZ537" s="176"/>
      <c r="BA537" s="158"/>
      <c r="BB537" s="160"/>
      <c r="BC537" s="160"/>
      <c r="BD537" s="161"/>
      <c r="BE537" s="177"/>
      <c r="BF537" s="160"/>
      <c r="BG537" s="161"/>
      <c r="BH537" s="178"/>
      <c r="BI537" s="160"/>
      <c r="BJ537" s="161"/>
      <c r="BK537" s="161"/>
      <c r="BL537" s="160"/>
      <c r="BM537" s="161"/>
      <c r="BN537" s="178"/>
      <c r="BO537" s="178"/>
      <c r="BP537" s="161"/>
      <c r="BQ537" s="161"/>
      <c r="BR537" s="160"/>
      <c r="BS537" s="161"/>
      <c r="BT537" s="179"/>
      <c r="BU537" s="179"/>
      <c r="BV537" s="179"/>
      <c r="BW537" s="180"/>
      <c r="BX537" s="180"/>
      <c r="BY537" s="163"/>
      <c r="BZ537" s="180"/>
      <c r="CA537" s="161"/>
      <c r="CB537" s="180"/>
      <c r="CC537" s="180"/>
      <c r="CD537" s="163"/>
      <c r="CE537" s="180"/>
      <c r="CF537" s="161"/>
      <c r="CG537" s="180"/>
      <c r="CH537" s="180"/>
      <c r="CI537" s="163"/>
      <c r="CJ537" s="180"/>
      <c r="CK537" s="161"/>
      <c r="CL537" s="181"/>
      <c r="CM537" s="160"/>
      <c r="CN537" s="177"/>
      <c r="CO537" s="161"/>
      <c r="CP537" s="181"/>
      <c r="CQ537" s="182"/>
      <c r="CR537" s="183"/>
      <c r="CS537" s="183"/>
      <c r="CT537" s="183"/>
      <c r="CU537" s="149"/>
      <c r="CV537" s="149"/>
      <c r="CW537" s="149"/>
      <c r="CX537" s="149"/>
      <c r="CY537" s="149"/>
      <c r="CZ537" s="156"/>
      <c r="DA537" s="184"/>
      <c r="DB537" s="149"/>
      <c r="DC537" s="156"/>
      <c r="DD537" s="149"/>
    </row>
    <row r="538" spans="2:108" x14ac:dyDescent="0.25">
      <c r="K538" s="189"/>
    </row>
    <row r="539" spans="2:108" x14ac:dyDescent="0.25">
      <c r="K539" s="189"/>
    </row>
    <row r="540" spans="2:108" x14ac:dyDescent="0.25">
      <c r="K540" s="189"/>
    </row>
    <row r="541" spans="2:108" x14ac:dyDescent="0.25">
      <c r="K541" s="189"/>
    </row>
    <row r="542" spans="2:108" x14ac:dyDescent="0.25">
      <c r="K542" s="189"/>
    </row>
    <row r="543" spans="2:108" x14ac:dyDescent="0.25">
      <c r="K543" s="189"/>
    </row>
    <row r="544" spans="2:108" x14ac:dyDescent="0.25">
      <c r="K544" s="189"/>
    </row>
    <row r="545" spans="11:11" x14ac:dyDescent="0.25">
      <c r="K545" s="189"/>
    </row>
    <row r="546" spans="11:11" x14ac:dyDescent="0.25">
      <c r="K546" s="189"/>
    </row>
    <row r="547" spans="11:11" x14ac:dyDescent="0.25">
      <c r="K547" s="189"/>
    </row>
    <row r="548" spans="11:11" x14ac:dyDescent="0.25">
      <c r="K548" s="189"/>
    </row>
    <row r="549" spans="11:11" x14ac:dyDescent="0.25">
      <c r="K549" s="189"/>
    </row>
    <row r="550" spans="11:11" x14ac:dyDescent="0.25">
      <c r="K550" s="189"/>
    </row>
    <row r="551" spans="11:11" x14ac:dyDescent="0.25">
      <c r="K551" s="189"/>
    </row>
    <row r="552" spans="11:11" x14ac:dyDescent="0.25">
      <c r="K552" s="189"/>
    </row>
    <row r="553" spans="11:11" x14ac:dyDescent="0.25">
      <c r="K553" s="189"/>
    </row>
    <row r="554" spans="11:11" x14ac:dyDescent="0.25">
      <c r="K554" s="189"/>
    </row>
    <row r="555" spans="11:11" x14ac:dyDescent="0.25">
      <c r="K555" s="189"/>
    </row>
    <row r="556" spans="11:11" x14ac:dyDescent="0.25">
      <c r="K556" s="189"/>
    </row>
    <row r="557" spans="11:11" x14ac:dyDescent="0.25">
      <c r="K557" s="189"/>
    </row>
    <row r="558" spans="11:11" x14ac:dyDescent="0.25">
      <c r="K558" s="189"/>
    </row>
    <row r="559" spans="11:11" x14ac:dyDescent="0.25">
      <c r="K559" s="189"/>
    </row>
    <row r="560" spans="11:11" x14ac:dyDescent="0.25">
      <c r="K560" s="189"/>
    </row>
    <row r="561" spans="11:11" x14ac:dyDescent="0.25">
      <c r="K561" s="189"/>
    </row>
    <row r="562" spans="11:11" x14ac:dyDescent="0.25">
      <c r="K562" s="189"/>
    </row>
    <row r="563" spans="11:11" x14ac:dyDescent="0.25">
      <c r="K563" s="189"/>
    </row>
    <row r="564" spans="11:11" x14ac:dyDescent="0.25">
      <c r="K564" s="189"/>
    </row>
    <row r="565" spans="11:11" x14ac:dyDescent="0.25">
      <c r="K565" s="189"/>
    </row>
    <row r="566" spans="11:11" x14ac:dyDescent="0.25">
      <c r="K566" s="189"/>
    </row>
    <row r="567" spans="11:11" x14ac:dyDescent="0.25">
      <c r="K567" s="189"/>
    </row>
    <row r="568" spans="11:11" x14ac:dyDescent="0.25">
      <c r="K568" s="189"/>
    </row>
    <row r="569" spans="11:11" x14ac:dyDescent="0.25">
      <c r="K569" s="189"/>
    </row>
    <row r="570" spans="11:11" x14ac:dyDescent="0.25">
      <c r="K570" s="189"/>
    </row>
    <row r="571" spans="11:11" x14ac:dyDescent="0.25">
      <c r="K571" s="189"/>
    </row>
    <row r="572" spans="11:11" x14ac:dyDescent="0.25">
      <c r="K572" s="189"/>
    </row>
    <row r="573" spans="11:11" x14ac:dyDescent="0.25">
      <c r="K573" s="189"/>
    </row>
    <row r="574" spans="11:11" x14ac:dyDescent="0.25">
      <c r="K574" s="189"/>
    </row>
    <row r="575" spans="11:11" x14ac:dyDescent="0.25">
      <c r="K575" s="189"/>
    </row>
    <row r="576" spans="11:11" x14ac:dyDescent="0.25">
      <c r="K576" s="189"/>
    </row>
    <row r="577" spans="11:11" x14ac:dyDescent="0.25">
      <c r="K577" s="189"/>
    </row>
    <row r="578" spans="11:11" x14ac:dyDescent="0.25">
      <c r="K578" s="189"/>
    </row>
    <row r="579" spans="11:11" x14ac:dyDescent="0.25">
      <c r="K579" s="189"/>
    </row>
    <row r="580" spans="11:11" x14ac:dyDescent="0.25">
      <c r="K580" s="189"/>
    </row>
    <row r="581" spans="11:11" x14ac:dyDescent="0.25">
      <c r="K581" s="189"/>
    </row>
    <row r="582" spans="11:11" x14ac:dyDescent="0.25">
      <c r="K582" s="189"/>
    </row>
    <row r="583" spans="11:11" x14ac:dyDescent="0.25">
      <c r="K583" s="189"/>
    </row>
    <row r="584" spans="11:11" x14ac:dyDescent="0.25">
      <c r="K584" s="189"/>
    </row>
    <row r="585" spans="11:11" x14ac:dyDescent="0.25">
      <c r="K585" s="189"/>
    </row>
    <row r="586" spans="11:11" x14ac:dyDescent="0.25">
      <c r="K586" s="189"/>
    </row>
    <row r="587" spans="11:11" x14ac:dyDescent="0.25">
      <c r="K587" s="189"/>
    </row>
    <row r="588" spans="11:11" x14ac:dyDescent="0.25">
      <c r="K588" s="189"/>
    </row>
    <row r="589" spans="11:11" x14ac:dyDescent="0.25">
      <c r="K589" s="189"/>
    </row>
    <row r="590" spans="11:11" x14ac:dyDescent="0.25">
      <c r="K590" s="189"/>
    </row>
    <row r="591" spans="11:11" x14ac:dyDescent="0.25">
      <c r="K591" s="189"/>
    </row>
    <row r="592" spans="11:11" x14ac:dyDescent="0.25">
      <c r="K592" s="189"/>
    </row>
    <row r="593" spans="11:11" x14ac:dyDescent="0.25">
      <c r="K593" s="189"/>
    </row>
    <row r="594" spans="11:11" x14ac:dyDescent="0.25">
      <c r="K594" s="189"/>
    </row>
    <row r="595" spans="11:11" x14ac:dyDescent="0.25">
      <c r="K595" s="189"/>
    </row>
    <row r="596" spans="11:11" x14ac:dyDescent="0.25">
      <c r="K596" s="189"/>
    </row>
    <row r="597" spans="11:11" x14ac:dyDescent="0.25">
      <c r="K597" s="189"/>
    </row>
    <row r="598" spans="11:11" x14ac:dyDescent="0.25">
      <c r="K598" s="189"/>
    </row>
    <row r="599" spans="11:11" x14ac:dyDescent="0.25">
      <c r="K599" s="189"/>
    </row>
    <row r="600" spans="11:11" x14ac:dyDescent="0.25">
      <c r="K600" s="189"/>
    </row>
    <row r="601" spans="11:11" x14ac:dyDescent="0.25">
      <c r="K601" s="189"/>
    </row>
    <row r="602" spans="11:11" x14ac:dyDescent="0.25">
      <c r="K602" s="189"/>
    </row>
    <row r="603" spans="11:11" x14ac:dyDescent="0.25">
      <c r="K603" s="189"/>
    </row>
    <row r="604" spans="11:11" x14ac:dyDescent="0.25">
      <c r="K604" s="189"/>
    </row>
    <row r="605" spans="11:11" x14ac:dyDescent="0.25">
      <c r="K605" s="189"/>
    </row>
    <row r="606" spans="11:11" x14ac:dyDescent="0.25">
      <c r="K606" s="189"/>
    </row>
    <row r="607" spans="11:11" x14ac:dyDescent="0.25">
      <c r="K607" s="189"/>
    </row>
    <row r="608" spans="11:11" x14ac:dyDescent="0.25">
      <c r="K608" s="189"/>
    </row>
    <row r="609" spans="11:11" x14ac:dyDescent="0.25">
      <c r="K609" s="189"/>
    </row>
    <row r="610" spans="11:11" x14ac:dyDescent="0.25">
      <c r="K610" s="189"/>
    </row>
    <row r="611" spans="11:11" x14ac:dyDescent="0.25">
      <c r="K611" s="189"/>
    </row>
    <row r="612" spans="11:11" x14ac:dyDescent="0.25">
      <c r="K612" s="189"/>
    </row>
    <row r="613" spans="11:11" x14ac:dyDescent="0.25">
      <c r="K613" s="189"/>
    </row>
    <row r="614" spans="11:11" x14ac:dyDescent="0.25">
      <c r="K614" s="189"/>
    </row>
    <row r="615" spans="11:11" x14ac:dyDescent="0.25">
      <c r="K615" s="189"/>
    </row>
    <row r="616" spans="11:11" x14ac:dyDescent="0.25">
      <c r="K616" s="189"/>
    </row>
    <row r="617" spans="11:11" x14ac:dyDescent="0.25">
      <c r="K617" s="189"/>
    </row>
    <row r="618" spans="11:11" x14ac:dyDescent="0.25">
      <c r="K618" s="189"/>
    </row>
    <row r="619" spans="11:11" x14ac:dyDescent="0.25">
      <c r="K619" s="189"/>
    </row>
    <row r="620" spans="11:11" x14ac:dyDescent="0.25">
      <c r="K620" s="189"/>
    </row>
    <row r="621" spans="11:11" x14ac:dyDescent="0.25">
      <c r="K621" s="189"/>
    </row>
    <row r="622" spans="11:11" x14ac:dyDescent="0.25">
      <c r="K622" s="189"/>
    </row>
    <row r="623" spans="11:11" x14ac:dyDescent="0.25">
      <c r="K623" s="189"/>
    </row>
  </sheetData>
  <autoFilter ref="B1:CM392">
    <filterColumn colId="21">
      <filters blank="1">
        <dateGroupItem year="2016" month="2" dateTimeGrouping="month"/>
      </filters>
    </filterColumn>
  </autoFilter>
  <sortState ref="B234:DC258">
    <sortCondition ref="E234:E258"/>
  </sortState>
  <dataConsolidate/>
  <mergeCells count="115">
    <mergeCell ref="DB385:DB387"/>
    <mergeCell ref="DB388:DB390"/>
    <mergeCell ref="DB370:DB372"/>
    <mergeCell ref="DB373:DB375"/>
    <mergeCell ref="DB376:DB378"/>
    <mergeCell ref="DB379:DB381"/>
    <mergeCell ref="DB382:DB384"/>
    <mergeCell ref="DB355:DB357"/>
    <mergeCell ref="DB358:DB360"/>
    <mergeCell ref="DB361:DB363"/>
    <mergeCell ref="DB364:DB366"/>
    <mergeCell ref="DB367:DB369"/>
    <mergeCell ref="DB340:DB342"/>
    <mergeCell ref="DB343:DB345"/>
    <mergeCell ref="DB346:DB348"/>
    <mergeCell ref="DB349:DB351"/>
    <mergeCell ref="DB352:DB354"/>
    <mergeCell ref="DB325:DB327"/>
    <mergeCell ref="DB328:DB330"/>
    <mergeCell ref="DB331:DB333"/>
    <mergeCell ref="DB334:DB336"/>
    <mergeCell ref="DB337:DB339"/>
    <mergeCell ref="DB310:DB312"/>
    <mergeCell ref="DB313:DB315"/>
    <mergeCell ref="DB316:DB318"/>
    <mergeCell ref="DB319:DB321"/>
    <mergeCell ref="DB322:DB324"/>
    <mergeCell ref="DB295:DB297"/>
    <mergeCell ref="DB298:DB300"/>
    <mergeCell ref="DB301:DB303"/>
    <mergeCell ref="DB304:DB306"/>
    <mergeCell ref="DB307:DB309"/>
    <mergeCell ref="DB280:DB282"/>
    <mergeCell ref="DB283:DB285"/>
    <mergeCell ref="DB286:DB288"/>
    <mergeCell ref="DB289:DB291"/>
    <mergeCell ref="DB292:DB294"/>
    <mergeCell ref="DB265:DB267"/>
    <mergeCell ref="DB268:DB270"/>
    <mergeCell ref="DB271:DB273"/>
    <mergeCell ref="DB274:DB276"/>
    <mergeCell ref="DB277:DB279"/>
    <mergeCell ref="DB250:DB252"/>
    <mergeCell ref="DB253:DB255"/>
    <mergeCell ref="DB256:DB258"/>
    <mergeCell ref="DB259:DB261"/>
    <mergeCell ref="DB262:DB264"/>
    <mergeCell ref="DB235:DB237"/>
    <mergeCell ref="DB238:DB240"/>
    <mergeCell ref="DB241:DB243"/>
    <mergeCell ref="DB244:DB246"/>
    <mergeCell ref="DB247:DB249"/>
    <mergeCell ref="DB220:DB222"/>
    <mergeCell ref="DB223:DB225"/>
    <mergeCell ref="DB226:DB228"/>
    <mergeCell ref="DB229:DB231"/>
    <mergeCell ref="DB232:DB234"/>
    <mergeCell ref="DB205:DB207"/>
    <mergeCell ref="DB208:DB210"/>
    <mergeCell ref="DB211:DB213"/>
    <mergeCell ref="DB214:DB216"/>
    <mergeCell ref="DB217:DB219"/>
    <mergeCell ref="DB190:DB192"/>
    <mergeCell ref="DB193:DB195"/>
    <mergeCell ref="DB196:DB198"/>
    <mergeCell ref="DB199:DB201"/>
    <mergeCell ref="DB202:DB204"/>
    <mergeCell ref="DB175:DB177"/>
    <mergeCell ref="DB178:DB180"/>
    <mergeCell ref="DB181:DB183"/>
    <mergeCell ref="DB184:DB186"/>
    <mergeCell ref="DB187:DB189"/>
    <mergeCell ref="DB160:DB162"/>
    <mergeCell ref="DB163:DB165"/>
    <mergeCell ref="DB166:DB168"/>
    <mergeCell ref="DB169:DB171"/>
    <mergeCell ref="DB172:DB174"/>
    <mergeCell ref="DB145:DB147"/>
    <mergeCell ref="DB148:DB150"/>
    <mergeCell ref="DB151:DB153"/>
    <mergeCell ref="DB154:DB156"/>
    <mergeCell ref="DB157:DB159"/>
    <mergeCell ref="DB133:DB135"/>
    <mergeCell ref="DB136:DB138"/>
    <mergeCell ref="DB139:DB141"/>
    <mergeCell ref="DB142:DB144"/>
    <mergeCell ref="DB115:DB117"/>
    <mergeCell ref="DB118:DB120"/>
    <mergeCell ref="DB121:DB123"/>
    <mergeCell ref="DB124:DB126"/>
    <mergeCell ref="DB127:DB129"/>
    <mergeCell ref="DB105:DB107"/>
    <mergeCell ref="DB108:DB110"/>
    <mergeCell ref="DB111:DB113"/>
    <mergeCell ref="DB90:DB92"/>
    <mergeCell ref="DB93:DB95"/>
    <mergeCell ref="DB96:DB98"/>
    <mergeCell ref="DB99:DB101"/>
    <mergeCell ref="DB102:DB104"/>
    <mergeCell ref="DB130:DB132"/>
    <mergeCell ref="DB79:DB80"/>
    <mergeCell ref="DB81:DB83"/>
    <mergeCell ref="DB84:DB86"/>
    <mergeCell ref="DB87:DB89"/>
    <mergeCell ref="CQ1:CR1"/>
    <mergeCell ref="DB2:DB4"/>
    <mergeCell ref="DB5:DB7"/>
    <mergeCell ref="DB8:DB10"/>
    <mergeCell ref="DB11:DB13"/>
    <mergeCell ref="DB14:DB16"/>
    <mergeCell ref="DB17:DB32"/>
    <mergeCell ref="DB33:DB35"/>
    <mergeCell ref="DB36:DB38"/>
    <mergeCell ref="DB39:DB70"/>
    <mergeCell ref="DB73:DB74"/>
  </mergeCells>
  <conditionalFormatting sqref="Q2 Q78:Q391">
    <cfRule type="containsText" dxfId="231" priority="1787" operator="containsText" text="TERMINADO">
      <formula>NOT(ISERROR(SEARCH("TERMINADO",Q2)))</formula>
    </cfRule>
  </conditionalFormatting>
  <conditionalFormatting sqref="Q2 Q78:Q391">
    <cfRule type="cellIs" dxfId="230" priority="1758" operator="equal">
      <formula>"DESIERTA"</formula>
    </cfRule>
  </conditionalFormatting>
  <conditionalFormatting sqref="R2 R33:R34 R39:R40 R78:R391">
    <cfRule type="containsText" dxfId="229" priority="1753" operator="containsText" text="LIQUIDADO">
      <formula>NOT(ISERROR(SEARCH("LIQUIDADO",R2)))</formula>
    </cfRule>
  </conditionalFormatting>
  <conditionalFormatting sqref="AQ2:AT2">
    <cfRule type="containsText" dxfId="228" priority="941" operator="containsText" text="NA">
      <formula>NOT(ISERROR(SEARCH("NA",AQ2)))</formula>
    </cfRule>
    <cfRule type="containsText" dxfId="227" priority="942" operator="containsText" text="N.A">
      <formula>NOT(ISERROR(SEARCH("N.A",AQ2)))</formula>
    </cfRule>
  </conditionalFormatting>
  <conditionalFormatting sqref="AQ3:AT3">
    <cfRule type="containsText" dxfId="226" priority="661" operator="containsText" text="NA">
      <formula>NOT(ISERROR(SEARCH("NA",AQ3)))</formula>
    </cfRule>
    <cfRule type="containsText" dxfId="225" priority="662" operator="containsText" text="N.A">
      <formula>NOT(ISERROR(SEARCH("N.A",AQ3)))</formula>
    </cfRule>
  </conditionalFormatting>
  <conditionalFormatting sqref="AQ4:AT4">
    <cfRule type="containsText" dxfId="224" priority="659" operator="containsText" text="NA">
      <formula>NOT(ISERROR(SEARCH("NA",AQ4)))</formula>
    </cfRule>
    <cfRule type="containsText" dxfId="223" priority="660" operator="containsText" text="N.A">
      <formula>NOT(ISERROR(SEARCH("N.A",AQ4)))</formula>
    </cfRule>
  </conditionalFormatting>
  <conditionalFormatting sqref="AQ5:AT5 AQ8:AT8 AQ11:AT11 AQ14:AT14 AQ17:AT17 AQ33:AT33 AQ71:AT71 AQ79:AT79 AQ82:AT82 AQ85:AT85 AQ88:AT88 AQ91:AT91 AQ94:AT94 AQ97:AT97 AQ100:AT100 AQ103:AT103 AQ106:AT106 AQ109:AT109 AQ112:AT112 AQ115:AT115 AQ118:AT118 AQ121:AT121 AQ124:AT124 AQ127:AT127 AQ130:AT130 AQ133:AT133 AQ136:AT136 AQ139:AT139 AQ142:AT142 AQ145:AT145 AQ148:AT148 AQ151:AT151 AQ154:AT154 AQ157:AT157 AQ160:AT160 AQ163:AT163 AQ39:AT40">
    <cfRule type="containsText" dxfId="222" priority="317" operator="containsText" text="NA">
      <formula>NOT(ISERROR(SEARCH("NA",AQ5)))</formula>
    </cfRule>
    <cfRule type="containsText" dxfId="221" priority="318" operator="containsText" text="N.A">
      <formula>NOT(ISERROR(SEARCH("N.A",AQ5)))</formula>
    </cfRule>
  </conditionalFormatting>
  <conditionalFormatting sqref="AQ6:AT6 AQ9:AT9 AQ12:AT12 AQ15:AT15 AQ18:AT21 AQ34:AT34 AQ80:AT80 AQ83:AT83 AQ86:AT86 AQ89:AT89 AQ92:AT92 AQ95:AT95 AQ98:AT98 AQ101:AT101 AQ104:AT104 AQ107:AT107 AQ110:AT110 AQ113:AT113 AQ116:AT116 AQ119:AT119 AQ122:AT122 AQ125:AT125 AQ128:AT128 AQ131:AT131 AQ134:AT134 AQ137:AT137 AQ140:AT140 AQ143:AT143 AQ146:AT146 AQ149:AT149 AQ152:AT152 AQ155:AT155 AQ158:AT158 AQ161:AT161 AQ164:AT164 AQ23:AT23 AQ26:AT29 AQ31:AT31">
    <cfRule type="containsText" dxfId="220" priority="315" operator="containsText" text="NA">
      <formula>NOT(ISERROR(SEARCH("NA",AQ6)))</formula>
    </cfRule>
    <cfRule type="containsText" dxfId="219" priority="316" operator="containsText" text="N.A">
      <formula>NOT(ISERROR(SEARCH("N.A",AQ6)))</formula>
    </cfRule>
  </conditionalFormatting>
  <conditionalFormatting sqref="AQ7:AT7 AQ10:AT10 AQ13:AT13 AQ16:AT16 AQ32:AT32 AQ38:AT38 AQ70:AT70 AQ78:AT78 AQ81:AT81 AQ84:AT84 AQ87:AT87 AQ90:AT90 AQ93:AT93 AQ96:AT96 AQ99:AT99 AQ102:AT102 AQ105:AT105 AQ108:AT108 AQ111:AT111 AQ114:AT114 AQ117:AT117 AQ120:AT120 AQ123:AT123 AQ126:AT126 AQ129:AT129 AQ132:AT132 AQ135:AT135 AQ138:AT138 AQ141:AT141 AQ144:AT144 AQ147:AT147 AQ150:AT150 AQ153:AT153 AQ156:AT156 AQ159:AT159 AQ162:AT162">
    <cfRule type="containsText" dxfId="218" priority="313" operator="containsText" text="NA">
      <formula>NOT(ISERROR(SEARCH("NA",AQ7)))</formula>
    </cfRule>
    <cfRule type="containsText" dxfId="217" priority="314" operator="containsText" text="N.A">
      <formula>NOT(ISERROR(SEARCH("N.A",AQ7)))</formula>
    </cfRule>
  </conditionalFormatting>
  <conditionalFormatting sqref="Q5:Q6 Q13:Q15 Q17 Q10 Q32:Q34 Q39">
    <cfRule type="containsText" dxfId="216" priority="321" operator="containsText" text="TERMINADO">
      <formula>NOT(ISERROR(SEARCH("TERMINADO",Q5)))</formula>
    </cfRule>
  </conditionalFormatting>
  <conditionalFormatting sqref="Q5:Q6 Q13:Q15 Q17 Q10 Q32:Q34 Q39">
    <cfRule type="cellIs" dxfId="215" priority="320" operator="equal">
      <formula>"DESIERTA"</formula>
    </cfRule>
  </conditionalFormatting>
  <conditionalFormatting sqref="R5:R6 R13:R15 R17 R10">
    <cfRule type="containsText" dxfId="214" priority="319" operator="containsText" text="LIQUIDADO">
      <formula>NOT(ISERROR(SEARCH("LIQUIDADO",R5)))</formula>
    </cfRule>
  </conditionalFormatting>
  <conditionalFormatting sqref="Q11">
    <cfRule type="containsText" dxfId="213" priority="312" operator="containsText" text="TERMINADO">
      <formula>NOT(ISERROR(SEARCH("TERMINADO",Q11)))</formula>
    </cfRule>
  </conditionalFormatting>
  <conditionalFormatting sqref="Q11">
    <cfRule type="cellIs" dxfId="212" priority="311" operator="equal">
      <formula>"DESIERTA"</formula>
    </cfRule>
  </conditionalFormatting>
  <conditionalFormatting sqref="R11">
    <cfRule type="containsText" dxfId="211" priority="310" operator="containsText" text="LIQUIDADO">
      <formula>NOT(ISERROR(SEARCH("LIQUIDADO",R11)))</formula>
    </cfRule>
  </conditionalFormatting>
  <conditionalFormatting sqref="Q16">
    <cfRule type="containsText" dxfId="210" priority="309" operator="containsText" text="TERMINADO">
      <formula>NOT(ISERROR(SEARCH("TERMINADO",Q16)))</formula>
    </cfRule>
  </conditionalFormatting>
  <conditionalFormatting sqref="Q16">
    <cfRule type="cellIs" dxfId="209" priority="308" operator="equal">
      <formula>"DESIERTA"</formula>
    </cfRule>
  </conditionalFormatting>
  <conditionalFormatting sqref="R16">
    <cfRule type="containsText" dxfId="208" priority="307" operator="containsText" text="LIQUIDADO">
      <formula>NOT(ISERROR(SEARCH("LIQUIDADO",R16)))</formula>
    </cfRule>
  </conditionalFormatting>
  <conditionalFormatting sqref="AQ165:AT391">
    <cfRule type="containsText" dxfId="207" priority="305" operator="containsText" text="NA">
      <formula>NOT(ISERROR(SEARCH("NA",AQ165)))</formula>
    </cfRule>
    <cfRule type="containsText" dxfId="206" priority="306" operator="containsText" text="N.A">
      <formula>NOT(ISERROR(SEARCH("N.A",AQ165)))</formula>
    </cfRule>
  </conditionalFormatting>
  <conditionalFormatting sqref="Q4">
    <cfRule type="containsText" dxfId="205" priority="304" operator="containsText" text="TERMINADO">
      <formula>NOT(ISERROR(SEARCH("TERMINADO",Q4)))</formula>
    </cfRule>
  </conditionalFormatting>
  <conditionalFormatting sqref="Q4">
    <cfRule type="cellIs" dxfId="204" priority="303" operator="equal">
      <formula>"DESIERTA"</formula>
    </cfRule>
  </conditionalFormatting>
  <conditionalFormatting sqref="R4">
    <cfRule type="containsText" dxfId="203" priority="302" operator="containsText" text="LIQUIDADO">
      <formula>NOT(ISERROR(SEARCH("LIQUIDADO",R4)))</formula>
    </cfRule>
  </conditionalFormatting>
  <conditionalFormatting sqref="Q8">
    <cfRule type="containsText" dxfId="202" priority="301" operator="containsText" text="TERMINADO">
      <formula>NOT(ISERROR(SEARCH("TERMINADO",Q8)))</formula>
    </cfRule>
  </conditionalFormatting>
  <conditionalFormatting sqref="Q8">
    <cfRule type="cellIs" dxfId="201" priority="300" operator="equal">
      <formula>"DESIERTA"</formula>
    </cfRule>
  </conditionalFormatting>
  <conditionalFormatting sqref="R8">
    <cfRule type="containsText" dxfId="200" priority="299" operator="containsText" text="LIQUIDADO">
      <formula>NOT(ISERROR(SEARCH("LIQUIDADO",R8)))</formula>
    </cfRule>
  </conditionalFormatting>
  <conditionalFormatting sqref="Q18:Q20 Q23 Q26:Q29">
    <cfRule type="containsText" dxfId="199" priority="298" operator="containsText" text="TERMINADO">
      <formula>NOT(ISERROR(SEARCH("TERMINADO",Q18)))</formula>
    </cfRule>
  </conditionalFormatting>
  <conditionalFormatting sqref="Q18:Q20 Q23 Q26:Q29">
    <cfRule type="cellIs" dxfId="198" priority="297" operator="equal">
      <formula>"DESIERTA"</formula>
    </cfRule>
  </conditionalFormatting>
  <conditionalFormatting sqref="R18:R20 R23 R26:R29 R31">
    <cfRule type="containsText" dxfId="197" priority="296" operator="containsText" text="LIQUIDADO">
      <formula>NOT(ISERROR(SEARCH("LIQUIDADO",R18)))</formula>
    </cfRule>
  </conditionalFormatting>
  <conditionalFormatting sqref="Q3">
    <cfRule type="containsText" dxfId="196" priority="295" operator="containsText" text="TERMINADO">
      <formula>NOT(ISERROR(SEARCH("TERMINADO",Q3)))</formula>
    </cfRule>
  </conditionalFormatting>
  <conditionalFormatting sqref="Q3">
    <cfRule type="cellIs" dxfId="195" priority="294" operator="equal">
      <formula>"DESIERTA"</formula>
    </cfRule>
  </conditionalFormatting>
  <conditionalFormatting sqref="R3">
    <cfRule type="containsText" dxfId="194" priority="293" operator="containsText" text="LIQUIDADO">
      <formula>NOT(ISERROR(SEARCH("LIQUIDADO",R3)))</formula>
    </cfRule>
  </conditionalFormatting>
  <conditionalFormatting sqref="Q22">
    <cfRule type="containsText" dxfId="193" priority="292" operator="containsText" text="TERMINADO">
      <formula>NOT(ISERROR(SEARCH("TERMINADO",Q22)))</formula>
    </cfRule>
  </conditionalFormatting>
  <conditionalFormatting sqref="Q22">
    <cfRule type="cellIs" dxfId="192" priority="291" operator="equal">
      <formula>"DESIERTA"</formula>
    </cfRule>
  </conditionalFormatting>
  <conditionalFormatting sqref="R22">
    <cfRule type="containsText" dxfId="191" priority="290" operator="containsText" text="LIQUIDADO">
      <formula>NOT(ISERROR(SEARCH("LIQUIDADO",R22)))</formula>
    </cfRule>
  </conditionalFormatting>
  <conditionalFormatting sqref="AQ22:AT22">
    <cfRule type="containsText" dxfId="190" priority="288" operator="containsText" text="NA">
      <formula>NOT(ISERROR(SEARCH("NA",AQ22)))</formula>
    </cfRule>
    <cfRule type="containsText" dxfId="189" priority="289" operator="containsText" text="N.A">
      <formula>NOT(ISERROR(SEARCH("N.A",AQ22)))</formula>
    </cfRule>
  </conditionalFormatting>
  <conditionalFormatting sqref="Q25">
    <cfRule type="containsText" dxfId="188" priority="287" operator="containsText" text="TERMINADO">
      <formula>NOT(ISERROR(SEARCH("TERMINADO",Q25)))</formula>
    </cfRule>
  </conditionalFormatting>
  <conditionalFormatting sqref="Q25">
    <cfRule type="cellIs" dxfId="187" priority="286" operator="equal">
      <formula>"DESIERTA"</formula>
    </cfRule>
  </conditionalFormatting>
  <conditionalFormatting sqref="R25">
    <cfRule type="containsText" dxfId="186" priority="285" operator="containsText" text="LIQUIDADO">
      <formula>NOT(ISERROR(SEARCH("LIQUIDADO",R25)))</formula>
    </cfRule>
  </conditionalFormatting>
  <conditionalFormatting sqref="AQ25:AT25">
    <cfRule type="containsText" dxfId="185" priority="283" operator="containsText" text="NA">
      <formula>NOT(ISERROR(SEARCH("NA",AQ25)))</formula>
    </cfRule>
    <cfRule type="containsText" dxfId="184" priority="284" operator="containsText" text="N.A">
      <formula>NOT(ISERROR(SEARCH("N.A",AQ25)))</formula>
    </cfRule>
  </conditionalFormatting>
  <conditionalFormatting sqref="Q38">
    <cfRule type="containsText" dxfId="183" priority="282" operator="containsText" text="TERMINADO">
      <formula>NOT(ISERROR(SEARCH("TERMINADO",Q38)))</formula>
    </cfRule>
  </conditionalFormatting>
  <conditionalFormatting sqref="Q38">
    <cfRule type="cellIs" dxfId="182" priority="281" operator="equal">
      <formula>"DESIERTA"</formula>
    </cfRule>
  </conditionalFormatting>
  <conditionalFormatting sqref="Q56">
    <cfRule type="containsText" dxfId="181" priority="280" operator="containsText" text="TERMINADO">
      <formula>NOT(ISERROR(SEARCH("TERMINADO",Q56)))</formula>
    </cfRule>
  </conditionalFormatting>
  <conditionalFormatting sqref="Q56">
    <cfRule type="cellIs" dxfId="180" priority="279" operator="equal">
      <formula>"DESIERTA"</formula>
    </cfRule>
  </conditionalFormatting>
  <conditionalFormatting sqref="R56">
    <cfRule type="containsText" dxfId="179" priority="278" operator="containsText" text="LIQUIDADO">
      <formula>NOT(ISERROR(SEARCH("LIQUIDADO",R56)))</formula>
    </cfRule>
  </conditionalFormatting>
  <conditionalFormatting sqref="Q70:Q71">
    <cfRule type="containsText" dxfId="178" priority="274" operator="containsText" text="TERMINADO">
      <formula>NOT(ISERROR(SEARCH("TERMINADO",Q70)))</formula>
    </cfRule>
  </conditionalFormatting>
  <conditionalFormatting sqref="Q70:Q71">
    <cfRule type="cellIs" dxfId="177" priority="273" operator="equal">
      <formula>"DESIERTA"</formula>
    </cfRule>
  </conditionalFormatting>
  <conditionalFormatting sqref="R70:R71">
    <cfRule type="containsText" dxfId="176" priority="272" operator="containsText" text="LIQUIDADO">
      <formula>NOT(ISERROR(SEARCH("LIQUIDADO",R70)))</formula>
    </cfRule>
  </conditionalFormatting>
  <conditionalFormatting sqref="AQ60:AT60">
    <cfRule type="containsText" dxfId="175" priority="267" operator="containsText" text="NA">
      <formula>NOT(ISERROR(SEARCH("NA",AQ60)))</formula>
    </cfRule>
    <cfRule type="containsText" dxfId="174" priority="268" operator="containsText" text="N.A">
      <formula>NOT(ISERROR(SEARCH("N.A",AQ60)))</formula>
    </cfRule>
  </conditionalFormatting>
  <conditionalFormatting sqref="AQ24:AT24">
    <cfRule type="containsText" dxfId="173" priority="242" operator="containsText" text="NA">
      <formula>NOT(ISERROR(SEARCH("NA",AQ24)))</formula>
    </cfRule>
    <cfRule type="containsText" dxfId="172" priority="243" operator="containsText" text="N.A">
      <formula>NOT(ISERROR(SEARCH("N.A",AQ24)))</formula>
    </cfRule>
  </conditionalFormatting>
  <conditionalFormatting sqref="Q24">
    <cfRule type="containsText" dxfId="171" priority="246" operator="containsText" text="TERMINADO">
      <formula>NOT(ISERROR(SEARCH("TERMINADO",Q24)))</formula>
    </cfRule>
  </conditionalFormatting>
  <conditionalFormatting sqref="Q24">
    <cfRule type="cellIs" dxfId="170" priority="245" operator="equal">
      <formula>"DESIERTA"</formula>
    </cfRule>
  </conditionalFormatting>
  <conditionalFormatting sqref="R24">
    <cfRule type="containsText" dxfId="169" priority="244" operator="containsText" text="LIQUIDADO">
      <formula>NOT(ISERROR(SEARCH("LIQUIDADO",R24)))</formula>
    </cfRule>
  </conditionalFormatting>
  <conditionalFormatting sqref="AQ61:AT61">
    <cfRule type="containsText" dxfId="168" priority="255" operator="containsText" text="NA">
      <formula>NOT(ISERROR(SEARCH("NA",AQ61)))</formula>
    </cfRule>
    <cfRule type="containsText" dxfId="167" priority="256" operator="containsText" text="N.A">
      <formula>NOT(ISERROR(SEARCH("N.A",AQ61)))</formula>
    </cfRule>
  </conditionalFormatting>
  <conditionalFormatting sqref="Q7">
    <cfRule type="containsText" dxfId="166" priority="252" operator="containsText" text="TERMINADO">
      <formula>NOT(ISERROR(SEARCH("TERMINADO",Q7)))</formula>
    </cfRule>
  </conditionalFormatting>
  <conditionalFormatting sqref="Q7">
    <cfRule type="cellIs" dxfId="165" priority="251" operator="equal">
      <formula>"DESIERTA"</formula>
    </cfRule>
  </conditionalFormatting>
  <conditionalFormatting sqref="R7">
    <cfRule type="containsText" dxfId="164" priority="250" operator="containsText" text="LIQUIDADO">
      <formula>NOT(ISERROR(SEARCH("LIQUIDADO",R7)))</formula>
    </cfRule>
  </conditionalFormatting>
  <conditionalFormatting sqref="Q12">
    <cfRule type="containsText" dxfId="163" priority="249" operator="containsText" text="TERMINADO">
      <formula>NOT(ISERROR(SEARCH("TERMINADO",Q12)))</formula>
    </cfRule>
  </conditionalFormatting>
  <conditionalFormatting sqref="Q12">
    <cfRule type="cellIs" dxfId="162" priority="248" operator="equal">
      <formula>"DESIERTA"</formula>
    </cfRule>
  </conditionalFormatting>
  <conditionalFormatting sqref="R12">
    <cfRule type="containsText" dxfId="161" priority="247" operator="containsText" text="LIQUIDADO">
      <formula>NOT(ISERROR(SEARCH("LIQUIDADO",R12)))</formula>
    </cfRule>
  </conditionalFormatting>
  <conditionalFormatting sqref="AQ30:AT30">
    <cfRule type="containsText" dxfId="160" priority="240" operator="containsText" text="NA">
      <formula>NOT(ISERROR(SEARCH("NA",AQ30)))</formula>
    </cfRule>
    <cfRule type="containsText" dxfId="159" priority="241" operator="containsText" text="N.A">
      <formula>NOT(ISERROR(SEARCH("N.A",AQ30)))</formula>
    </cfRule>
  </conditionalFormatting>
  <conditionalFormatting sqref="Q30">
    <cfRule type="containsText" dxfId="158" priority="239" operator="containsText" text="TERMINADO">
      <formula>NOT(ISERROR(SEARCH("TERMINADO",Q30)))</formula>
    </cfRule>
  </conditionalFormatting>
  <conditionalFormatting sqref="Q30">
    <cfRule type="cellIs" dxfId="157" priority="238" operator="equal">
      <formula>"DESIERTA"</formula>
    </cfRule>
  </conditionalFormatting>
  <conditionalFormatting sqref="R30">
    <cfRule type="containsText" dxfId="156" priority="237" operator="containsText" text="LIQUIDADO">
      <formula>NOT(ISERROR(SEARCH("LIQUIDADO",R30)))</formula>
    </cfRule>
  </conditionalFormatting>
  <conditionalFormatting sqref="Q31">
    <cfRule type="containsText" dxfId="155" priority="236" operator="containsText" text="TERMINADO">
      <formula>NOT(ISERROR(SEARCH("TERMINADO",Q31)))</formula>
    </cfRule>
  </conditionalFormatting>
  <conditionalFormatting sqref="Q31">
    <cfRule type="cellIs" dxfId="154" priority="235" operator="equal">
      <formula>"DESIERTA"</formula>
    </cfRule>
  </conditionalFormatting>
  <conditionalFormatting sqref="AQ35:AT35">
    <cfRule type="containsText" dxfId="153" priority="228" operator="containsText" text="NA">
      <formula>NOT(ISERROR(SEARCH("NA",AQ35)))</formula>
    </cfRule>
    <cfRule type="containsText" dxfId="152" priority="229" operator="containsText" text="N.A">
      <formula>NOT(ISERROR(SEARCH("N.A",AQ35)))</formula>
    </cfRule>
  </conditionalFormatting>
  <conditionalFormatting sqref="Q35">
    <cfRule type="containsText" dxfId="151" priority="227" operator="containsText" text="TERMINADO">
      <formula>NOT(ISERROR(SEARCH("TERMINADO",Q35)))</formula>
    </cfRule>
  </conditionalFormatting>
  <conditionalFormatting sqref="Q35">
    <cfRule type="cellIs" dxfId="150" priority="226" operator="equal">
      <formula>"DESIERTA"</formula>
    </cfRule>
  </conditionalFormatting>
  <conditionalFormatting sqref="R35">
    <cfRule type="containsText" dxfId="149" priority="225" operator="containsText" text="LIQUIDADO">
      <formula>NOT(ISERROR(SEARCH("LIQUIDADO",R35)))</formula>
    </cfRule>
  </conditionalFormatting>
  <conditionalFormatting sqref="AQ36:AT36">
    <cfRule type="containsText" dxfId="148" priority="223" operator="containsText" text="NA">
      <formula>NOT(ISERROR(SEARCH("NA",AQ36)))</formula>
    </cfRule>
    <cfRule type="containsText" dxfId="147" priority="224" operator="containsText" text="N.A">
      <formula>NOT(ISERROR(SEARCH("N.A",AQ36)))</formula>
    </cfRule>
  </conditionalFormatting>
  <conditionalFormatting sqref="Q36">
    <cfRule type="containsText" dxfId="146" priority="219" operator="containsText" text="TERMINADO">
      <formula>NOT(ISERROR(SEARCH("TERMINADO",Q36)))</formula>
    </cfRule>
  </conditionalFormatting>
  <conditionalFormatting sqref="Q36">
    <cfRule type="cellIs" dxfId="145" priority="218" operator="equal">
      <formula>"DESIERTA"</formula>
    </cfRule>
  </conditionalFormatting>
  <conditionalFormatting sqref="AQ37:AT37">
    <cfRule type="containsText" dxfId="144" priority="216" operator="containsText" text="NA">
      <formula>NOT(ISERROR(SEARCH("NA",AQ37)))</formula>
    </cfRule>
    <cfRule type="containsText" dxfId="143" priority="217" operator="containsText" text="N.A">
      <formula>NOT(ISERROR(SEARCH("N.A",AQ37)))</formula>
    </cfRule>
  </conditionalFormatting>
  <conditionalFormatting sqref="R37">
    <cfRule type="containsText" dxfId="142" priority="215" operator="containsText" text="LIQUIDADO">
      <formula>NOT(ISERROR(SEARCH("LIQUIDADO",R37)))</formula>
    </cfRule>
  </conditionalFormatting>
  <conditionalFormatting sqref="Q37">
    <cfRule type="containsText" dxfId="141" priority="214" operator="containsText" text="TERMINADO">
      <formula>NOT(ISERROR(SEARCH("TERMINADO",Q37)))</formula>
    </cfRule>
  </conditionalFormatting>
  <conditionalFormatting sqref="Q37">
    <cfRule type="cellIs" dxfId="140" priority="213" operator="equal">
      <formula>"DESIERTA"</formula>
    </cfRule>
  </conditionalFormatting>
  <conditionalFormatting sqref="AQ73:AT73">
    <cfRule type="containsText" dxfId="139" priority="211" operator="containsText" text="NA">
      <formula>NOT(ISERROR(SEARCH("NA",AQ73)))</formula>
    </cfRule>
    <cfRule type="containsText" dxfId="138" priority="212" operator="containsText" text="N.A">
      <formula>NOT(ISERROR(SEARCH("N.A",AQ73)))</formula>
    </cfRule>
  </conditionalFormatting>
  <conditionalFormatting sqref="AQ74:AT77">
    <cfRule type="containsText" dxfId="137" priority="206" operator="containsText" text="NA">
      <formula>NOT(ISERROR(SEARCH("NA",AQ74)))</formula>
    </cfRule>
    <cfRule type="containsText" dxfId="136" priority="207" operator="containsText" text="N.A">
      <formula>NOT(ISERROR(SEARCH("N.A",AQ74)))</formula>
    </cfRule>
  </conditionalFormatting>
  <conditionalFormatting sqref="Q73">
    <cfRule type="containsText" dxfId="135" priority="202" operator="containsText" text="TERMINADO">
      <formula>NOT(ISERROR(SEARCH("TERMINADO",Q73)))</formula>
    </cfRule>
  </conditionalFormatting>
  <conditionalFormatting sqref="Q73">
    <cfRule type="cellIs" dxfId="134" priority="201" operator="equal">
      <formula>"DESIERTA"</formula>
    </cfRule>
  </conditionalFormatting>
  <conditionalFormatting sqref="R73">
    <cfRule type="containsText" dxfId="133" priority="200" operator="containsText" text="LIQUIDADO">
      <formula>NOT(ISERROR(SEARCH("LIQUIDADO",R73)))</formula>
    </cfRule>
  </conditionalFormatting>
  <conditionalFormatting sqref="Q74:Q75">
    <cfRule type="containsText" dxfId="132" priority="199" operator="containsText" text="TERMINADO">
      <formula>NOT(ISERROR(SEARCH("TERMINADO",Q74)))</formula>
    </cfRule>
  </conditionalFormatting>
  <conditionalFormatting sqref="Q74:Q75">
    <cfRule type="cellIs" dxfId="131" priority="198" operator="equal">
      <formula>"DESIERTA"</formula>
    </cfRule>
  </conditionalFormatting>
  <conditionalFormatting sqref="R74:R75">
    <cfRule type="containsText" dxfId="130" priority="197" operator="containsText" text="LIQUIDADO">
      <formula>NOT(ISERROR(SEARCH("LIQUIDADO",R74)))</formula>
    </cfRule>
  </conditionalFormatting>
  <conditionalFormatting sqref="Q9">
    <cfRule type="containsText" dxfId="129" priority="196" operator="containsText" text="TERMINADO">
      <formula>NOT(ISERROR(SEARCH("TERMINADO",Q9)))</formula>
    </cfRule>
  </conditionalFormatting>
  <conditionalFormatting sqref="Q9">
    <cfRule type="cellIs" dxfId="128" priority="195" operator="equal">
      <formula>"DESIERTA"</formula>
    </cfRule>
  </conditionalFormatting>
  <conditionalFormatting sqref="R9">
    <cfRule type="containsText" dxfId="127" priority="194" operator="containsText" text="LIQUIDADO">
      <formula>NOT(ISERROR(SEARCH("LIQUIDADO",R9)))</formula>
    </cfRule>
  </conditionalFormatting>
  <conditionalFormatting sqref="Q21">
    <cfRule type="containsText" dxfId="126" priority="193" operator="containsText" text="TERMINADO">
      <formula>NOT(ISERROR(SEARCH("TERMINADO",Q21)))</formula>
    </cfRule>
  </conditionalFormatting>
  <conditionalFormatting sqref="Q21">
    <cfRule type="cellIs" dxfId="125" priority="192" operator="equal">
      <formula>"DESIERTA"</formula>
    </cfRule>
  </conditionalFormatting>
  <conditionalFormatting sqref="R21">
    <cfRule type="containsText" dxfId="124" priority="191" operator="containsText" text="LIQUIDADO">
      <formula>NOT(ISERROR(SEARCH("LIQUIDADO",R21)))</formula>
    </cfRule>
  </conditionalFormatting>
  <conditionalFormatting sqref="AQ63:AT63">
    <cfRule type="containsText" dxfId="123" priority="186" operator="containsText" text="NA">
      <formula>NOT(ISERROR(SEARCH("NA",AQ63)))</formula>
    </cfRule>
    <cfRule type="containsText" dxfId="122" priority="187" operator="containsText" text="N.A">
      <formula>NOT(ISERROR(SEARCH("N.A",AQ63)))</formula>
    </cfRule>
  </conditionalFormatting>
  <conditionalFormatting sqref="Q63">
    <cfRule type="containsText" dxfId="121" priority="190" operator="containsText" text="TERMINADO">
      <formula>NOT(ISERROR(SEARCH("TERMINADO",Q63)))</formula>
    </cfRule>
  </conditionalFormatting>
  <conditionalFormatting sqref="Q63">
    <cfRule type="cellIs" dxfId="120" priority="189" operator="equal">
      <formula>"DESIERTA"</formula>
    </cfRule>
  </conditionalFormatting>
  <conditionalFormatting sqref="Q40">
    <cfRule type="containsText" dxfId="119" priority="185" operator="containsText" text="TERMINADO">
      <formula>NOT(ISERROR(SEARCH("TERMINADO",Q40)))</formula>
    </cfRule>
  </conditionalFormatting>
  <conditionalFormatting sqref="Q40">
    <cfRule type="cellIs" dxfId="118" priority="184" operator="equal">
      <formula>"DESIERTA"</formula>
    </cfRule>
  </conditionalFormatting>
  <conditionalFormatting sqref="Q61">
    <cfRule type="containsText" dxfId="117" priority="182" operator="containsText" text="TERMINADO">
      <formula>NOT(ISERROR(SEARCH("TERMINADO",Q61)))</formula>
    </cfRule>
  </conditionalFormatting>
  <conditionalFormatting sqref="Q61">
    <cfRule type="cellIs" dxfId="116" priority="181" operator="equal">
      <formula>"DESIERTA"</formula>
    </cfRule>
  </conditionalFormatting>
  <conditionalFormatting sqref="R61">
    <cfRule type="containsText" dxfId="115" priority="180" operator="containsText" text="LIQUIDADO">
      <formula>NOT(ISERROR(SEARCH("LIQUIDADO",R61)))</formula>
    </cfRule>
  </conditionalFormatting>
  <conditionalFormatting sqref="Q62">
    <cfRule type="containsText" dxfId="114" priority="179" operator="containsText" text="TERMINADO">
      <formula>NOT(ISERROR(SEARCH("TERMINADO",Q62)))</formula>
    </cfRule>
  </conditionalFormatting>
  <conditionalFormatting sqref="Q62">
    <cfRule type="cellIs" dxfId="113" priority="178" operator="equal">
      <formula>"DESIERTA"</formula>
    </cfRule>
  </conditionalFormatting>
  <conditionalFormatting sqref="R32">
    <cfRule type="containsText" dxfId="112" priority="176" operator="containsText" text="LIQUIDADO">
      <formula>NOT(ISERROR(SEARCH("LIQUIDADO",R32)))</formula>
    </cfRule>
  </conditionalFormatting>
  <conditionalFormatting sqref="AQ56:AT56">
    <cfRule type="containsText" dxfId="111" priority="174" operator="containsText" text="NA">
      <formula>NOT(ISERROR(SEARCH("NA",AQ56)))</formula>
    </cfRule>
    <cfRule type="containsText" dxfId="110" priority="175" operator="containsText" text="N.A">
      <formula>NOT(ISERROR(SEARCH("N.A",AQ56)))</formula>
    </cfRule>
  </conditionalFormatting>
  <conditionalFormatting sqref="R38">
    <cfRule type="containsText" dxfId="109" priority="173" operator="containsText" text="TERMINADO">
      <formula>NOT(ISERROR(SEARCH("TERMINADO",R38)))</formula>
    </cfRule>
  </conditionalFormatting>
  <conditionalFormatting sqref="R38">
    <cfRule type="cellIs" dxfId="108" priority="172" operator="equal">
      <formula>"DESIERTA"</formula>
    </cfRule>
  </conditionalFormatting>
  <conditionalFormatting sqref="R51:R52">
    <cfRule type="containsText" dxfId="107" priority="171" operator="containsText" text="LIQUIDADO">
      <formula>NOT(ISERROR(SEARCH("LIQUIDADO",R51)))</formula>
    </cfRule>
  </conditionalFormatting>
  <conditionalFormatting sqref="AQ51:AT53">
    <cfRule type="containsText" dxfId="106" priority="169" operator="containsText" text="NA">
      <formula>NOT(ISERROR(SEARCH("NA",AQ51)))</formula>
    </cfRule>
    <cfRule type="containsText" dxfId="105" priority="170" operator="containsText" text="N.A">
      <formula>NOT(ISERROR(SEARCH("N.A",AQ51)))</formula>
    </cfRule>
  </conditionalFormatting>
  <conditionalFormatting sqref="Q51">
    <cfRule type="containsText" dxfId="104" priority="166" operator="containsText" text="TERMINADO">
      <formula>NOT(ISERROR(SEARCH("TERMINADO",Q51)))</formula>
    </cfRule>
  </conditionalFormatting>
  <conditionalFormatting sqref="Q51">
    <cfRule type="cellIs" dxfId="103" priority="165" operator="equal">
      <formula>"DESIERTA"</formula>
    </cfRule>
  </conditionalFormatting>
  <conditionalFormatting sqref="Q60">
    <cfRule type="containsText" dxfId="102" priority="154" operator="containsText" text="TERMINADO">
      <formula>NOT(ISERROR(SEARCH("TERMINADO",Q60)))</formula>
    </cfRule>
  </conditionalFormatting>
  <conditionalFormatting sqref="Q60">
    <cfRule type="cellIs" dxfId="101" priority="153" operator="equal">
      <formula>"DESIERTA"</formula>
    </cfRule>
  </conditionalFormatting>
  <conditionalFormatting sqref="Q52">
    <cfRule type="containsText" dxfId="100" priority="147" operator="containsText" text="TERMINADO">
      <formula>NOT(ISERROR(SEARCH("TERMINADO",Q52)))</formula>
    </cfRule>
  </conditionalFormatting>
  <conditionalFormatting sqref="Q52">
    <cfRule type="cellIs" dxfId="99" priority="146" operator="equal">
      <formula>"DESIERTA"</formula>
    </cfRule>
  </conditionalFormatting>
  <conditionalFormatting sqref="R46:R47 R49:R50">
    <cfRule type="containsText" dxfId="98" priority="145" operator="containsText" text="LIQUIDADO">
      <formula>NOT(ISERROR(SEARCH("LIQUIDADO",R46)))</formula>
    </cfRule>
  </conditionalFormatting>
  <conditionalFormatting sqref="AQ47:AT47 AQ49:AT49">
    <cfRule type="containsText" dxfId="97" priority="143" operator="containsText" text="NA">
      <formula>NOT(ISERROR(SEARCH("NA",AQ47)))</formula>
    </cfRule>
    <cfRule type="containsText" dxfId="96" priority="144" operator="containsText" text="N.A">
      <formula>NOT(ISERROR(SEARCH("N.A",AQ47)))</formula>
    </cfRule>
  </conditionalFormatting>
  <conditionalFormatting sqref="AQ46:AT46">
    <cfRule type="containsText" dxfId="95" priority="141" operator="containsText" text="NA">
      <formula>NOT(ISERROR(SEARCH("NA",AQ46)))</formula>
    </cfRule>
    <cfRule type="containsText" dxfId="94" priority="142" operator="containsText" text="N.A">
      <formula>NOT(ISERROR(SEARCH("N.A",AQ46)))</formula>
    </cfRule>
  </conditionalFormatting>
  <conditionalFormatting sqref="R41">
    <cfRule type="containsText" dxfId="93" priority="140" operator="containsText" text="LIQUIDADO">
      <formula>NOT(ISERROR(SEARCH("LIQUIDADO",R41)))</formula>
    </cfRule>
  </conditionalFormatting>
  <conditionalFormatting sqref="AQ41:AT41">
    <cfRule type="containsText" dxfId="92" priority="136" operator="containsText" text="NA">
      <formula>NOT(ISERROR(SEARCH("NA",AQ41)))</formula>
    </cfRule>
    <cfRule type="containsText" dxfId="91" priority="137" operator="containsText" text="N.A">
      <formula>NOT(ISERROR(SEARCH("N.A",AQ41)))</formula>
    </cfRule>
  </conditionalFormatting>
  <conditionalFormatting sqref="Q41">
    <cfRule type="containsText" dxfId="90" priority="139" operator="containsText" text="TERMINADO">
      <formula>NOT(ISERROR(SEARCH("TERMINADO",Q41)))</formula>
    </cfRule>
  </conditionalFormatting>
  <conditionalFormatting sqref="Q41">
    <cfRule type="cellIs" dxfId="89" priority="138" operator="equal">
      <formula>"DESIERTA"</formula>
    </cfRule>
  </conditionalFormatting>
  <conditionalFormatting sqref="R42 R44:R45">
    <cfRule type="containsText" dxfId="88" priority="135" operator="containsText" text="LIQUIDADO">
      <formula>NOT(ISERROR(SEARCH("LIQUIDADO",R42)))</formula>
    </cfRule>
  </conditionalFormatting>
  <conditionalFormatting sqref="AQ42:AT42">
    <cfRule type="containsText" dxfId="87" priority="131" operator="containsText" text="NA">
      <formula>NOT(ISERROR(SEARCH("NA",AQ42)))</formula>
    </cfRule>
    <cfRule type="containsText" dxfId="86" priority="132" operator="containsText" text="N.A">
      <formula>NOT(ISERROR(SEARCH("N.A",AQ42)))</formula>
    </cfRule>
  </conditionalFormatting>
  <conditionalFormatting sqref="Q42:Q45">
    <cfRule type="containsText" dxfId="85" priority="134" operator="containsText" text="TERMINADO">
      <formula>NOT(ISERROR(SEARCH("TERMINADO",Q42)))</formula>
    </cfRule>
  </conditionalFormatting>
  <conditionalFormatting sqref="Q42:Q45">
    <cfRule type="cellIs" dxfId="84" priority="133" operator="equal">
      <formula>"DESIERTA"</formula>
    </cfRule>
  </conditionalFormatting>
  <conditionalFormatting sqref="Q46">
    <cfRule type="containsText" dxfId="83" priority="130" operator="containsText" text="TERMINADO">
      <formula>NOT(ISERROR(SEARCH("TERMINADO",Q46)))</formula>
    </cfRule>
  </conditionalFormatting>
  <conditionalFormatting sqref="Q46">
    <cfRule type="cellIs" dxfId="82" priority="129" operator="equal">
      <formula>"DESIERTA"</formula>
    </cfRule>
  </conditionalFormatting>
  <conditionalFormatting sqref="Q47 Q49:Q50">
    <cfRule type="containsText" dxfId="81" priority="128" operator="containsText" text="TERMINADO">
      <formula>NOT(ISERROR(SEARCH("TERMINADO",Q47)))</formula>
    </cfRule>
  </conditionalFormatting>
  <conditionalFormatting sqref="Q47 Q49:Q50">
    <cfRule type="cellIs" dxfId="80" priority="127" operator="equal">
      <formula>"DESIERTA"</formula>
    </cfRule>
  </conditionalFormatting>
  <conditionalFormatting sqref="AQ58:AT58">
    <cfRule type="containsText" dxfId="79" priority="122" operator="containsText" text="NA">
      <formula>NOT(ISERROR(SEARCH("NA",AQ58)))</formula>
    </cfRule>
    <cfRule type="containsText" dxfId="78" priority="123" operator="containsText" text="N.A">
      <formula>NOT(ISERROR(SEARCH("N.A",AQ58)))</formula>
    </cfRule>
  </conditionalFormatting>
  <conditionalFormatting sqref="AQ64:AT64">
    <cfRule type="containsText" dxfId="77" priority="83" operator="containsText" text="NA">
      <formula>NOT(ISERROR(SEARCH("NA",AQ64)))</formula>
    </cfRule>
    <cfRule type="containsText" dxfId="76" priority="84" operator="containsText" text="N.A">
      <formula>NOT(ISERROR(SEARCH("N.A",AQ64)))</formula>
    </cfRule>
  </conditionalFormatting>
  <conditionalFormatting sqref="Q64">
    <cfRule type="containsText" dxfId="75" priority="82" operator="containsText" text="TERMINADO">
      <formula>NOT(ISERROR(SEARCH("TERMINADO",Q64)))</formula>
    </cfRule>
  </conditionalFormatting>
  <conditionalFormatting sqref="Q64">
    <cfRule type="cellIs" dxfId="74" priority="81" operator="equal">
      <formula>"DESIERTA"</formula>
    </cfRule>
  </conditionalFormatting>
  <conditionalFormatting sqref="R64">
    <cfRule type="containsText" dxfId="73" priority="80" operator="containsText" text="LIQUIDADO">
      <formula>NOT(ISERROR(SEARCH("LIQUIDADO",R64)))</formula>
    </cfRule>
  </conditionalFormatting>
  <conditionalFormatting sqref="AQ54:AT55">
    <cfRule type="containsText" dxfId="72" priority="103" operator="containsText" text="NA">
      <formula>NOT(ISERROR(SEARCH("NA",AQ54)))</formula>
    </cfRule>
    <cfRule type="containsText" dxfId="71" priority="104" operator="containsText" text="N.A">
      <formula>NOT(ISERROR(SEARCH("N.A",AQ54)))</formula>
    </cfRule>
  </conditionalFormatting>
  <conditionalFormatting sqref="Q54">
    <cfRule type="containsText" dxfId="70" priority="102" operator="containsText" text="TERMINADO">
      <formula>NOT(ISERROR(SEARCH("TERMINADO",Q54)))</formula>
    </cfRule>
  </conditionalFormatting>
  <conditionalFormatting sqref="Q54">
    <cfRule type="cellIs" dxfId="69" priority="101" operator="equal">
      <formula>"DESIERTA"</formula>
    </cfRule>
  </conditionalFormatting>
  <conditionalFormatting sqref="R54">
    <cfRule type="containsText" dxfId="68" priority="100" operator="containsText" text="LIQUIDADO">
      <formula>NOT(ISERROR(SEARCH("LIQUIDADO",R54)))</formula>
    </cfRule>
  </conditionalFormatting>
  <conditionalFormatting sqref="AQ69:AT69">
    <cfRule type="containsText" dxfId="67" priority="63" operator="containsText" text="NA">
      <formula>NOT(ISERROR(SEARCH("NA",AQ69)))</formula>
    </cfRule>
    <cfRule type="containsText" dxfId="66" priority="64" operator="containsText" text="N.A">
      <formula>NOT(ISERROR(SEARCH("N.A",AQ69)))</formula>
    </cfRule>
  </conditionalFormatting>
  <conditionalFormatting sqref="Q65">
    <cfRule type="containsText" dxfId="65" priority="79" operator="containsText" text="TERMINADO">
      <formula>NOT(ISERROR(SEARCH("TERMINADO",Q65)))</formula>
    </cfRule>
  </conditionalFormatting>
  <conditionalFormatting sqref="Q65">
    <cfRule type="cellIs" dxfId="64" priority="78" operator="equal">
      <formula>"DESIERTA"</formula>
    </cfRule>
  </conditionalFormatting>
  <conditionalFormatting sqref="R65">
    <cfRule type="containsText" dxfId="63" priority="77" operator="containsText" text="LIQUIDADO">
      <formula>NOT(ISERROR(SEARCH("LIQUIDADO",R65)))</formula>
    </cfRule>
  </conditionalFormatting>
  <conditionalFormatting sqref="AQ65:AT65">
    <cfRule type="containsText" dxfId="62" priority="75" operator="containsText" text="NA">
      <formula>NOT(ISERROR(SEARCH("NA",AQ65)))</formula>
    </cfRule>
    <cfRule type="containsText" dxfId="61" priority="76" operator="containsText" text="N.A">
      <formula>NOT(ISERROR(SEARCH("N.A",AQ65)))</formula>
    </cfRule>
  </conditionalFormatting>
  <conditionalFormatting sqref="AQ67:AT67">
    <cfRule type="containsText" dxfId="60" priority="70" operator="containsText" text="NA">
      <formula>NOT(ISERROR(SEARCH("NA",AQ67)))</formula>
    </cfRule>
    <cfRule type="containsText" dxfId="59" priority="71" operator="containsText" text="N.A">
      <formula>NOT(ISERROR(SEARCH("N.A",AQ67)))</formula>
    </cfRule>
  </conditionalFormatting>
  <conditionalFormatting sqref="Q66:Q67">
    <cfRule type="containsText" dxfId="58" priority="74" operator="containsText" text="TERMINADO">
      <formula>NOT(ISERROR(SEARCH("TERMINADO",Q66)))</formula>
    </cfRule>
  </conditionalFormatting>
  <conditionalFormatting sqref="Q66:Q67">
    <cfRule type="cellIs" dxfId="57" priority="73" operator="equal">
      <formula>"DESIERTA"</formula>
    </cfRule>
  </conditionalFormatting>
  <conditionalFormatting sqref="R66">
    <cfRule type="containsText" dxfId="56" priority="72" operator="containsText" text="LIQUIDADO">
      <formula>NOT(ISERROR(SEARCH("LIQUIDADO",R66)))</formula>
    </cfRule>
  </conditionalFormatting>
  <conditionalFormatting sqref="AQ68:AT68">
    <cfRule type="containsText" dxfId="55" priority="65" operator="containsText" text="NA">
      <formula>NOT(ISERROR(SEARCH("NA",AQ68)))</formula>
    </cfRule>
    <cfRule type="containsText" dxfId="54" priority="66" operator="containsText" text="N.A">
      <formula>NOT(ISERROR(SEARCH("N.A",AQ68)))</formula>
    </cfRule>
  </conditionalFormatting>
  <conditionalFormatting sqref="Q72">
    <cfRule type="containsText" dxfId="53" priority="59" operator="containsText" text="TERMINADO">
      <formula>NOT(ISERROR(SEARCH("TERMINADO",Q72)))</formula>
    </cfRule>
  </conditionalFormatting>
  <conditionalFormatting sqref="Q72">
    <cfRule type="cellIs" dxfId="52" priority="58" operator="equal">
      <formula>"DESIERTA"</formula>
    </cfRule>
  </conditionalFormatting>
  <conditionalFormatting sqref="R72">
    <cfRule type="containsText" dxfId="51" priority="57" operator="containsText" text="LIQUIDADO">
      <formula>NOT(ISERROR(SEARCH("LIQUIDADO",R72)))</formula>
    </cfRule>
  </conditionalFormatting>
  <conditionalFormatting sqref="AQ72:AT72">
    <cfRule type="containsText" dxfId="50" priority="55" operator="containsText" text="NA">
      <formula>NOT(ISERROR(SEARCH("NA",AQ72)))</formula>
    </cfRule>
    <cfRule type="containsText" dxfId="49" priority="56" operator="containsText" text="N.A">
      <formula>NOT(ISERROR(SEARCH("N.A",AQ72)))</formula>
    </cfRule>
  </conditionalFormatting>
  <conditionalFormatting sqref="AQ59:AT59">
    <cfRule type="containsText" dxfId="48" priority="50" operator="containsText" text="NA">
      <formula>NOT(ISERROR(SEARCH("NA",AQ59)))</formula>
    </cfRule>
    <cfRule type="containsText" dxfId="47" priority="51" operator="containsText" text="N.A">
      <formula>NOT(ISERROR(SEARCH("N.A",AQ59)))</formula>
    </cfRule>
  </conditionalFormatting>
  <conditionalFormatting sqref="R43">
    <cfRule type="containsText" dxfId="46" priority="49" operator="containsText" text="TERMINADO">
      <formula>NOT(ISERROR(SEARCH("TERMINADO",R43)))</formula>
    </cfRule>
  </conditionalFormatting>
  <conditionalFormatting sqref="R43">
    <cfRule type="cellIs" dxfId="45" priority="48" operator="equal">
      <formula>"DESIERTA"</formula>
    </cfRule>
  </conditionalFormatting>
  <conditionalFormatting sqref="AQ43:AT44">
    <cfRule type="containsText" dxfId="44" priority="46" operator="containsText" text="NA">
      <formula>NOT(ISERROR(SEARCH("NA",AQ43)))</formula>
    </cfRule>
    <cfRule type="containsText" dxfId="43" priority="47" operator="containsText" text="N.A">
      <formula>NOT(ISERROR(SEARCH("N.A",AQ43)))</formula>
    </cfRule>
  </conditionalFormatting>
  <conditionalFormatting sqref="AQ45:AT45">
    <cfRule type="containsText" dxfId="42" priority="44" operator="containsText" text="NA">
      <formula>NOT(ISERROR(SEARCH("NA",AQ45)))</formula>
    </cfRule>
    <cfRule type="containsText" dxfId="41" priority="45" operator="containsText" text="N.A">
      <formula>NOT(ISERROR(SEARCH("N.A",AQ45)))</formula>
    </cfRule>
  </conditionalFormatting>
  <conditionalFormatting sqref="R48">
    <cfRule type="containsText" dxfId="40" priority="43" operator="containsText" text="LIQUIDADO">
      <formula>NOT(ISERROR(SEARCH("LIQUIDADO",R48)))</formula>
    </cfRule>
  </conditionalFormatting>
  <conditionalFormatting sqref="Q48">
    <cfRule type="containsText" dxfId="39" priority="42" operator="containsText" text="TERMINADO">
      <formula>NOT(ISERROR(SEARCH("TERMINADO",Q48)))</formula>
    </cfRule>
  </conditionalFormatting>
  <conditionalFormatting sqref="Q48">
    <cfRule type="cellIs" dxfId="38" priority="41" operator="equal">
      <formula>"DESIERTA"</formula>
    </cfRule>
  </conditionalFormatting>
  <conditionalFormatting sqref="AQ48:AT48">
    <cfRule type="containsText" dxfId="37" priority="39" operator="containsText" text="NA">
      <formula>NOT(ISERROR(SEARCH("NA",AQ48)))</formula>
    </cfRule>
    <cfRule type="containsText" dxfId="36" priority="40" operator="containsText" text="N.A">
      <formula>NOT(ISERROR(SEARCH("N.A",AQ48)))</formula>
    </cfRule>
  </conditionalFormatting>
  <conditionalFormatting sqref="AQ50:AT50">
    <cfRule type="containsText" dxfId="35" priority="37" operator="containsText" text="NA">
      <formula>NOT(ISERROR(SEARCH("NA",AQ50)))</formula>
    </cfRule>
    <cfRule type="containsText" dxfId="34" priority="38" operator="containsText" text="N.A">
      <formula>NOT(ISERROR(SEARCH("N.A",AQ50)))</formula>
    </cfRule>
  </conditionalFormatting>
  <conditionalFormatting sqref="Q53">
    <cfRule type="containsText" dxfId="33" priority="36" operator="containsText" text="TERMINADO">
      <formula>NOT(ISERROR(SEARCH("TERMINADO",Q53)))</formula>
    </cfRule>
  </conditionalFormatting>
  <conditionalFormatting sqref="Q53">
    <cfRule type="cellIs" dxfId="32" priority="35" operator="equal">
      <formula>"DESIERTA"</formula>
    </cfRule>
  </conditionalFormatting>
  <conditionalFormatting sqref="R53">
    <cfRule type="containsText" dxfId="31" priority="34" operator="containsText" text="LIQUIDADO">
      <formula>NOT(ISERROR(SEARCH("LIQUIDADO",R53)))</formula>
    </cfRule>
  </conditionalFormatting>
  <conditionalFormatting sqref="Q55">
    <cfRule type="containsText" dxfId="30" priority="33" operator="containsText" text="TERMINADO">
      <formula>NOT(ISERROR(SEARCH("TERMINADO",Q55)))</formula>
    </cfRule>
  </conditionalFormatting>
  <conditionalFormatting sqref="Q55">
    <cfRule type="cellIs" dxfId="29" priority="32" operator="equal">
      <formula>"DESIERTA"</formula>
    </cfRule>
  </conditionalFormatting>
  <conditionalFormatting sqref="R55">
    <cfRule type="containsText" dxfId="28" priority="31" operator="containsText" text="LIQUIDADO">
      <formula>NOT(ISERROR(SEARCH("LIQUIDADO",R55)))</formula>
    </cfRule>
  </conditionalFormatting>
  <conditionalFormatting sqref="R67">
    <cfRule type="containsText" dxfId="27" priority="30" operator="containsText" text="TERMINADO">
      <formula>NOT(ISERROR(SEARCH("TERMINADO",R67)))</formula>
    </cfRule>
  </conditionalFormatting>
  <conditionalFormatting sqref="R67">
    <cfRule type="cellIs" dxfId="26" priority="29" operator="equal">
      <formula>"DESIERTA"</formula>
    </cfRule>
  </conditionalFormatting>
  <conditionalFormatting sqref="Q76">
    <cfRule type="containsText" dxfId="25" priority="28" operator="containsText" text="TERMINADO">
      <formula>NOT(ISERROR(SEARCH("TERMINADO",Q76)))</formula>
    </cfRule>
  </conditionalFormatting>
  <conditionalFormatting sqref="Q76">
    <cfRule type="cellIs" dxfId="24" priority="27" operator="equal">
      <formula>"DESIERTA"</formula>
    </cfRule>
  </conditionalFormatting>
  <conditionalFormatting sqref="R76">
    <cfRule type="containsText" dxfId="23" priority="26" operator="containsText" text="LIQUIDADO">
      <formula>NOT(ISERROR(SEARCH("LIQUIDADO",R76)))</formula>
    </cfRule>
  </conditionalFormatting>
  <conditionalFormatting sqref="Q77">
    <cfRule type="containsText" dxfId="22" priority="25" operator="containsText" text="TERMINADO">
      <formula>NOT(ISERROR(SEARCH("TERMINADO",Q77)))</formula>
    </cfRule>
  </conditionalFormatting>
  <conditionalFormatting sqref="Q77">
    <cfRule type="cellIs" dxfId="21" priority="24" operator="equal">
      <formula>"DESIERTA"</formula>
    </cfRule>
  </conditionalFormatting>
  <conditionalFormatting sqref="R77">
    <cfRule type="containsText" dxfId="20" priority="23" operator="containsText" text="LIQUIDADO">
      <formula>NOT(ISERROR(SEARCH("LIQUIDADO",R77)))</formula>
    </cfRule>
  </conditionalFormatting>
  <conditionalFormatting sqref="R36">
    <cfRule type="containsText" dxfId="19" priority="21" operator="containsText" text="LIQUIDADO">
      <formula>NOT(ISERROR(SEARCH("LIQUIDADO",R36)))</formula>
    </cfRule>
  </conditionalFormatting>
  <conditionalFormatting sqref="Q68:Q69">
    <cfRule type="containsText" dxfId="18" priority="20" operator="containsText" text="TERMINADO">
      <formula>NOT(ISERROR(SEARCH("TERMINADO",Q68)))</formula>
    </cfRule>
  </conditionalFormatting>
  <conditionalFormatting sqref="Q68:Q69">
    <cfRule type="cellIs" dxfId="17" priority="19" operator="equal">
      <formula>"DESIERTA"</formula>
    </cfRule>
  </conditionalFormatting>
  <conditionalFormatting sqref="R68:R69">
    <cfRule type="containsText" dxfId="16" priority="18" operator="containsText" text="TERMINADO">
      <formula>NOT(ISERROR(SEARCH("TERMINADO",R68)))</formula>
    </cfRule>
  </conditionalFormatting>
  <conditionalFormatting sqref="R68:R69">
    <cfRule type="cellIs" dxfId="15" priority="17" operator="equal">
      <formula>"DESIERTA"</formula>
    </cfRule>
  </conditionalFormatting>
  <conditionalFormatting sqref="R57">
    <cfRule type="containsText" dxfId="14" priority="16" operator="containsText" text="LIQUIDADO">
      <formula>NOT(ISERROR(SEARCH("LIQUIDADO",R57)))</formula>
    </cfRule>
  </conditionalFormatting>
  <conditionalFormatting sqref="AQ57:AT57">
    <cfRule type="containsText" dxfId="13" priority="14" operator="containsText" text="NA">
      <formula>NOT(ISERROR(SEARCH("NA",AQ57)))</formula>
    </cfRule>
    <cfRule type="containsText" dxfId="12" priority="15" operator="containsText" text="N.A">
      <formula>NOT(ISERROR(SEARCH("N.A",AQ57)))</formula>
    </cfRule>
  </conditionalFormatting>
  <conditionalFormatting sqref="Q57">
    <cfRule type="containsText" dxfId="11" priority="12" operator="containsText" text="TERMINADO">
      <formula>NOT(ISERROR(SEARCH("TERMINADO",Q57)))</formula>
    </cfRule>
  </conditionalFormatting>
  <conditionalFormatting sqref="Q57">
    <cfRule type="cellIs" dxfId="10" priority="11" operator="equal">
      <formula>"DESIERTA"</formula>
    </cfRule>
  </conditionalFormatting>
  <conditionalFormatting sqref="R58:R59">
    <cfRule type="containsText" dxfId="9" priority="10" operator="containsText" text="LIQUIDADO">
      <formula>NOT(ISERROR(SEARCH("LIQUIDADO",R58)))</formula>
    </cfRule>
  </conditionalFormatting>
  <conditionalFormatting sqref="Q58:Q59">
    <cfRule type="containsText" dxfId="8" priority="9" operator="containsText" text="TERMINADO">
      <formula>NOT(ISERROR(SEARCH("TERMINADO",Q58)))</formula>
    </cfRule>
  </conditionalFormatting>
  <conditionalFormatting sqref="Q58:Q59">
    <cfRule type="cellIs" dxfId="7" priority="8" operator="equal">
      <formula>"DESIERTA"</formula>
    </cfRule>
  </conditionalFormatting>
  <conditionalFormatting sqref="R62">
    <cfRule type="containsText" dxfId="6" priority="7" operator="containsText" text="LIQUIDADO">
      <formula>NOT(ISERROR(SEARCH("LIQUIDADO",R62)))</formula>
    </cfRule>
  </conditionalFormatting>
  <conditionalFormatting sqref="AQ62:AT62">
    <cfRule type="containsText" dxfId="5" priority="5" operator="containsText" text="NA">
      <formula>NOT(ISERROR(SEARCH("NA",AQ62)))</formula>
    </cfRule>
    <cfRule type="containsText" dxfId="4" priority="6" operator="containsText" text="N.A">
      <formula>NOT(ISERROR(SEARCH("N.A",AQ62)))</formula>
    </cfRule>
  </conditionalFormatting>
  <conditionalFormatting sqref="R60">
    <cfRule type="containsText" dxfId="3" priority="4" operator="containsText" text="LIQUIDADO">
      <formula>NOT(ISERROR(SEARCH("LIQUIDADO",R60)))</formula>
    </cfRule>
  </conditionalFormatting>
  <conditionalFormatting sqref="R63">
    <cfRule type="containsText" dxfId="2" priority="3" operator="containsText" text="LIQUIDADO">
      <formula>NOT(ISERROR(SEARCH("LIQUIDADO",R63)))</formula>
    </cfRule>
  </conditionalFormatting>
  <conditionalFormatting sqref="AQ66:AT66">
    <cfRule type="containsText" dxfId="1" priority="1" operator="containsText" text="NA">
      <formula>NOT(ISERROR(SEARCH("NA",AQ66)))</formula>
    </cfRule>
    <cfRule type="containsText" dxfId="0" priority="2" operator="containsText" text="N.A">
      <formula>NOT(ISERROR(SEARCH("N.A",AQ66)))</formula>
    </cfRule>
  </conditionalFormatting>
  <hyperlinks>
    <hyperlink ref="BT190"/>
    <hyperlink ref="D2" r:id="rId1"/>
    <hyperlink ref="V2"/>
    <hyperlink ref="D11" r:id="rId2"/>
    <hyperlink ref="V11" r:id="rId3" display="C:\Users\39567488\Downloads\C_PROCESO_16-12-4575129_211001044_17998794 (1).pdf"/>
    <hyperlink ref="D16" r:id="rId4"/>
    <hyperlink ref="D4" r:id="rId5"/>
    <hyperlink ref="V4"/>
    <hyperlink ref="D8" r:id="rId6"/>
    <hyperlink ref="V18" r:id="rId7" display="C:\Users\39567488\Downloads\C_PROCESO_16-12-4578726_211001044_18025304 (1).pdf"/>
    <hyperlink ref="D3" r:id="rId8"/>
    <hyperlink ref="V3" r:id="rId9" display="C:\Users\39567488\Downloads\C_PROCESO_16-12-4561909_211001044_17994421.pdf"/>
    <hyperlink ref="V16" r:id="rId10" display="C:\Users\39567488\Downloads\C_PROCESO_16-12-4577988_211001044_18006565 (1).pdf"/>
    <hyperlink ref="V8" r:id="rId11" display="C:\Users\39567488\Downloads\C_PROCESO_16-12-4572101_211001044_18025068 (1).pdf"/>
    <hyperlink ref="D39" r:id="rId12"/>
    <hyperlink ref="V39" r:id="rId13" display="C:\Users\39567488\Downloads\C_PROCESO_16-12-4645364_211001044_18215464.pdf"/>
    <hyperlink ref="D18" r:id="rId14" display="17"/>
    <hyperlink ref="D22" r:id="rId15"/>
    <hyperlink ref="V22" r:id="rId16" display="C:\Users\39567488\Downloads\C_PROCESO_16-12-4584366_211001044_18088141 (1).pdf"/>
    <hyperlink ref="D25" r:id="rId17"/>
    <hyperlink ref="D38" r:id="rId18"/>
    <hyperlink ref="D56" r:id="rId19"/>
    <hyperlink ref="D71" r:id="rId20"/>
    <hyperlink ref="D60" r:id="rId21"/>
    <hyperlink ref="D40" r:id="rId22"/>
    <hyperlink ref="D61" r:id="rId23" display="1"/>
    <hyperlink ref="D62" r:id="rId24"/>
    <hyperlink ref="D6" r:id="rId25"/>
    <hyperlink ref="V6" r:id="rId26" display="005"/>
    <hyperlink ref="D7" r:id="rId27"/>
    <hyperlink ref="V7" r:id="rId28" display="006"/>
    <hyperlink ref="D12" r:id="rId29"/>
    <hyperlink ref="V12" r:id="rId30" display="11"/>
    <hyperlink ref="D24" r:id="rId31"/>
    <hyperlink ref="V24" r:id="rId32" display="23"/>
    <hyperlink ref="D30" r:id="rId33" display="002"/>
    <hyperlink ref="V30" r:id="rId34" display="002"/>
    <hyperlink ref="D31" r:id="rId35"/>
    <hyperlink ref="D35" r:id="rId36" display="http://www.contratos.gov.co/consultas/detalleProceso.do?numConstancia=16-12-4632614"/>
    <hyperlink ref="V35" r:id="rId37" display="http://www.contratos.gov.co/consultas/detalleProceso.do?numConstancia=16-12-4632614"/>
    <hyperlink ref="D36" r:id="rId38" display="http://www.contratos.gov.co/consultas/detalleProceso.do?numConstancia=16-12-4634114"/>
    <hyperlink ref="D37" r:id="rId39"/>
    <hyperlink ref="D73" r:id="rId40" display="http://www.contratos.gov.co/consultas/detalleProceso.do?numConstancia=16-9-412024"/>
    <hyperlink ref="D74" r:id="rId41" display="http://www.contratos.gov.co/consultas/detalleProceso.do?numConstancia=16-9-412031"/>
    <hyperlink ref="V9" r:id="rId42" display="https://www.contratos.gov.co/consultas/detalleProceso.do?numConstancia=16-12-4573954"/>
    <hyperlink ref="V13" r:id="rId43" display="https://www.contratos.gov.co/consultas/detalleProceso.do?numConstancia=16-12-4578384"/>
    <hyperlink ref="V15" r:id="rId44" display="https://www.contratos.gov.co/consultas/detalleProceso.do?numConstancia=16-12-4577877"/>
    <hyperlink ref="V17" r:id="rId45" display="https://www.contratos.gov.co/consultas/detalleProceso.do?numConstancia=16-12-4578963"/>
    <hyperlink ref="V19" r:id="rId46" display="https://www.contratos.gov.co/consultas/detalleProceso.do?numConstancia=16-12-4580401"/>
    <hyperlink ref="V20" r:id="rId47" display="https://www.contratos.gov.co/consultas/detalleProceso.do?numConstancia=16-12-4580029"/>
    <hyperlink ref="V21" r:id="rId48" display="https://www.contratos.gov.co/consultas/detalleProceso.do?numConstancia=16-12-4580184"/>
    <hyperlink ref="V23" r:id="rId49" display="https://www.contratos.gov.co/consultas/detalleProceso.do?numConstancia=16-12-4585611"/>
    <hyperlink ref="V26" r:id="rId50" display="https://www.contratos.gov.co/consultas/detalleProceso.do?numConstancia=16-12-4593279"/>
    <hyperlink ref="V27" r:id="rId51" display="https://www.contratos.gov.co/consultas/detalleProceso.do?numConstancia=16-12-4593616"/>
    <hyperlink ref="V28" r:id="rId52" display="https://www.contratos.gov.co/consultas/detalleProceso.do?numConstancia=16-12-4593894"/>
    <hyperlink ref="V29" r:id="rId53" display="https://www.contratos.gov.co/consultas/detalleProceso.do?numConstancia=16-12-4595669"/>
    <hyperlink ref="V34" r:id="rId54" display="https://www.contratos.gov.co/consultas/detalleProceso.do?numConstancia=16-12-4624432"/>
    <hyperlink ref="D63" r:id="rId55"/>
    <hyperlink ref="V40" r:id="rId56" display="39"/>
    <hyperlink ref="D51" r:id="rId57"/>
    <hyperlink ref="V51" r:id="rId58" display="39"/>
    <hyperlink ref="D52" r:id="rId59" display="51"/>
    <hyperlink ref="D41" r:id="rId60"/>
    <hyperlink ref="V41" r:id="rId61" display="C:\Users\39567488\Downloads\C_PROCESO_16-12-4645364_211001044_18215464.pdf"/>
    <hyperlink ref="D42" r:id="rId62"/>
    <hyperlink ref="V42" r:id="rId63" display="C:\Users\39567488\Downloads\C_PROCESO_16-12-4645364_211001044_18215464.pdf"/>
    <hyperlink ref="D46" r:id="rId64" display="41"/>
    <hyperlink ref="V46" r:id="rId65" display="41"/>
    <hyperlink ref="D47" r:id="rId66" display="45"/>
    <hyperlink ref="V47" r:id="rId67" display="45"/>
    <hyperlink ref="D58" r:id="rId68"/>
    <hyperlink ref="D57" r:id="rId69"/>
    <hyperlink ref="D54" r:id="rId70"/>
    <hyperlink ref="D64" r:id="rId71"/>
    <hyperlink ref="D65" r:id="rId72"/>
    <hyperlink ref="D66" r:id="rId73" display="008"/>
    <hyperlink ref="D68" r:id="rId74" display="9"/>
    <hyperlink ref="D69" r:id="rId75"/>
    <hyperlink ref="D72" r:id="rId76"/>
    <hyperlink ref="D59" r:id="rId77"/>
    <hyperlink ref="D43" r:id="rId78"/>
    <hyperlink ref="D55" r:id="rId79"/>
    <hyperlink ref="D9" r:id="rId80"/>
    <hyperlink ref="D10" r:id="rId81"/>
    <hyperlink ref="D13" r:id="rId82"/>
    <hyperlink ref="D14" r:id="rId83"/>
    <hyperlink ref="D15" r:id="rId84"/>
    <hyperlink ref="D17" r:id="rId85"/>
    <hyperlink ref="D19" r:id="rId86"/>
    <hyperlink ref="D20" r:id="rId87"/>
    <hyperlink ref="D21" r:id="rId88"/>
    <hyperlink ref="D23" r:id="rId89"/>
    <hyperlink ref="D26" r:id="rId90"/>
    <hyperlink ref="D28" r:id="rId91"/>
    <hyperlink ref="D29" r:id="rId92"/>
    <hyperlink ref="D44" r:id="rId93"/>
    <hyperlink ref="D45" r:id="rId94"/>
    <hyperlink ref="D50" r:id="rId95"/>
    <hyperlink ref="D49" r:id="rId96"/>
    <hyperlink ref="D48" r:id="rId97"/>
    <hyperlink ref="D67" r:id="rId98"/>
    <hyperlink ref="D75" r:id="rId99" display="https://www.contratos.gov.co/consultas/detalleProceso.do?numConstancia=16-9-412453"/>
    <hyperlink ref="D76" r:id="rId100" display="https://www.contratos.gov.co/consultas/detalleProceso.do?numConstancia=16-9-412647"/>
    <hyperlink ref="D77" r:id="rId101" display="https://www.contratos.gov.co/consultas/detalleProceso.do?numConstancia=16-9-412763"/>
    <hyperlink ref="D53" r:id="rId102"/>
    <hyperlink ref="D32" r:id="rId103"/>
  </hyperlinks>
  <pageMargins left="0.70866141732283472" right="0.70866141732283472" top="0.74803149606299213" bottom="0.78740157480314965" header="0.31496062992125984" footer="0.31496062992125984"/>
  <pageSetup paperSize="14" scale="47" fitToWidth="5" fitToHeight="20" orientation="landscape" r:id="rId104"/>
  <drawing r:id="rId105"/>
  <legacyDrawing r:id="rId10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8:G14"/>
  <sheetViews>
    <sheetView workbookViewId="0">
      <selection activeCell="F19" sqref="F19"/>
    </sheetView>
  </sheetViews>
  <sheetFormatPr baseColWidth="10" defaultRowHeight="15" x14ac:dyDescent="0.25"/>
  <cols>
    <col min="4" max="4" width="16.42578125" customWidth="1"/>
  </cols>
  <sheetData>
    <row r="8" spans="4:7" x14ac:dyDescent="0.25">
      <c r="D8" s="461" t="s">
        <v>747</v>
      </c>
      <c r="E8" s="461"/>
      <c r="F8" s="461" t="s">
        <v>37</v>
      </c>
      <c r="G8" s="461"/>
    </row>
    <row r="10" spans="4:7" x14ac:dyDescent="0.25">
      <c r="D10" t="s">
        <v>151</v>
      </c>
      <c r="E10">
        <v>16</v>
      </c>
      <c r="F10" t="s">
        <v>748</v>
      </c>
      <c r="G10">
        <v>18</v>
      </c>
    </row>
    <row r="11" spans="4:7" x14ac:dyDescent="0.25">
      <c r="D11" t="s">
        <v>253</v>
      </c>
      <c r="E11">
        <v>6</v>
      </c>
      <c r="F11" t="s">
        <v>749</v>
      </c>
    </row>
    <row r="12" spans="4:7" x14ac:dyDescent="0.25">
      <c r="D12" t="s">
        <v>270</v>
      </c>
      <c r="E12">
        <v>3</v>
      </c>
      <c r="F12" t="s">
        <v>750</v>
      </c>
      <c r="G12">
        <v>11</v>
      </c>
    </row>
    <row r="13" spans="4:7" x14ac:dyDescent="0.25">
      <c r="D13" t="s">
        <v>746</v>
      </c>
      <c r="E13">
        <v>1</v>
      </c>
    </row>
    <row r="14" spans="4:7" x14ac:dyDescent="0.25">
      <c r="E14">
        <f>SUM(E10:E13)</f>
        <v>26</v>
      </c>
      <c r="G14">
        <f>SUM(G10:G13)</f>
        <v>29</v>
      </c>
    </row>
  </sheetData>
  <mergeCells count="2">
    <mergeCell ref="D8:E8"/>
    <mergeCell ref="F8:G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PROCESOS Y CONTRATOS FEB-2016</vt:lpstr>
      <vt:lpstr>Hoja1</vt:lpstr>
      <vt:lpstr>'PROCESOS Y CONTRATOS FEB-2016'!Área_de_impresión</vt:lpstr>
      <vt:lpstr>'PROCESOS Y CONTRATOS FEB-2016'!Títulos_a_imprimir</vt:lpstr>
    </vt:vector>
  </TitlesOfParts>
  <Company>UAEMC</Company>
  <LinksUpToDate>false</LinksUpToDate>
  <SharedDoc>false</SharedDoc>
  <HyperlinkBase>www.contratos.gov.co</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Bienes y Servicios Adquiridos</dc:title>
  <dc:creator>Maria Yenifer Prada Peña</dc:creator>
  <cp:lastModifiedBy>Carolina Palma Ortiz</cp:lastModifiedBy>
  <cp:lastPrinted>2016-01-13T14:00:31Z</cp:lastPrinted>
  <dcterms:created xsi:type="dcterms:W3CDTF">2012-08-29T21:02:55Z</dcterms:created>
  <dcterms:modified xsi:type="dcterms:W3CDTF">2016-03-07T13:59:32Z</dcterms:modified>
  <cp:category>Contratos 2014</cp:category>
</cp:coreProperties>
</file>